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3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4.xml" ContentType="application/vnd.openxmlformats-officedocument.drawing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5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6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Camille ROGER\01 CH Béziers\01 Travaux\2023\230103 Schéma Directeur\DCE\"/>
    </mc:Choice>
  </mc:AlternateContent>
  <bookViews>
    <workbookView xWindow="0" yWindow="0" windowWidth="28800" windowHeight="11100" tabRatio="812" activeTab="7"/>
  </bookViews>
  <sheets>
    <sheet name="NOTICE" sheetId="12" r:id="rId1"/>
    <sheet name="PATRIMOINE" sheetId="1" r:id="rId2"/>
    <sheet name="CONSOMMATIONS FACTURES" sheetId="6" r:id="rId3"/>
    <sheet name="DEPENSES FACTURES" sheetId="30" r:id="rId4"/>
    <sheet name="CONSOMMATIONS kWh PCI" sheetId="29" r:id="rId5"/>
    <sheet name="EMISSIONS CO2" sheetId="31" r:id="rId6"/>
    <sheet name="RIGUEUR CLIMATIQUE" sheetId="34" r:id="rId7"/>
    <sheet name="RATIOS - INDICATEURS" sheetId="33" r:id="rId8"/>
    <sheet name="SYNTHESE CONSOS BRUTES" sheetId="10" state="hidden" r:id="rId9"/>
    <sheet name="PARAMETRAGE" sheetId="2" state="hidden" r:id="rId10"/>
  </sheets>
  <externalReferences>
    <externalReference r:id="rId11"/>
  </externalReferences>
  <definedNames>
    <definedName name="_xlnm._FilterDatabase" localSheetId="2" hidden="1">'CONSOMMATIONS FACTURES'!$B$4:$AA$4</definedName>
    <definedName name="_xlnm._FilterDatabase" localSheetId="4" hidden="1">'CONSOMMATIONS kWh PCI'!$B$4:$AA$4</definedName>
    <definedName name="_xlnm._FilterDatabase" localSheetId="3" hidden="1">'DEPENSES FACTURES'!$B$4:$AA$4</definedName>
    <definedName name="_xlnm._FilterDatabase" localSheetId="5" hidden="1">'EMISSIONS CO2'!$B$4:$AA$4</definedName>
    <definedName name="_xlnm._FilterDatabase" localSheetId="1" hidden="1">PATRIMOINE!$B$3:$Y$3</definedName>
    <definedName name="_xlnm._FilterDatabase" localSheetId="7" hidden="1">'RATIOS - INDICATEURS'!$B$4:$AB$4</definedName>
    <definedName name="_xlnm._FilterDatabase" localSheetId="6" hidden="1">'RIGUEUR CLIMATIQUE'!$B$4:$AA$4</definedName>
    <definedName name="_xlnm._FilterDatabase" localSheetId="8" hidden="1">'SYNTHESE CONSOS BRUTES'!$B$4:$AC$4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2" i="30" l="1"/>
  <c r="R32" i="6"/>
  <c r="R33" i="6"/>
  <c r="P137" i="30" l="1"/>
  <c r="N136" i="30"/>
  <c r="J135" i="30"/>
  <c r="D106" i="33" l="1"/>
  <c r="P106" i="33"/>
  <c r="Q106" i="33"/>
  <c r="R106" i="33"/>
  <c r="S106" i="33"/>
  <c r="T106" i="33"/>
  <c r="U106" i="33"/>
  <c r="V106" i="33"/>
  <c r="W106" i="33"/>
  <c r="C106" i="33"/>
  <c r="D105" i="33"/>
  <c r="P105" i="33"/>
  <c r="Q105" i="33"/>
  <c r="R105" i="33"/>
  <c r="S105" i="33"/>
  <c r="T105" i="33"/>
  <c r="U105" i="33"/>
  <c r="V105" i="33"/>
  <c r="W105" i="33"/>
  <c r="C105" i="33"/>
  <c r="D104" i="33"/>
  <c r="P104" i="33"/>
  <c r="Q104" i="33"/>
  <c r="R104" i="33"/>
  <c r="S104" i="33"/>
  <c r="T104" i="33"/>
  <c r="U104" i="33"/>
  <c r="V104" i="33"/>
  <c r="W104" i="33"/>
  <c r="C104" i="33"/>
  <c r="D103" i="33"/>
  <c r="P103" i="33"/>
  <c r="Q103" i="33"/>
  <c r="R103" i="33"/>
  <c r="S103" i="33"/>
  <c r="T103" i="33"/>
  <c r="U103" i="33"/>
  <c r="V103" i="33"/>
  <c r="W103" i="33"/>
  <c r="C103" i="33"/>
  <c r="D92" i="33"/>
  <c r="P92" i="33"/>
  <c r="Q92" i="33"/>
  <c r="R92" i="33"/>
  <c r="S92" i="33"/>
  <c r="T92" i="33"/>
  <c r="U92" i="33"/>
  <c r="V92" i="33"/>
  <c r="W92" i="33"/>
  <c r="C92" i="33"/>
  <c r="D89" i="33"/>
  <c r="P89" i="33"/>
  <c r="Q89" i="33"/>
  <c r="R89" i="33"/>
  <c r="S89" i="33"/>
  <c r="T89" i="33"/>
  <c r="U89" i="33"/>
  <c r="V89" i="33"/>
  <c r="W89" i="33"/>
  <c r="C89" i="33"/>
  <c r="G38" i="29"/>
  <c r="H38" i="29" s="1"/>
  <c r="I38" i="29" s="1"/>
  <c r="J38" i="29" s="1"/>
  <c r="K38" i="29" s="1"/>
  <c r="L38" i="29" s="1"/>
  <c r="M38" i="29" s="1"/>
  <c r="N38" i="29" s="1"/>
  <c r="O38" i="29" s="1"/>
  <c r="P38" i="29" s="1"/>
  <c r="Q38" i="29" s="1"/>
  <c r="R38" i="29" s="1"/>
  <c r="S38" i="29" s="1"/>
  <c r="T38" i="29" s="1"/>
  <c r="U38" i="29" s="1"/>
  <c r="V38" i="29" s="1"/>
  <c r="W38" i="29" s="1"/>
  <c r="X38" i="29" s="1"/>
  <c r="Y38" i="29" s="1"/>
  <c r="Z38" i="29" s="1"/>
  <c r="F23" i="29"/>
  <c r="G23" i="29"/>
  <c r="H23" i="29"/>
  <c r="I23" i="29"/>
  <c r="J23" i="29"/>
  <c r="K23" i="29"/>
  <c r="L23" i="29"/>
  <c r="M23" i="29"/>
  <c r="N23" i="29"/>
  <c r="O23" i="29"/>
  <c r="P23" i="29"/>
  <c r="Q23" i="29"/>
  <c r="R23" i="29"/>
  <c r="S23" i="29"/>
  <c r="T23" i="29"/>
  <c r="U23" i="29"/>
  <c r="V23" i="29"/>
  <c r="W23" i="29"/>
  <c r="X23" i="29"/>
  <c r="Y23" i="29"/>
  <c r="Z23" i="29"/>
  <c r="F24" i="29"/>
  <c r="G24" i="29"/>
  <c r="H24" i="29"/>
  <c r="I24" i="29"/>
  <c r="J24" i="29"/>
  <c r="K24" i="29"/>
  <c r="L24" i="29"/>
  <c r="M24" i="29"/>
  <c r="N24" i="29"/>
  <c r="O24" i="29"/>
  <c r="P24" i="29"/>
  <c r="Q24" i="29"/>
  <c r="R24" i="29"/>
  <c r="S24" i="29"/>
  <c r="T24" i="29"/>
  <c r="U24" i="29"/>
  <c r="V24" i="29"/>
  <c r="W24" i="29"/>
  <c r="X24" i="29"/>
  <c r="Y24" i="29"/>
  <c r="Z24" i="29"/>
  <c r="F25" i="29"/>
  <c r="G25" i="29"/>
  <c r="H25" i="29"/>
  <c r="I25" i="29"/>
  <c r="J25" i="29"/>
  <c r="K25" i="29"/>
  <c r="L25" i="29"/>
  <c r="M25" i="29"/>
  <c r="N25" i="29"/>
  <c r="O25" i="29"/>
  <c r="P25" i="29"/>
  <c r="Q25" i="29"/>
  <c r="R25" i="29"/>
  <c r="S25" i="29"/>
  <c r="T25" i="29"/>
  <c r="U25" i="29"/>
  <c r="V25" i="29"/>
  <c r="W25" i="29"/>
  <c r="X25" i="29"/>
  <c r="Y25" i="29"/>
  <c r="Z25" i="29"/>
  <c r="F26" i="29"/>
  <c r="G26" i="29"/>
  <c r="H26" i="29"/>
  <c r="I26" i="29"/>
  <c r="J26" i="29"/>
  <c r="K26" i="29"/>
  <c r="L26" i="29"/>
  <c r="M26" i="29"/>
  <c r="N26" i="29"/>
  <c r="O26" i="29"/>
  <c r="P26" i="29"/>
  <c r="Q26" i="29"/>
  <c r="R26" i="29"/>
  <c r="S26" i="29"/>
  <c r="T26" i="29"/>
  <c r="U26" i="29"/>
  <c r="V26" i="29"/>
  <c r="W26" i="29"/>
  <c r="X26" i="29"/>
  <c r="Y26" i="29"/>
  <c r="Z26" i="29"/>
  <c r="F27" i="29"/>
  <c r="G27" i="29"/>
  <c r="H27" i="29"/>
  <c r="I27" i="29"/>
  <c r="J27" i="29"/>
  <c r="K27" i="29"/>
  <c r="L27" i="29"/>
  <c r="M27" i="29"/>
  <c r="N27" i="29"/>
  <c r="O27" i="29"/>
  <c r="P27" i="29"/>
  <c r="Q27" i="29"/>
  <c r="R27" i="29"/>
  <c r="S27" i="29"/>
  <c r="T27" i="29"/>
  <c r="U27" i="29"/>
  <c r="V27" i="29"/>
  <c r="W27" i="29"/>
  <c r="X27" i="29"/>
  <c r="Y27" i="29"/>
  <c r="Z27" i="29"/>
  <c r="F28" i="29"/>
  <c r="G28" i="29"/>
  <c r="H28" i="29"/>
  <c r="I28" i="29"/>
  <c r="J28" i="29"/>
  <c r="K28" i="29"/>
  <c r="L28" i="29"/>
  <c r="M28" i="29"/>
  <c r="N28" i="29"/>
  <c r="O28" i="29"/>
  <c r="P28" i="29"/>
  <c r="Q28" i="29"/>
  <c r="R28" i="29"/>
  <c r="S28" i="29"/>
  <c r="T28" i="29"/>
  <c r="U28" i="29"/>
  <c r="V28" i="29"/>
  <c r="W28" i="29"/>
  <c r="X28" i="29"/>
  <c r="Y28" i="29"/>
  <c r="Z28" i="29"/>
  <c r="F29" i="29"/>
  <c r="G29" i="29"/>
  <c r="H29" i="29"/>
  <c r="I29" i="29"/>
  <c r="J29" i="29"/>
  <c r="K29" i="29"/>
  <c r="L29" i="29"/>
  <c r="M29" i="29"/>
  <c r="N29" i="29"/>
  <c r="O29" i="29"/>
  <c r="P29" i="29"/>
  <c r="Q29" i="29"/>
  <c r="R29" i="29"/>
  <c r="S29" i="29"/>
  <c r="T29" i="29"/>
  <c r="U29" i="29"/>
  <c r="V29" i="29"/>
  <c r="W29" i="29"/>
  <c r="X29" i="29"/>
  <c r="Y29" i="29"/>
  <c r="Z29" i="29"/>
  <c r="F30" i="29"/>
  <c r="G30" i="29"/>
  <c r="H30" i="29"/>
  <c r="I30" i="29"/>
  <c r="J30" i="29"/>
  <c r="K30" i="29"/>
  <c r="L30" i="29"/>
  <c r="M30" i="29"/>
  <c r="N30" i="29"/>
  <c r="O30" i="29"/>
  <c r="P30" i="29"/>
  <c r="Q30" i="29"/>
  <c r="R30" i="29"/>
  <c r="S30" i="29"/>
  <c r="T30" i="29"/>
  <c r="U30" i="29"/>
  <c r="V30" i="29"/>
  <c r="W30" i="29"/>
  <c r="X30" i="29"/>
  <c r="Y30" i="29"/>
  <c r="Z30" i="29"/>
  <c r="F31" i="29"/>
  <c r="G31" i="29"/>
  <c r="H31" i="29"/>
  <c r="I31" i="29"/>
  <c r="J31" i="29"/>
  <c r="K31" i="29"/>
  <c r="L31" i="29"/>
  <c r="M31" i="29"/>
  <c r="N31" i="29"/>
  <c r="O31" i="29"/>
  <c r="P31" i="29"/>
  <c r="Q31" i="29"/>
  <c r="R31" i="29"/>
  <c r="S31" i="29"/>
  <c r="T31" i="29"/>
  <c r="U31" i="29"/>
  <c r="V31" i="29"/>
  <c r="W31" i="29"/>
  <c r="X31" i="29"/>
  <c r="Y31" i="29"/>
  <c r="Z31" i="29"/>
  <c r="F32" i="29"/>
  <c r="G32" i="29"/>
  <c r="H32" i="29"/>
  <c r="I32" i="29"/>
  <c r="J32" i="29"/>
  <c r="K32" i="29"/>
  <c r="L32" i="29"/>
  <c r="M32" i="29"/>
  <c r="N32" i="29"/>
  <c r="O32" i="29"/>
  <c r="P32" i="29"/>
  <c r="Q32" i="29"/>
  <c r="R32" i="29"/>
  <c r="S32" i="29"/>
  <c r="T32" i="29"/>
  <c r="U32" i="29"/>
  <c r="V32" i="29"/>
  <c r="W32" i="29"/>
  <c r="X32" i="29"/>
  <c r="Y32" i="29"/>
  <c r="Z32" i="29"/>
  <c r="F33" i="29"/>
  <c r="G33" i="29"/>
  <c r="H33" i="29"/>
  <c r="I33" i="29"/>
  <c r="J33" i="29"/>
  <c r="K33" i="29"/>
  <c r="L33" i="29"/>
  <c r="M33" i="29"/>
  <c r="N33" i="29"/>
  <c r="O33" i="29"/>
  <c r="P33" i="29"/>
  <c r="Q33" i="29"/>
  <c r="R33" i="29"/>
  <c r="S33" i="29"/>
  <c r="T33" i="29"/>
  <c r="U33" i="29"/>
  <c r="V33" i="29"/>
  <c r="W33" i="29"/>
  <c r="X33" i="29"/>
  <c r="Y33" i="29"/>
  <c r="Z33" i="29"/>
  <c r="G22" i="29"/>
  <c r="H22" i="29"/>
  <c r="I22" i="29"/>
  <c r="J22" i="29"/>
  <c r="K22" i="29"/>
  <c r="L22" i="29"/>
  <c r="M22" i="29"/>
  <c r="N22" i="29"/>
  <c r="O22" i="29"/>
  <c r="P22" i="29"/>
  <c r="Q22" i="29"/>
  <c r="R22" i="29"/>
  <c r="S22" i="29"/>
  <c r="T22" i="29"/>
  <c r="U22" i="29"/>
  <c r="V22" i="29"/>
  <c r="W22" i="29"/>
  <c r="X22" i="29"/>
  <c r="Y22" i="29"/>
  <c r="Z22" i="29"/>
  <c r="F22" i="29"/>
  <c r="F6" i="29"/>
  <c r="G6" i="29"/>
  <c r="H6" i="29"/>
  <c r="I6" i="29"/>
  <c r="J6" i="29"/>
  <c r="K6" i="29"/>
  <c r="L6" i="29"/>
  <c r="M6" i="29"/>
  <c r="N6" i="29"/>
  <c r="O6" i="29"/>
  <c r="P6" i="29"/>
  <c r="Q6" i="29"/>
  <c r="R6" i="29"/>
  <c r="S6" i="29"/>
  <c r="T6" i="29"/>
  <c r="U6" i="29"/>
  <c r="V6" i="29"/>
  <c r="W6" i="29"/>
  <c r="X6" i="29"/>
  <c r="Y6" i="29"/>
  <c r="Z6" i="29"/>
  <c r="F7" i="29"/>
  <c r="G7" i="29"/>
  <c r="H7" i="29"/>
  <c r="I7" i="29"/>
  <c r="J7" i="29"/>
  <c r="K7" i="29"/>
  <c r="L7" i="29"/>
  <c r="M7" i="29"/>
  <c r="N7" i="29"/>
  <c r="O7" i="29"/>
  <c r="P7" i="29"/>
  <c r="Q7" i="29"/>
  <c r="R7" i="29"/>
  <c r="S7" i="29"/>
  <c r="T7" i="29"/>
  <c r="U7" i="29"/>
  <c r="V7" i="29"/>
  <c r="W7" i="29"/>
  <c r="X7" i="29"/>
  <c r="Y7" i="29"/>
  <c r="Z7" i="29"/>
  <c r="F8" i="29"/>
  <c r="G8" i="29"/>
  <c r="H8" i="29"/>
  <c r="I8" i="29"/>
  <c r="J8" i="29"/>
  <c r="K8" i="29"/>
  <c r="L8" i="29"/>
  <c r="M8" i="29"/>
  <c r="N8" i="29"/>
  <c r="O8" i="29"/>
  <c r="P8" i="29"/>
  <c r="Q8" i="29"/>
  <c r="R8" i="29"/>
  <c r="S8" i="29"/>
  <c r="T8" i="29"/>
  <c r="U8" i="29"/>
  <c r="V8" i="29"/>
  <c r="W8" i="29"/>
  <c r="X8" i="29"/>
  <c r="Y8" i="29"/>
  <c r="Z8" i="29"/>
  <c r="F9" i="29"/>
  <c r="G9" i="29"/>
  <c r="H9" i="29"/>
  <c r="I9" i="29"/>
  <c r="J9" i="29"/>
  <c r="K9" i="29"/>
  <c r="L9" i="29"/>
  <c r="M9" i="29"/>
  <c r="N9" i="29"/>
  <c r="O9" i="29"/>
  <c r="P9" i="29"/>
  <c r="Q9" i="29"/>
  <c r="R9" i="29"/>
  <c r="S9" i="29"/>
  <c r="T9" i="29"/>
  <c r="U9" i="29"/>
  <c r="V9" i="29"/>
  <c r="W9" i="29"/>
  <c r="X9" i="29"/>
  <c r="Y9" i="29"/>
  <c r="Z9" i="29"/>
  <c r="F10" i="29"/>
  <c r="G10" i="29"/>
  <c r="H10" i="29"/>
  <c r="I10" i="29"/>
  <c r="J10" i="29"/>
  <c r="K10" i="29"/>
  <c r="L10" i="29"/>
  <c r="M10" i="29"/>
  <c r="N10" i="29"/>
  <c r="O10" i="29"/>
  <c r="P10" i="29"/>
  <c r="Q10" i="29"/>
  <c r="R10" i="29"/>
  <c r="S10" i="29"/>
  <c r="T10" i="29"/>
  <c r="U10" i="29"/>
  <c r="V10" i="29"/>
  <c r="W10" i="29"/>
  <c r="X10" i="29"/>
  <c r="Y10" i="29"/>
  <c r="Z10" i="29"/>
  <c r="F11" i="29"/>
  <c r="G11" i="29"/>
  <c r="H11" i="29"/>
  <c r="I11" i="29"/>
  <c r="J11" i="29"/>
  <c r="K11" i="29"/>
  <c r="L11" i="29"/>
  <c r="M11" i="29"/>
  <c r="N11" i="29"/>
  <c r="O11" i="29"/>
  <c r="P11" i="29"/>
  <c r="Q11" i="29"/>
  <c r="R11" i="29"/>
  <c r="S11" i="29"/>
  <c r="T11" i="29"/>
  <c r="U11" i="29"/>
  <c r="V11" i="29"/>
  <c r="W11" i="29"/>
  <c r="X11" i="29"/>
  <c r="Y11" i="29"/>
  <c r="Z11" i="29"/>
  <c r="F12" i="29"/>
  <c r="G12" i="29"/>
  <c r="H12" i="29"/>
  <c r="I12" i="29"/>
  <c r="J12" i="29"/>
  <c r="K12" i="29"/>
  <c r="L12" i="29"/>
  <c r="M12" i="29"/>
  <c r="N12" i="29"/>
  <c r="O12" i="29"/>
  <c r="P12" i="29"/>
  <c r="Q12" i="29"/>
  <c r="R12" i="29"/>
  <c r="S12" i="29"/>
  <c r="T12" i="29"/>
  <c r="U12" i="29"/>
  <c r="V12" i="29"/>
  <c r="W12" i="29"/>
  <c r="X12" i="29"/>
  <c r="Y12" i="29"/>
  <c r="Z12" i="29"/>
  <c r="F13" i="29"/>
  <c r="G13" i="29"/>
  <c r="H13" i="29"/>
  <c r="I13" i="29"/>
  <c r="J13" i="29"/>
  <c r="K13" i="29"/>
  <c r="L13" i="29"/>
  <c r="M13" i="29"/>
  <c r="N13" i="29"/>
  <c r="O13" i="29"/>
  <c r="P13" i="29"/>
  <c r="Q13" i="29"/>
  <c r="R13" i="29"/>
  <c r="S13" i="29"/>
  <c r="T13" i="29"/>
  <c r="U13" i="29"/>
  <c r="V13" i="29"/>
  <c r="W13" i="29"/>
  <c r="X13" i="29"/>
  <c r="Y13" i="29"/>
  <c r="Z13" i="29"/>
  <c r="F14" i="29"/>
  <c r="G14" i="29"/>
  <c r="H14" i="29"/>
  <c r="I14" i="29"/>
  <c r="J14" i="29"/>
  <c r="K14" i="29"/>
  <c r="L14" i="29"/>
  <c r="M14" i="29"/>
  <c r="N14" i="29"/>
  <c r="O14" i="29"/>
  <c r="P14" i="29"/>
  <c r="Q14" i="29"/>
  <c r="R14" i="29"/>
  <c r="S14" i="29"/>
  <c r="T14" i="29"/>
  <c r="U14" i="29"/>
  <c r="V14" i="29"/>
  <c r="W14" i="29"/>
  <c r="X14" i="29"/>
  <c r="Y14" i="29"/>
  <c r="Z14" i="29"/>
  <c r="F15" i="29"/>
  <c r="G15" i="29"/>
  <c r="H15" i="29"/>
  <c r="I15" i="29"/>
  <c r="J15" i="29"/>
  <c r="K15" i="29"/>
  <c r="L15" i="29"/>
  <c r="M15" i="29"/>
  <c r="N15" i="29"/>
  <c r="O15" i="29"/>
  <c r="P15" i="29"/>
  <c r="Q15" i="29"/>
  <c r="R15" i="29"/>
  <c r="S15" i="29"/>
  <c r="T15" i="29"/>
  <c r="U15" i="29"/>
  <c r="V15" i="29"/>
  <c r="W15" i="29"/>
  <c r="X15" i="29"/>
  <c r="Y15" i="29"/>
  <c r="Z15" i="29"/>
  <c r="F16" i="29"/>
  <c r="G16" i="29"/>
  <c r="H16" i="29"/>
  <c r="I16" i="29"/>
  <c r="J16" i="29"/>
  <c r="K16" i="29"/>
  <c r="L16" i="29"/>
  <c r="M16" i="29"/>
  <c r="N16" i="29"/>
  <c r="O16" i="29"/>
  <c r="P16" i="29"/>
  <c r="Q16" i="29"/>
  <c r="R16" i="29"/>
  <c r="S16" i="29"/>
  <c r="T16" i="29"/>
  <c r="U16" i="29"/>
  <c r="V16" i="29"/>
  <c r="W16" i="29"/>
  <c r="X16" i="29"/>
  <c r="Y16" i="29"/>
  <c r="Z16" i="29"/>
  <c r="T17" i="29"/>
  <c r="Q98" i="33" s="1"/>
  <c r="G5" i="29"/>
  <c r="H5" i="29"/>
  <c r="I5" i="29"/>
  <c r="J5" i="29"/>
  <c r="K5" i="29"/>
  <c r="L5" i="29"/>
  <c r="M5" i="29"/>
  <c r="N5" i="29"/>
  <c r="O5" i="29"/>
  <c r="P5" i="29"/>
  <c r="Q5" i="29"/>
  <c r="R5" i="29"/>
  <c r="S5" i="29"/>
  <c r="T5" i="29"/>
  <c r="U5" i="29"/>
  <c r="V5" i="29"/>
  <c r="W5" i="29"/>
  <c r="X5" i="29"/>
  <c r="Y5" i="29"/>
  <c r="Y17" i="29" s="1"/>
  <c r="Z5" i="29"/>
  <c r="Z17" i="29" s="1"/>
  <c r="F5" i="29"/>
  <c r="J65" i="6"/>
  <c r="W84" i="33" l="1"/>
  <c r="W98" i="33"/>
  <c r="V84" i="33"/>
  <c r="V98" i="33"/>
  <c r="Q84" i="33"/>
  <c r="R17" i="29"/>
  <c r="S17" i="29"/>
  <c r="X17" i="29"/>
  <c r="U17" i="29"/>
  <c r="Q17" i="29"/>
  <c r="V17" i="29"/>
  <c r="W17" i="29"/>
  <c r="J17" i="29"/>
  <c r="I17" i="29"/>
  <c r="O17" i="29"/>
  <c r="K17" i="29"/>
  <c r="P17" i="29"/>
  <c r="M17" i="29"/>
  <c r="N17" i="29"/>
  <c r="L17" i="29"/>
  <c r="F17" i="29"/>
  <c r="G17" i="29"/>
  <c r="H17" i="29"/>
  <c r="T98" i="33" l="1"/>
  <c r="T84" i="33"/>
  <c r="U98" i="33"/>
  <c r="U84" i="33"/>
  <c r="S84" i="33"/>
  <c r="S98" i="33"/>
  <c r="P84" i="33"/>
  <c r="P98" i="33"/>
  <c r="R84" i="33"/>
  <c r="R98" i="33"/>
  <c r="D98" i="33"/>
  <c r="D84" i="33"/>
  <c r="C98" i="33"/>
  <c r="C84" i="33"/>
  <c r="AK25" i="6"/>
  <c r="AK25" i="30"/>
  <c r="A151" i="33" l="1"/>
  <c r="D139" i="33"/>
  <c r="E139" i="33" s="1"/>
  <c r="F139" i="33" s="1"/>
  <c r="G139" i="33" s="1"/>
  <c r="H139" i="33" s="1"/>
  <c r="I139" i="33" s="1"/>
  <c r="J139" i="33" s="1"/>
  <c r="K139" i="33" s="1"/>
  <c r="L139" i="33" s="1"/>
  <c r="M139" i="33" s="1"/>
  <c r="N139" i="33" s="1"/>
  <c r="O139" i="33" s="1"/>
  <c r="P139" i="33" s="1"/>
  <c r="Q139" i="33" s="1"/>
  <c r="R139" i="33" s="1"/>
  <c r="S139" i="33" s="1"/>
  <c r="T139" i="33" s="1"/>
  <c r="U139" i="33" s="1"/>
  <c r="V139" i="33" s="1"/>
  <c r="W139" i="33" s="1"/>
  <c r="G17" i="6" l="1"/>
  <c r="H17" i="6"/>
  <c r="I17" i="6"/>
  <c r="J17" i="6"/>
  <c r="K17" i="6"/>
  <c r="L17" i="6"/>
  <c r="M17" i="6"/>
  <c r="N17" i="6"/>
  <c r="O17" i="6"/>
  <c r="P17" i="6"/>
  <c r="Q17" i="6"/>
  <c r="D111" i="33" l="1"/>
  <c r="E111" i="33" s="1"/>
  <c r="F111" i="33" s="1"/>
  <c r="G111" i="33" s="1"/>
  <c r="H111" i="33" s="1"/>
  <c r="I111" i="33" s="1"/>
  <c r="J111" i="33" s="1"/>
  <c r="K111" i="33" s="1"/>
  <c r="L111" i="33" s="1"/>
  <c r="M111" i="33" s="1"/>
  <c r="N111" i="33" s="1"/>
  <c r="O111" i="33" s="1"/>
  <c r="P111" i="33" s="1"/>
  <c r="Q111" i="33" s="1"/>
  <c r="R111" i="33" s="1"/>
  <c r="S111" i="33" s="1"/>
  <c r="T111" i="33" s="1"/>
  <c r="U111" i="33" s="1"/>
  <c r="V111" i="33" s="1"/>
  <c r="W111" i="33" s="1"/>
  <c r="D97" i="33"/>
  <c r="E97" i="33" s="1"/>
  <c r="F97" i="33" s="1"/>
  <c r="G97" i="33" s="1"/>
  <c r="H97" i="33" s="1"/>
  <c r="I97" i="33" s="1"/>
  <c r="J97" i="33" s="1"/>
  <c r="K97" i="33" s="1"/>
  <c r="L97" i="33" s="1"/>
  <c r="M97" i="33" s="1"/>
  <c r="N97" i="33" s="1"/>
  <c r="O97" i="33" s="1"/>
  <c r="P97" i="33" s="1"/>
  <c r="Q97" i="33" s="1"/>
  <c r="R97" i="33" s="1"/>
  <c r="S97" i="33" s="1"/>
  <c r="T97" i="33" s="1"/>
  <c r="U97" i="33" s="1"/>
  <c r="V97" i="33" s="1"/>
  <c r="W97" i="33" s="1"/>
  <c r="B22" i="34" l="1"/>
  <c r="B23" i="34"/>
  <c r="B24" i="34"/>
  <c r="B25" i="34"/>
  <c r="B26" i="34"/>
  <c r="B27" i="34"/>
  <c r="B28" i="34"/>
  <c r="B29" i="34"/>
  <c r="B30" i="34"/>
  <c r="B31" i="34"/>
  <c r="B32" i="34"/>
  <c r="B21" i="34"/>
  <c r="W33" i="34"/>
  <c r="S33" i="34"/>
  <c r="O33" i="34"/>
  <c r="K33" i="34"/>
  <c r="G33" i="34"/>
  <c r="Z33" i="34"/>
  <c r="Y33" i="34"/>
  <c r="X33" i="34"/>
  <c r="V33" i="34"/>
  <c r="U33" i="34"/>
  <c r="T33" i="34"/>
  <c r="R33" i="34"/>
  <c r="Q33" i="34"/>
  <c r="P33" i="34"/>
  <c r="N33" i="34"/>
  <c r="M33" i="34"/>
  <c r="L33" i="34"/>
  <c r="J33" i="34"/>
  <c r="I33" i="34"/>
  <c r="H33" i="34"/>
  <c r="F33" i="34"/>
  <c r="AM26" i="34"/>
  <c r="AL26" i="34"/>
  <c r="AK26" i="34"/>
  <c r="AJ26" i="34"/>
  <c r="AI26" i="34"/>
  <c r="AH26" i="34"/>
  <c r="AG26" i="34"/>
  <c r="AF26" i="34"/>
  <c r="AE26" i="34"/>
  <c r="AD26" i="34"/>
  <c r="AC26" i="34"/>
  <c r="AB26" i="34"/>
  <c r="AX26" i="34" s="1"/>
  <c r="AL24" i="34"/>
  <c r="AW24" i="34" s="1"/>
  <c r="AK24" i="34"/>
  <c r="AV24" i="34" s="1"/>
  <c r="AJ24" i="34"/>
  <c r="AU24" i="34" s="1"/>
  <c r="AI24" i="34"/>
  <c r="AT24" i="34" s="1"/>
  <c r="AH24" i="34"/>
  <c r="AS24" i="34" s="1"/>
  <c r="AG24" i="34"/>
  <c r="AR24" i="34" s="1"/>
  <c r="AF24" i="34"/>
  <c r="AQ24" i="34" s="1"/>
  <c r="AE24" i="34"/>
  <c r="AP24" i="34" s="1"/>
  <c r="AD24" i="34"/>
  <c r="AO24" i="34" s="1"/>
  <c r="AC24" i="34"/>
  <c r="AN24" i="34" s="1"/>
  <c r="AB24" i="34"/>
  <c r="AL23" i="34"/>
  <c r="AW23" i="34" s="1"/>
  <c r="AK23" i="34"/>
  <c r="AV23" i="34" s="1"/>
  <c r="AJ23" i="34"/>
  <c r="AU23" i="34" s="1"/>
  <c r="AI23" i="34"/>
  <c r="AT23" i="34" s="1"/>
  <c r="AH23" i="34"/>
  <c r="AS23" i="34" s="1"/>
  <c r="AG23" i="34"/>
  <c r="AR23" i="34" s="1"/>
  <c r="AF23" i="34"/>
  <c r="AQ23" i="34" s="1"/>
  <c r="AE23" i="34"/>
  <c r="AP23" i="34" s="1"/>
  <c r="AD23" i="34"/>
  <c r="AO23" i="34" s="1"/>
  <c r="AC23" i="34"/>
  <c r="AN23" i="34" s="1"/>
  <c r="AB23" i="34"/>
  <c r="AL22" i="34"/>
  <c r="AW22" i="34" s="1"/>
  <c r="AK22" i="34"/>
  <c r="AV22" i="34" s="1"/>
  <c r="AJ22" i="34"/>
  <c r="AU22" i="34" s="1"/>
  <c r="AI22" i="34"/>
  <c r="AT22" i="34" s="1"/>
  <c r="AH22" i="34"/>
  <c r="AS22" i="34" s="1"/>
  <c r="AG22" i="34"/>
  <c r="AR22" i="34" s="1"/>
  <c r="AF22" i="34"/>
  <c r="AQ22" i="34" s="1"/>
  <c r="AE22" i="34"/>
  <c r="AP22" i="34" s="1"/>
  <c r="AD22" i="34"/>
  <c r="AO22" i="34" s="1"/>
  <c r="AC22" i="34"/>
  <c r="AN22" i="34" s="1"/>
  <c r="AB22" i="34"/>
  <c r="AL21" i="34"/>
  <c r="AW21" i="34" s="1"/>
  <c r="AK21" i="34"/>
  <c r="AV21" i="34" s="1"/>
  <c r="AJ21" i="34"/>
  <c r="AU21" i="34" s="1"/>
  <c r="AI21" i="34"/>
  <c r="AT21" i="34" s="1"/>
  <c r="AH21" i="34"/>
  <c r="AS21" i="34" s="1"/>
  <c r="AG21" i="34"/>
  <c r="AR21" i="34" s="1"/>
  <c r="AF21" i="34"/>
  <c r="AQ21" i="34" s="1"/>
  <c r="AE21" i="34"/>
  <c r="AP21" i="34" s="1"/>
  <c r="AD21" i="34"/>
  <c r="AO21" i="34" s="1"/>
  <c r="AC21" i="34"/>
  <c r="AN21" i="34" s="1"/>
  <c r="AB21" i="34"/>
  <c r="AL20" i="34"/>
  <c r="AW20" i="34" s="1"/>
  <c r="AK20" i="34"/>
  <c r="AV20" i="34" s="1"/>
  <c r="AJ20" i="34"/>
  <c r="AU20" i="34" s="1"/>
  <c r="AI20" i="34"/>
  <c r="AT20" i="34" s="1"/>
  <c r="AH20" i="34"/>
  <c r="AS20" i="34" s="1"/>
  <c r="AG20" i="34"/>
  <c r="AR20" i="34" s="1"/>
  <c r="AF20" i="34"/>
  <c r="AQ20" i="34" s="1"/>
  <c r="AE20" i="34"/>
  <c r="AP20" i="34" s="1"/>
  <c r="AD20" i="34"/>
  <c r="AO20" i="34" s="1"/>
  <c r="AC20" i="34"/>
  <c r="AN20" i="34" s="1"/>
  <c r="AB20" i="34"/>
  <c r="AM19" i="34"/>
  <c r="AL19" i="34"/>
  <c r="AK19" i="34"/>
  <c r="AJ19" i="34"/>
  <c r="AI19" i="34"/>
  <c r="AH19" i="34"/>
  <c r="AG19" i="34"/>
  <c r="AF19" i="34"/>
  <c r="AE19" i="34"/>
  <c r="AD19" i="34"/>
  <c r="AC19" i="34"/>
  <c r="AB19" i="34"/>
  <c r="AX18" i="34"/>
  <c r="AT18" i="34"/>
  <c r="AM18" i="34"/>
  <c r="AL18" i="34"/>
  <c r="AK18" i="34"/>
  <c r="AJ18" i="34"/>
  <c r="AI18" i="34"/>
  <c r="AH18" i="34"/>
  <c r="AG18" i="34"/>
  <c r="AF18" i="34"/>
  <c r="AE18" i="34"/>
  <c r="AD18" i="34"/>
  <c r="AC18" i="34"/>
  <c r="AB18" i="34"/>
  <c r="E103" i="33" l="1"/>
  <c r="E101" i="33"/>
  <c r="E100" i="33"/>
  <c r="E104" i="33"/>
  <c r="E105" i="33"/>
  <c r="E106" i="33"/>
  <c r="M20" i="12"/>
  <c r="H18" i="29" s="1"/>
  <c r="E98" i="33"/>
  <c r="O105" i="33"/>
  <c r="O106" i="33"/>
  <c r="O104" i="33"/>
  <c r="O103" i="33"/>
  <c r="O98" i="33"/>
  <c r="H103" i="33"/>
  <c r="H106" i="33"/>
  <c r="H101" i="33"/>
  <c r="H104" i="33"/>
  <c r="H100" i="33"/>
  <c r="H105" i="33"/>
  <c r="H98" i="33"/>
  <c r="G105" i="33"/>
  <c r="G106" i="33"/>
  <c r="G101" i="33"/>
  <c r="G100" i="33"/>
  <c r="G104" i="33"/>
  <c r="G103" i="33"/>
  <c r="G98" i="33"/>
  <c r="L106" i="33"/>
  <c r="L101" i="33"/>
  <c r="L104" i="33"/>
  <c r="L103" i="33"/>
  <c r="L105" i="33"/>
  <c r="L100" i="33"/>
  <c r="L98" i="33"/>
  <c r="I103" i="33"/>
  <c r="I100" i="33"/>
  <c r="I105" i="33"/>
  <c r="I106" i="33"/>
  <c r="I101" i="33"/>
  <c r="I104" i="33"/>
  <c r="I98" i="33"/>
  <c r="F103" i="33"/>
  <c r="F100" i="33"/>
  <c r="F104" i="33"/>
  <c r="F101" i="33"/>
  <c r="F106" i="33"/>
  <c r="F105" i="33"/>
  <c r="F98" i="33"/>
  <c r="J104" i="33"/>
  <c r="J105" i="33"/>
  <c r="J103" i="33"/>
  <c r="J106" i="33"/>
  <c r="J101" i="33"/>
  <c r="J100" i="33"/>
  <c r="J98" i="33"/>
  <c r="K100" i="33"/>
  <c r="K105" i="33"/>
  <c r="K106" i="33"/>
  <c r="K101" i="33"/>
  <c r="K104" i="33"/>
  <c r="K98" i="33"/>
  <c r="M106" i="33"/>
  <c r="M104" i="33"/>
  <c r="M105" i="33"/>
  <c r="M100" i="33"/>
  <c r="M101" i="33"/>
  <c r="M98" i="33"/>
  <c r="N104" i="33"/>
  <c r="N105" i="33"/>
  <c r="N106" i="33"/>
  <c r="N98" i="33"/>
  <c r="AX19" i="34"/>
  <c r="AQ19" i="34"/>
  <c r="AU19" i="34"/>
  <c r="AW18" i="34"/>
  <c r="AP18" i="34"/>
  <c r="AQ26" i="34"/>
  <c r="AU26" i="34"/>
  <c r="AQ18" i="34"/>
  <c r="AU18" i="34"/>
  <c r="AN19" i="34"/>
  <c r="AR19" i="34"/>
  <c r="AV19" i="34"/>
  <c r="AN26" i="34"/>
  <c r="AR26" i="34"/>
  <c r="AV26" i="34"/>
  <c r="AN18" i="34"/>
  <c r="AR18" i="34"/>
  <c r="AV18" i="34"/>
  <c r="AO19" i="34"/>
  <c r="AS19" i="34"/>
  <c r="AW19" i="34"/>
  <c r="AO26" i="34"/>
  <c r="AS26" i="34"/>
  <c r="AW26" i="34"/>
  <c r="AO18" i="34"/>
  <c r="AS18" i="34"/>
  <c r="AP19" i="34"/>
  <c r="AT19" i="34"/>
  <c r="AP26" i="34"/>
  <c r="AT26" i="34"/>
  <c r="F168" i="29"/>
  <c r="G168" i="29"/>
  <c r="H168" i="29"/>
  <c r="I168" i="29"/>
  <c r="J168" i="29"/>
  <c r="K168" i="29"/>
  <c r="L168" i="29"/>
  <c r="M168" i="29"/>
  <c r="N168" i="29"/>
  <c r="O168" i="29"/>
  <c r="P168" i="29"/>
  <c r="Q168" i="29"/>
  <c r="R168" i="29"/>
  <c r="S168" i="29"/>
  <c r="T168" i="29"/>
  <c r="U168" i="29"/>
  <c r="V168" i="29"/>
  <c r="W168" i="29"/>
  <c r="X168" i="29"/>
  <c r="Y168" i="29"/>
  <c r="Z168" i="29"/>
  <c r="F169" i="29"/>
  <c r="G169" i="29"/>
  <c r="H169" i="29"/>
  <c r="I169" i="29"/>
  <c r="J169" i="29"/>
  <c r="K169" i="29"/>
  <c r="L169" i="29"/>
  <c r="M169" i="29"/>
  <c r="N169" i="29"/>
  <c r="O169" i="29"/>
  <c r="P169" i="29"/>
  <c r="Q169" i="29"/>
  <c r="R169" i="29"/>
  <c r="S169" i="29"/>
  <c r="T169" i="29"/>
  <c r="U169" i="29"/>
  <c r="V169" i="29"/>
  <c r="W169" i="29"/>
  <c r="X169" i="29"/>
  <c r="Y169" i="29"/>
  <c r="Z169" i="29"/>
  <c r="F170" i="29"/>
  <c r="G170" i="29"/>
  <c r="H170" i="29"/>
  <c r="I170" i="29"/>
  <c r="J170" i="29"/>
  <c r="K170" i="29"/>
  <c r="L170" i="29"/>
  <c r="M170" i="29"/>
  <c r="N170" i="29"/>
  <c r="O170" i="29"/>
  <c r="P170" i="29"/>
  <c r="Q170" i="29"/>
  <c r="R170" i="29"/>
  <c r="S170" i="29"/>
  <c r="T170" i="29"/>
  <c r="U170" i="29"/>
  <c r="V170" i="29"/>
  <c r="W170" i="29"/>
  <c r="X170" i="29"/>
  <c r="Y170" i="29"/>
  <c r="Z170" i="29"/>
  <c r="F171" i="29"/>
  <c r="G171" i="29"/>
  <c r="H171" i="29"/>
  <c r="I171" i="29"/>
  <c r="J171" i="29"/>
  <c r="K171" i="29"/>
  <c r="L171" i="29"/>
  <c r="M171" i="29"/>
  <c r="N171" i="29"/>
  <c r="O171" i="29"/>
  <c r="P171" i="29"/>
  <c r="Q171" i="29"/>
  <c r="R171" i="29"/>
  <c r="S171" i="29"/>
  <c r="T171" i="29"/>
  <c r="U171" i="29"/>
  <c r="V171" i="29"/>
  <c r="W171" i="29"/>
  <c r="X171" i="29"/>
  <c r="Y171" i="29"/>
  <c r="Z171" i="29"/>
  <c r="F172" i="29"/>
  <c r="G172" i="29"/>
  <c r="H172" i="29"/>
  <c r="I172" i="29"/>
  <c r="J172" i="29"/>
  <c r="K172" i="29"/>
  <c r="L172" i="29"/>
  <c r="M172" i="29"/>
  <c r="N172" i="29"/>
  <c r="O172" i="29"/>
  <c r="P172" i="29"/>
  <c r="Q172" i="29"/>
  <c r="R172" i="29"/>
  <c r="S172" i="29"/>
  <c r="T172" i="29"/>
  <c r="U172" i="29"/>
  <c r="V172" i="29"/>
  <c r="W172" i="29"/>
  <c r="X172" i="29"/>
  <c r="Y172" i="29"/>
  <c r="Z172" i="29"/>
  <c r="F173" i="29"/>
  <c r="G173" i="29"/>
  <c r="H173" i="29"/>
  <c r="I173" i="29"/>
  <c r="J173" i="29"/>
  <c r="K173" i="29"/>
  <c r="L173" i="29"/>
  <c r="M173" i="29"/>
  <c r="N173" i="29"/>
  <c r="O173" i="29"/>
  <c r="P173" i="29"/>
  <c r="Q173" i="29"/>
  <c r="R173" i="29"/>
  <c r="S173" i="29"/>
  <c r="T173" i="29"/>
  <c r="U173" i="29"/>
  <c r="V173" i="29"/>
  <c r="W173" i="29"/>
  <c r="X173" i="29"/>
  <c r="Y173" i="29"/>
  <c r="Z173" i="29"/>
  <c r="F174" i="29"/>
  <c r="G174" i="29"/>
  <c r="H174" i="29"/>
  <c r="I174" i="29"/>
  <c r="J174" i="29"/>
  <c r="K174" i="29"/>
  <c r="L174" i="29"/>
  <c r="M174" i="29"/>
  <c r="N174" i="29"/>
  <c r="O174" i="29"/>
  <c r="P174" i="29"/>
  <c r="Q174" i="29"/>
  <c r="R174" i="29"/>
  <c r="S174" i="29"/>
  <c r="T174" i="29"/>
  <c r="U174" i="29"/>
  <c r="V174" i="29"/>
  <c r="W174" i="29"/>
  <c r="X174" i="29"/>
  <c r="Y174" i="29"/>
  <c r="Z174" i="29"/>
  <c r="F175" i="29"/>
  <c r="G175" i="29"/>
  <c r="H175" i="29"/>
  <c r="I175" i="29"/>
  <c r="J175" i="29"/>
  <c r="K175" i="29"/>
  <c r="L175" i="29"/>
  <c r="M175" i="29"/>
  <c r="N175" i="29"/>
  <c r="O175" i="29"/>
  <c r="P175" i="29"/>
  <c r="Q175" i="29"/>
  <c r="R175" i="29"/>
  <c r="S175" i="29"/>
  <c r="T175" i="29"/>
  <c r="U175" i="29"/>
  <c r="V175" i="29"/>
  <c r="W175" i="29"/>
  <c r="X175" i="29"/>
  <c r="Y175" i="29"/>
  <c r="Z175" i="29"/>
  <c r="F176" i="29"/>
  <c r="G176" i="29"/>
  <c r="H176" i="29"/>
  <c r="I176" i="29"/>
  <c r="J176" i="29"/>
  <c r="K176" i="29"/>
  <c r="L176" i="29"/>
  <c r="M176" i="29"/>
  <c r="N176" i="29"/>
  <c r="O176" i="29"/>
  <c r="P176" i="29"/>
  <c r="Q176" i="29"/>
  <c r="R176" i="29"/>
  <c r="S176" i="29"/>
  <c r="T176" i="29"/>
  <c r="U176" i="29"/>
  <c r="V176" i="29"/>
  <c r="W176" i="29"/>
  <c r="X176" i="29"/>
  <c r="Y176" i="29"/>
  <c r="Z176" i="29"/>
  <c r="F177" i="29"/>
  <c r="G177" i="29"/>
  <c r="H177" i="29"/>
  <c r="I177" i="29"/>
  <c r="J177" i="29"/>
  <c r="K177" i="29"/>
  <c r="L177" i="29"/>
  <c r="M177" i="29"/>
  <c r="N177" i="29"/>
  <c r="O177" i="29"/>
  <c r="P177" i="29"/>
  <c r="Q177" i="29"/>
  <c r="R177" i="29"/>
  <c r="S177" i="29"/>
  <c r="T177" i="29"/>
  <c r="U177" i="29"/>
  <c r="V177" i="29"/>
  <c r="W177" i="29"/>
  <c r="X177" i="29"/>
  <c r="Y177" i="29"/>
  <c r="Z177" i="29"/>
  <c r="F178" i="29"/>
  <c r="G178" i="29"/>
  <c r="H178" i="29"/>
  <c r="I178" i="29"/>
  <c r="J178" i="29"/>
  <c r="K178" i="29"/>
  <c r="L178" i="29"/>
  <c r="M178" i="29"/>
  <c r="N178" i="29"/>
  <c r="O178" i="29"/>
  <c r="P178" i="29"/>
  <c r="Q178" i="29"/>
  <c r="R178" i="29"/>
  <c r="S178" i="29"/>
  <c r="T178" i="29"/>
  <c r="U178" i="29"/>
  <c r="V178" i="29"/>
  <c r="W178" i="29"/>
  <c r="X178" i="29"/>
  <c r="Y178" i="29"/>
  <c r="Z178" i="29"/>
  <c r="G167" i="29"/>
  <c r="H167" i="29"/>
  <c r="I167" i="29"/>
  <c r="J167" i="29"/>
  <c r="K167" i="29"/>
  <c r="L167" i="29"/>
  <c r="M167" i="29"/>
  <c r="N167" i="29"/>
  <c r="O167" i="29"/>
  <c r="P167" i="29"/>
  <c r="Q167" i="29"/>
  <c r="R167" i="29"/>
  <c r="S167" i="29"/>
  <c r="T167" i="29"/>
  <c r="U167" i="29"/>
  <c r="V167" i="29"/>
  <c r="W167" i="29"/>
  <c r="X167" i="29"/>
  <c r="Y167" i="29"/>
  <c r="Z167" i="29"/>
  <c r="F72" i="29"/>
  <c r="G72" i="29"/>
  <c r="H72" i="29"/>
  <c r="I72" i="29"/>
  <c r="J72" i="29"/>
  <c r="K72" i="29"/>
  <c r="L72" i="29"/>
  <c r="M72" i="29"/>
  <c r="N72" i="29"/>
  <c r="O72" i="29"/>
  <c r="P72" i="29"/>
  <c r="Q72" i="29"/>
  <c r="R72" i="29"/>
  <c r="S72" i="29"/>
  <c r="T72" i="29"/>
  <c r="U72" i="29"/>
  <c r="V72" i="29"/>
  <c r="W72" i="29"/>
  <c r="X72" i="29"/>
  <c r="Y72" i="29"/>
  <c r="Z72" i="29"/>
  <c r="F73" i="29"/>
  <c r="G73" i="29"/>
  <c r="H73" i="29"/>
  <c r="I73" i="29"/>
  <c r="J73" i="29"/>
  <c r="J137" i="29" s="1"/>
  <c r="K73" i="29"/>
  <c r="L73" i="29"/>
  <c r="M73" i="29"/>
  <c r="N73" i="29"/>
  <c r="O73" i="29"/>
  <c r="P73" i="29"/>
  <c r="Q73" i="29"/>
  <c r="R73" i="29"/>
  <c r="S73" i="29"/>
  <c r="T73" i="29"/>
  <c r="U73" i="29"/>
  <c r="V73" i="29"/>
  <c r="W73" i="29"/>
  <c r="X73" i="29"/>
  <c r="Y73" i="29"/>
  <c r="Z73" i="29"/>
  <c r="F74" i="29"/>
  <c r="G74" i="29"/>
  <c r="H74" i="29"/>
  <c r="I74" i="29"/>
  <c r="J74" i="29"/>
  <c r="K74" i="29"/>
  <c r="L74" i="29"/>
  <c r="M74" i="29"/>
  <c r="N74" i="29"/>
  <c r="O74" i="29"/>
  <c r="P74" i="29"/>
  <c r="Q74" i="29"/>
  <c r="R74" i="29"/>
  <c r="S74" i="29"/>
  <c r="T74" i="29"/>
  <c r="U74" i="29"/>
  <c r="V74" i="29"/>
  <c r="W74" i="29"/>
  <c r="X74" i="29"/>
  <c r="Y74" i="29"/>
  <c r="Z74" i="29"/>
  <c r="F75" i="29"/>
  <c r="G75" i="29"/>
  <c r="H75" i="29"/>
  <c r="I75" i="29"/>
  <c r="J75" i="29"/>
  <c r="K75" i="29"/>
  <c r="L75" i="29"/>
  <c r="M75" i="29"/>
  <c r="N75" i="29"/>
  <c r="O75" i="29"/>
  <c r="P75" i="29"/>
  <c r="Q75" i="29"/>
  <c r="R75" i="29"/>
  <c r="S75" i="29"/>
  <c r="T75" i="29"/>
  <c r="U75" i="29"/>
  <c r="V75" i="29"/>
  <c r="W75" i="29"/>
  <c r="X75" i="29"/>
  <c r="Y75" i="29"/>
  <c r="Z75" i="29"/>
  <c r="F76" i="29"/>
  <c r="G76" i="29"/>
  <c r="H76" i="29"/>
  <c r="I76" i="29"/>
  <c r="J76" i="29"/>
  <c r="K76" i="29"/>
  <c r="L76" i="29"/>
  <c r="M76" i="29"/>
  <c r="N76" i="29"/>
  <c r="O76" i="29"/>
  <c r="P76" i="29"/>
  <c r="Q76" i="29"/>
  <c r="R76" i="29"/>
  <c r="S76" i="29"/>
  <c r="T76" i="29"/>
  <c r="U76" i="29"/>
  <c r="V76" i="29"/>
  <c r="W76" i="29"/>
  <c r="X76" i="29"/>
  <c r="Y76" i="29"/>
  <c r="Z76" i="29"/>
  <c r="F77" i="29"/>
  <c r="G77" i="29"/>
  <c r="H77" i="29"/>
  <c r="I77" i="29"/>
  <c r="J77" i="29"/>
  <c r="K77" i="29"/>
  <c r="L77" i="29"/>
  <c r="M77" i="29"/>
  <c r="N77" i="29"/>
  <c r="O77" i="29"/>
  <c r="P77" i="29"/>
  <c r="Q77" i="29"/>
  <c r="R77" i="29"/>
  <c r="S77" i="29"/>
  <c r="T77" i="29"/>
  <c r="U77" i="29"/>
  <c r="V77" i="29"/>
  <c r="W77" i="29"/>
  <c r="X77" i="29"/>
  <c r="Y77" i="29"/>
  <c r="Z77" i="29"/>
  <c r="F78" i="29"/>
  <c r="G78" i="29"/>
  <c r="H78" i="29"/>
  <c r="I78" i="29"/>
  <c r="J78" i="29"/>
  <c r="K78" i="29"/>
  <c r="L78" i="29"/>
  <c r="M78" i="29"/>
  <c r="N78" i="29"/>
  <c r="O78" i="29"/>
  <c r="P78" i="29"/>
  <c r="Q78" i="29"/>
  <c r="R78" i="29"/>
  <c r="S78" i="29"/>
  <c r="T78" i="29"/>
  <c r="U78" i="29"/>
  <c r="V78" i="29"/>
  <c r="W78" i="29"/>
  <c r="X78" i="29"/>
  <c r="Y78" i="29"/>
  <c r="Z78" i="29"/>
  <c r="F79" i="29"/>
  <c r="G79" i="29"/>
  <c r="H79" i="29"/>
  <c r="I79" i="29"/>
  <c r="J79" i="29"/>
  <c r="K79" i="29"/>
  <c r="L79" i="29"/>
  <c r="M79" i="29"/>
  <c r="N79" i="29"/>
  <c r="O79" i="29"/>
  <c r="P79" i="29"/>
  <c r="Q79" i="29"/>
  <c r="R79" i="29"/>
  <c r="S79" i="29"/>
  <c r="T79" i="29"/>
  <c r="U79" i="29"/>
  <c r="V79" i="29"/>
  <c r="W79" i="29"/>
  <c r="X79" i="29"/>
  <c r="Y79" i="29"/>
  <c r="Z79" i="29"/>
  <c r="F80" i="29"/>
  <c r="G80" i="29"/>
  <c r="H80" i="29"/>
  <c r="I80" i="29"/>
  <c r="J80" i="29"/>
  <c r="K80" i="29"/>
  <c r="L80" i="29"/>
  <c r="M80" i="29"/>
  <c r="N80" i="29"/>
  <c r="O80" i="29"/>
  <c r="P80" i="29"/>
  <c r="Q80" i="29"/>
  <c r="R80" i="29"/>
  <c r="S80" i="29"/>
  <c r="T80" i="29"/>
  <c r="U80" i="29"/>
  <c r="V80" i="29"/>
  <c r="W80" i="29"/>
  <c r="X80" i="29"/>
  <c r="Y80" i="29"/>
  <c r="Z80" i="29"/>
  <c r="F81" i="29"/>
  <c r="G81" i="29"/>
  <c r="H81" i="29"/>
  <c r="I81" i="29"/>
  <c r="J81" i="29"/>
  <c r="K81" i="29"/>
  <c r="L81" i="29"/>
  <c r="M81" i="29"/>
  <c r="N81" i="29"/>
  <c r="O81" i="29"/>
  <c r="P81" i="29"/>
  <c r="Q81" i="29"/>
  <c r="R81" i="29"/>
  <c r="S81" i="29"/>
  <c r="T81" i="29"/>
  <c r="U81" i="29"/>
  <c r="V81" i="29"/>
  <c r="W81" i="29"/>
  <c r="X81" i="29"/>
  <c r="Y81" i="29"/>
  <c r="Z81" i="29"/>
  <c r="F82" i="29"/>
  <c r="G82" i="29"/>
  <c r="H82" i="29"/>
  <c r="I82" i="29"/>
  <c r="J82" i="29"/>
  <c r="K82" i="29"/>
  <c r="L82" i="29"/>
  <c r="M82" i="29"/>
  <c r="N82" i="29"/>
  <c r="O82" i="29"/>
  <c r="P82" i="29"/>
  <c r="Q82" i="29"/>
  <c r="R82" i="29"/>
  <c r="S82" i="29"/>
  <c r="T82" i="29"/>
  <c r="U82" i="29"/>
  <c r="V82" i="29"/>
  <c r="W82" i="29"/>
  <c r="X82" i="29"/>
  <c r="Y82" i="29"/>
  <c r="Z82" i="29"/>
  <c r="G71" i="29"/>
  <c r="H71" i="29"/>
  <c r="I71" i="29"/>
  <c r="J71" i="29"/>
  <c r="K71" i="29"/>
  <c r="L71" i="29"/>
  <c r="M71" i="29"/>
  <c r="N71" i="29"/>
  <c r="O71" i="29"/>
  <c r="P71" i="29"/>
  <c r="Q71" i="29"/>
  <c r="R71" i="29"/>
  <c r="S71" i="29"/>
  <c r="T71" i="29"/>
  <c r="U71" i="29"/>
  <c r="V71" i="29"/>
  <c r="W71" i="29"/>
  <c r="X71" i="29"/>
  <c r="Y71" i="29"/>
  <c r="Z71" i="29"/>
  <c r="F56" i="29"/>
  <c r="G56" i="29"/>
  <c r="Q56" i="29"/>
  <c r="R56" i="29"/>
  <c r="S56" i="29"/>
  <c r="T56" i="29"/>
  <c r="U56" i="29"/>
  <c r="V56" i="29"/>
  <c r="W56" i="29"/>
  <c r="X56" i="29"/>
  <c r="Y56" i="29"/>
  <c r="Z56" i="29"/>
  <c r="F57" i="29"/>
  <c r="G57" i="29"/>
  <c r="Q57" i="29"/>
  <c r="R57" i="29"/>
  <c r="S57" i="29"/>
  <c r="T57" i="29"/>
  <c r="U57" i="29"/>
  <c r="V57" i="29"/>
  <c r="W57" i="29"/>
  <c r="X57" i="29"/>
  <c r="Y57" i="29"/>
  <c r="Z57" i="29"/>
  <c r="F58" i="29"/>
  <c r="G58" i="29"/>
  <c r="Q58" i="29"/>
  <c r="R58" i="29"/>
  <c r="S58" i="29"/>
  <c r="T58" i="29"/>
  <c r="U58" i="29"/>
  <c r="V58" i="29"/>
  <c r="W58" i="29"/>
  <c r="X58" i="29"/>
  <c r="Y58" i="29"/>
  <c r="Z58" i="29"/>
  <c r="F59" i="29"/>
  <c r="G59" i="29"/>
  <c r="Q59" i="29"/>
  <c r="R59" i="29"/>
  <c r="S59" i="29"/>
  <c r="T59" i="29"/>
  <c r="U59" i="29"/>
  <c r="V59" i="29"/>
  <c r="W59" i="29"/>
  <c r="X59" i="29"/>
  <c r="Y59" i="29"/>
  <c r="Z59" i="29"/>
  <c r="F60" i="29"/>
  <c r="G60" i="29"/>
  <c r="Q60" i="29"/>
  <c r="R60" i="29"/>
  <c r="S60" i="29"/>
  <c r="T60" i="29"/>
  <c r="U60" i="29"/>
  <c r="V60" i="29"/>
  <c r="W60" i="29"/>
  <c r="X60" i="29"/>
  <c r="Y60" i="29"/>
  <c r="Z60" i="29"/>
  <c r="F61" i="29"/>
  <c r="G61" i="29"/>
  <c r="Q61" i="29"/>
  <c r="R61" i="29"/>
  <c r="S61" i="29"/>
  <c r="T61" i="29"/>
  <c r="U61" i="29"/>
  <c r="V61" i="29"/>
  <c r="W61" i="29"/>
  <c r="X61" i="29"/>
  <c r="Y61" i="29"/>
  <c r="Z61" i="29"/>
  <c r="F62" i="29"/>
  <c r="G62" i="29"/>
  <c r="Q62" i="29"/>
  <c r="R62" i="29"/>
  <c r="S62" i="29"/>
  <c r="T62" i="29"/>
  <c r="U62" i="29"/>
  <c r="V62" i="29"/>
  <c r="W62" i="29"/>
  <c r="X62" i="29"/>
  <c r="Y62" i="29"/>
  <c r="Z62" i="29"/>
  <c r="F63" i="29"/>
  <c r="G63" i="29"/>
  <c r="Q63" i="29"/>
  <c r="R63" i="29"/>
  <c r="S63" i="29"/>
  <c r="T63" i="29"/>
  <c r="U63" i="29"/>
  <c r="V63" i="29"/>
  <c r="W63" i="29"/>
  <c r="X63" i="29"/>
  <c r="Y63" i="29"/>
  <c r="Z63" i="29"/>
  <c r="F64" i="29"/>
  <c r="G64" i="29"/>
  <c r="Q64" i="29"/>
  <c r="R64" i="29"/>
  <c r="S64" i="29"/>
  <c r="T64" i="29"/>
  <c r="U64" i="29"/>
  <c r="V64" i="29"/>
  <c r="W64" i="29"/>
  <c r="X64" i="29"/>
  <c r="Y64" i="29"/>
  <c r="Z64" i="29"/>
  <c r="F65" i="29"/>
  <c r="G65" i="29"/>
  <c r="Q65" i="29"/>
  <c r="R65" i="29"/>
  <c r="S65" i="29"/>
  <c r="T65" i="29"/>
  <c r="U65" i="29"/>
  <c r="V65" i="29"/>
  <c r="W65" i="29"/>
  <c r="X65" i="29"/>
  <c r="Y65" i="29"/>
  <c r="Z65" i="29"/>
  <c r="F66" i="29"/>
  <c r="G66" i="29"/>
  <c r="Q66" i="29"/>
  <c r="R66" i="29"/>
  <c r="S66" i="29"/>
  <c r="T66" i="29"/>
  <c r="U66" i="29"/>
  <c r="V66" i="29"/>
  <c r="W66" i="29"/>
  <c r="X66" i="29"/>
  <c r="Y66" i="29"/>
  <c r="Z66" i="29"/>
  <c r="G55" i="29"/>
  <c r="Q55" i="29"/>
  <c r="R55" i="29"/>
  <c r="S55" i="29"/>
  <c r="T55" i="29"/>
  <c r="U55" i="29"/>
  <c r="V55" i="29"/>
  <c r="W55" i="29"/>
  <c r="X55" i="29"/>
  <c r="Y55" i="29"/>
  <c r="Z55" i="29"/>
  <c r="F40" i="29"/>
  <c r="G40" i="29"/>
  <c r="Q40" i="29"/>
  <c r="R40" i="29"/>
  <c r="S40" i="29"/>
  <c r="T40" i="29"/>
  <c r="U40" i="29"/>
  <c r="V40" i="29"/>
  <c r="W40" i="29"/>
  <c r="X40" i="29"/>
  <c r="Y40" i="29"/>
  <c r="Z40" i="29"/>
  <c r="F41" i="29"/>
  <c r="G41" i="29"/>
  <c r="Q41" i="29"/>
  <c r="R41" i="29"/>
  <c r="S41" i="29"/>
  <c r="T41" i="29"/>
  <c r="U41" i="29"/>
  <c r="V41" i="29"/>
  <c r="W41" i="29"/>
  <c r="X41" i="29"/>
  <c r="Y41" i="29"/>
  <c r="Z41" i="29"/>
  <c r="F42" i="29"/>
  <c r="G42" i="29"/>
  <c r="Q42" i="29"/>
  <c r="R42" i="29"/>
  <c r="S42" i="29"/>
  <c r="T42" i="29"/>
  <c r="U42" i="29"/>
  <c r="V42" i="29"/>
  <c r="W42" i="29"/>
  <c r="X42" i="29"/>
  <c r="Y42" i="29"/>
  <c r="Z42" i="29"/>
  <c r="F43" i="29"/>
  <c r="G43" i="29"/>
  <c r="Q43" i="29"/>
  <c r="R43" i="29"/>
  <c r="S43" i="29"/>
  <c r="T43" i="29"/>
  <c r="U43" i="29"/>
  <c r="V43" i="29"/>
  <c r="W43" i="29"/>
  <c r="X43" i="29"/>
  <c r="Y43" i="29"/>
  <c r="Z43" i="29"/>
  <c r="F44" i="29"/>
  <c r="G44" i="29"/>
  <c r="Q44" i="29"/>
  <c r="R44" i="29"/>
  <c r="S44" i="29"/>
  <c r="T44" i="29"/>
  <c r="U44" i="29"/>
  <c r="V44" i="29"/>
  <c r="W44" i="29"/>
  <c r="X44" i="29"/>
  <c r="Y44" i="29"/>
  <c r="Z44" i="29"/>
  <c r="F45" i="29"/>
  <c r="G45" i="29"/>
  <c r="Q45" i="29"/>
  <c r="R45" i="29"/>
  <c r="S45" i="29"/>
  <c r="T45" i="29"/>
  <c r="U45" i="29"/>
  <c r="V45" i="29"/>
  <c r="W45" i="29"/>
  <c r="X45" i="29"/>
  <c r="Y45" i="29"/>
  <c r="Z45" i="29"/>
  <c r="F46" i="29"/>
  <c r="G46" i="29"/>
  <c r="Q46" i="29"/>
  <c r="R46" i="29"/>
  <c r="S46" i="29"/>
  <c r="T46" i="29"/>
  <c r="U46" i="29"/>
  <c r="V46" i="29"/>
  <c r="W46" i="29"/>
  <c r="X46" i="29"/>
  <c r="Y46" i="29"/>
  <c r="Z46" i="29"/>
  <c r="F47" i="29"/>
  <c r="G47" i="29"/>
  <c r="Q47" i="29"/>
  <c r="R47" i="29"/>
  <c r="S47" i="29"/>
  <c r="T47" i="29"/>
  <c r="U47" i="29"/>
  <c r="V47" i="29"/>
  <c r="W47" i="29"/>
  <c r="X47" i="29"/>
  <c r="Y47" i="29"/>
  <c r="Z47" i="29"/>
  <c r="F48" i="29"/>
  <c r="G48" i="29"/>
  <c r="Q48" i="29"/>
  <c r="R48" i="29"/>
  <c r="S48" i="29"/>
  <c r="T48" i="29"/>
  <c r="U48" i="29"/>
  <c r="V48" i="29"/>
  <c r="W48" i="29"/>
  <c r="X48" i="29"/>
  <c r="Y48" i="29"/>
  <c r="Z48" i="29"/>
  <c r="F49" i="29"/>
  <c r="G49" i="29"/>
  <c r="Q49" i="29"/>
  <c r="R49" i="29"/>
  <c r="S49" i="29"/>
  <c r="T49" i="29"/>
  <c r="U49" i="29"/>
  <c r="V49" i="29"/>
  <c r="W49" i="29"/>
  <c r="X49" i="29"/>
  <c r="Y49" i="29"/>
  <c r="Z49" i="29"/>
  <c r="F50" i="29"/>
  <c r="G50" i="29"/>
  <c r="Q50" i="29"/>
  <c r="R50" i="29"/>
  <c r="S50" i="29"/>
  <c r="T50" i="29"/>
  <c r="U50" i="29"/>
  <c r="V50" i="29"/>
  <c r="W50" i="29"/>
  <c r="X50" i="29"/>
  <c r="Y50" i="29"/>
  <c r="Z50" i="29"/>
  <c r="G39" i="29"/>
  <c r="Q39" i="29"/>
  <c r="R39" i="29"/>
  <c r="S39" i="29"/>
  <c r="T39" i="29"/>
  <c r="U39" i="29"/>
  <c r="V39" i="29"/>
  <c r="W39" i="29"/>
  <c r="X39" i="29"/>
  <c r="Y39" i="29"/>
  <c r="Z39" i="29"/>
  <c r="F134" i="30"/>
  <c r="G134" i="30"/>
  <c r="H134" i="30"/>
  <c r="I134" i="30"/>
  <c r="J134" i="30"/>
  <c r="K134" i="30"/>
  <c r="L134" i="30"/>
  <c r="M134" i="30"/>
  <c r="N134" i="30"/>
  <c r="O134" i="30"/>
  <c r="P134" i="30"/>
  <c r="Q134" i="30"/>
  <c r="R134" i="30"/>
  <c r="S134" i="30"/>
  <c r="T134" i="30"/>
  <c r="U134" i="30"/>
  <c r="V134" i="30"/>
  <c r="W134" i="30"/>
  <c r="X134" i="30"/>
  <c r="Y134" i="30"/>
  <c r="Z134" i="30"/>
  <c r="F135" i="30"/>
  <c r="G135" i="30"/>
  <c r="H135" i="30"/>
  <c r="I135" i="30"/>
  <c r="K135" i="30"/>
  <c r="L135" i="30"/>
  <c r="M135" i="30"/>
  <c r="N135" i="30"/>
  <c r="O135" i="30"/>
  <c r="P135" i="30"/>
  <c r="Q135" i="30"/>
  <c r="R135" i="30"/>
  <c r="S135" i="30"/>
  <c r="T135" i="30"/>
  <c r="U135" i="30"/>
  <c r="V135" i="30"/>
  <c r="W135" i="30"/>
  <c r="X135" i="30"/>
  <c r="Y135" i="30"/>
  <c r="Z135" i="30"/>
  <c r="F136" i="30"/>
  <c r="G136" i="30"/>
  <c r="H136" i="30"/>
  <c r="I136" i="30"/>
  <c r="J136" i="30"/>
  <c r="K136" i="30"/>
  <c r="L136" i="30"/>
  <c r="M136" i="30"/>
  <c r="O136" i="30"/>
  <c r="P136" i="30"/>
  <c r="Q136" i="30"/>
  <c r="R136" i="30"/>
  <c r="S136" i="30"/>
  <c r="T136" i="30"/>
  <c r="U136" i="30"/>
  <c r="V136" i="30"/>
  <c r="W136" i="30"/>
  <c r="X136" i="30"/>
  <c r="Y136" i="30"/>
  <c r="Z136" i="30"/>
  <c r="F137" i="30"/>
  <c r="G137" i="30"/>
  <c r="H137" i="30"/>
  <c r="I137" i="30"/>
  <c r="J137" i="30"/>
  <c r="K137" i="30"/>
  <c r="L137" i="30"/>
  <c r="M137" i="30"/>
  <c r="N137" i="30"/>
  <c r="O137" i="30"/>
  <c r="Q137" i="30"/>
  <c r="R137" i="30"/>
  <c r="S137" i="30"/>
  <c r="T137" i="30"/>
  <c r="U137" i="30"/>
  <c r="V137" i="30"/>
  <c r="W137" i="30"/>
  <c r="X137" i="30"/>
  <c r="Y137" i="30"/>
  <c r="Z137" i="30"/>
  <c r="F138" i="30"/>
  <c r="G138" i="30"/>
  <c r="H138" i="30"/>
  <c r="I138" i="30"/>
  <c r="J138" i="30"/>
  <c r="K138" i="30"/>
  <c r="L138" i="30"/>
  <c r="M138" i="30"/>
  <c r="N138" i="30"/>
  <c r="O138" i="30"/>
  <c r="P138" i="30"/>
  <c r="Q138" i="30"/>
  <c r="R138" i="30"/>
  <c r="S138" i="30"/>
  <c r="T138" i="30"/>
  <c r="U138" i="30"/>
  <c r="V138" i="30"/>
  <c r="W138" i="30"/>
  <c r="X138" i="30"/>
  <c r="Y138" i="30"/>
  <c r="Z138" i="30"/>
  <c r="F139" i="30"/>
  <c r="G139" i="30"/>
  <c r="H139" i="30"/>
  <c r="I139" i="30"/>
  <c r="J139" i="30"/>
  <c r="K139" i="30"/>
  <c r="L139" i="30"/>
  <c r="M139" i="30"/>
  <c r="N139" i="30"/>
  <c r="O139" i="30"/>
  <c r="P139" i="30"/>
  <c r="Q139" i="30"/>
  <c r="R139" i="30"/>
  <c r="S139" i="30"/>
  <c r="T139" i="30"/>
  <c r="U139" i="30"/>
  <c r="V139" i="30"/>
  <c r="W139" i="30"/>
  <c r="X139" i="30"/>
  <c r="Y139" i="30"/>
  <c r="Z139" i="30"/>
  <c r="F140" i="30"/>
  <c r="G140" i="30"/>
  <c r="H140" i="30"/>
  <c r="I140" i="30"/>
  <c r="J140" i="30"/>
  <c r="K140" i="30"/>
  <c r="L140" i="30"/>
  <c r="M140" i="30"/>
  <c r="N140" i="30"/>
  <c r="O140" i="30"/>
  <c r="P140" i="30"/>
  <c r="Q140" i="30"/>
  <c r="R140" i="30"/>
  <c r="S140" i="30"/>
  <c r="T140" i="30"/>
  <c r="U140" i="30"/>
  <c r="V140" i="30"/>
  <c r="W140" i="30"/>
  <c r="X140" i="30"/>
  <c r="Y140" i="30"/>
  <c r="Z140" i="30"/>
  <c r="F141" i="30"/>
  <c r="G141" i="30"/>
  <c r="H141" i="30"/>
  <c r="I141" i="30"/>
  <c r="J141" i="30"/>
  <c r="K141" i="30"/>
  <c r="L141" i="30"/>
  <c r="M141" i="30"/>
  <c r="N141" i="30"/>
  <c r="O141" i="30"/>
  <c r="P141" i="30"/>
  <c r="Q141" i="30"/>
  <c r="R141" i="30"/>
  <c r="S141" i="30"/>
  <c r="T141" i="30"/>
  <c r="U141" i="30"/>
  <c r="V141" i="30"/>
  <c r="W141" i="30"/>
  <c r="X141" i="30"/>
  <c r="Y141" i="30"/>
  <c r="Z141" i="30"/>
  <c r="F142" i="30"/>
  <c r="G142" i="30"/>
  <c r="H142" i="30"/>
  <c r="I142" i="30"/>
  <c r="J142" i="30"/>
  <c r="K142" i="30"/>
  <c r="L142" i="30"/>
  <c r="M142" i="30"/>
  <c r="N142" i="30"/>
  <c r="O142" i="30"/>
  <c r="P142" i="30"/>
  <c r="Q142" i="30"/>
  <c r="R142" i="30"/>
  <c r="S142" i="30"/>
  <c r="T142" i="30"/>
  <c r="U142" i="30"/>
  <c r="V142" i="30"/>
  <c r="W142" i="30"/>
  <c r="X142" i="30"/>
  <c r="Y142" i="30"/>
  <c r="Z142" i="30"/>
  <c r="F143" i="30"/>
  <c r="G143" i="30"/>
  <c r="H143" i="30"/>
  <c r="I143" i="30"/>
  <c r="J143" i="30"/>
  <c r="K143" i="30"/>
  <c r="L143" i="30"/>
  <c r="M143" i="30"/>
  <c r="N143" i="30"/>
  <c r="O143" i="30"/>
  <c r="P143" i="30"/>
  <c r="Q143" i="30"/>
  <c r="R143" i="30"/>
  <c r="S143" i="30"/>
  <c r="T143" i="30"/>
  <c r="U143" i="30"/>
  <c r="V143" i="30"/>
  <c r="W143" i="30"/>
  <c r="X143" i="30"/>
  <c r="Y143" i="30"/>
  <c r="Z143" i="30"/>
  <c r="F144" i="30"/>
  <c r="G144" i="30"/>
  <c r="H144" i="30"/>
  <c r="I144" i="30"/>
  <c r="J144" i="30"/>
  <c r="K144" i="30"/>
  <c r="L144" i="30"/>
  <c r="M144" i="30"/>
  <c r="N144" i="30"/>
  <c r="O144" i="30"/>
  <c r="P144" i="30"/>
  <c r="Q144" i="30"/>
  <c r="R144" i="30"/>
  <c r="S144" i="30"/>
  <c r="T144" i="30"/>
  <c r="U144" i="30"/>
  <c r="V144" i="30"/>
  <c r="W144" i="30"/>
  <c r="X144" i="30"/>
  <c r="Y144" i="30"/>
  <c r="Z144" i="30"/>
  <c r="G133" i="30"/>
  <c r="H133" i="30"/>
  <c r="I133" i="30"/>
  <c r="J133" i="30"/>
  <c r="K133" i="30"/>
  <c r="L133" i="30"/>
  <c r="M133" i="30"/>
  <c r="N133" i="30"/>
  <c r="O133" i="30"/>
  <c r="P133" i="30"/>
  <c r="Q133" i="30"/>
  <c r="R133" i="30"/>
  <c r="S133" i="30"/>
  <c r="T133" i="30"/>
  <c r="U133" i="30"/>
  <c r="V133" i="30"/>
  <c r="W133" i="30"/>
  <c r="X133" i="30"/>
  <c r="Y133" i="30"/>
  <c r="Z133" i="30"/>
  <c r="AM16" i="30" l="1"/>
  <c r="AM15" i="30"/>
  <c r="AM14" i="30"/>
  <c r="AM13" i="30"/>
  <c r="AM12" i="30"/>
  <c r="AM16" i="6"/>
  <c r="AM15" i="6"/>
  <c r="AM14" i="6"/>
  <c r="AM13" i="6"/>
  <c r="AM12" i="6"/>
  <c r="AL16" i="30"/>
  <c r="AL15" i="30"/>
  <c r="AL14" i="30"/>
  <c r="AL13" i="30"/>
  <c r="AL12" i="30"/>
  <c r="AL16" i="6"/>
  <c r="AL15" i="6"/>
  <c r="AL14" i="6"/>
  <c r="AL13" i="6"/>
  <c r="AL12" i="6"/>
  <c r="AK16" i="30"/>
  <c r="AK15" i="30"/>
  <c r="AK14" i="30"/>
  <c r="AK13" i="30"/>
  <c r="AK12" i="30"/>
  <c r="AK16" i="6"/>
  <c r="AK15" i="6"/>
  <c r="AK14" i="6"/>
  <c r="AK13" i="6"/>
  <c r="AK12" i="6"/>
  <c r="AJ12" i="6"/>
  <c r="AH25" i="30" l="1"/>
  <c r="AG25" i="6"/>
  <c r="AF25" i="6"/>
  <c r="O17" i="30"/>
  <c r="M17" i="30"/>
  <c r="L17" i="30"/>
  <c r="F150" i="30" l="1"/>
  <c r="G150" i="30"/>
  <c r="H150" i="30"/>
  <c r="I150" i="30"/>
  <c r="J150" i="30"/>
  <c r="K150" i="30"/>
  <c r="L150" i="30"/>
  <c r="M150" i="30"/>
  <c r="N150" i="30"/>
  <c r="O150" i="30"/>
  <c r="P150" i="30"/>
  <c r="Q150" i="30"/>
  <c r="R150" i="30"/>
  <c r="S150" i="30"/>
  <c r="T150" i="30"/>
  <c r="U150" i="30"/>
  <c r="V150" i="30"/>
  <c r="W150" i="30"/>
  <c r="X150" i="30"/>
  <c r="Y150" i="30"/>
  <c r="Z150" i="30"/>
  <c r="F151" i="30"/>
  <c r="G151" i="30"/>
  <c r="H151" i="30"/>
  <c r="I151" i="30"/>
  <c r="J151" i="30"/>
  <c r="K151" i="30"/>
  <c r="L151" i="30"/>
  <c r="M151" i="30"/>
  <c r="N151" i="30"/>
  <c r="O151" i="30"/>
  <c r="P151" i="30"/>
  <c r="Q151" i="30"/>
  <c r="R151" i="30"/>
  <c r="S151" i="30"/>
  <c r="T151" i="30"/>
  <c r="U151" i="30"/>
  <c r="V151" i="30"/>
  <c r="W151" i="30"/>
  <c r="X151" i="30"/>
  <c r="Y151" i="30"/>
  <c r="Z151" i="30"/>
  <c r="F152" i="30"/>
  <c r="G152" i="30"/>
  <c r="H152" i="30"/>
  <c r="I152" i="30"/>
  <c r="J152" i="30"/>
  <c r="K152" i="30"/>
  <c r="L152" i="30"/>
  <c r="M152" i="30"/>
  <c r="N152" i="30"/>
  <c r="O152" i="30"/>
  <c r="P152" i="30"/>
  <c r="Q152" i="30"/>
  <c r="R152" i="30"/>
  <c r="S152" i="30"/>
  <c r="T152" i="30"/>
  <c r="U152" i="30"/>
  <c r="V152" i="30"/>
  <c r="W152" i="30"/>
  <c r="X152" i="30"/>
  <c r="Y152" i="30"/>
  <c r="Z152" i="30"/>
  <c r="F153" i="30"/>
  <c r="G153" i="30"/>
  <c r="H153" i="30"/>
  <c r="I153" i="30"/>
  <c r="J153" i="30"/>
  <c r="K153" i="30"/>
  <c r="L153" i="30"/>
  <c r="M153" i="30"/>
  <c r="N153" i="30"/>
  <c r="O153" i="30"/>
  <c r="P153" i="30"/>
  <c r="Q153" i="30"/>
  <c r="R153" i="30"/>
  <c r="S153" i="30"/>
  <c r="T153" i="30"/>
  <c r="U153" i="30"/>
  <c r="V153" i="30"/>
  <c r="W153" i="30"/>
  <c r="X153" i="30"/>
  <c r="Y153" i="30"/>
  <c r="Z153" i="30"/>
  <c r="F154" i="30"/>
  <c r="G154" i="30"/>
  <c r="H154" i="30"/>
  <c r="I154" i="30"/>
  <c r="J154" i="30"/>
  <c r="K154" i="30"/>
  <c r="L154" i="30"/>
  <c r="M154" i="30"/>
  <c r="N154" i="30"/>
  <c r="O154" i="30"/>
  <c r="P154" i="30"/>
  <c r="Q154" i="30"/>
  <c r="R154" i="30"/>
  <c r="S154" i="30"/>
  <c r="T154" i="30"/>
  <c r="U154" i="30"/>
  <c r="V154" i="30"/>
  <c r="W154" i="30"/>
  <c r="X154" i="30"/>
  <c r="Y154" i="30"/>
  <c r="Z154" i="30"/>
  <c r="F155" i="30"/>
  <c r="G155" i="30"/>
  <c r="H155" i="30"/>
  <c r="I155" i="30"/>
  <c r="J155" i="30"/>
  <c r="K155" i="30"/>
  <c r="L155" i="30"/>
  <c r="M155" i="30"/>
  <c r="N155" i="30"/>
  <c r="O155" i="30"/>
  <c r="P155" i="30"/>
  <c r="Q155" i="30"/>
  <c r="R155" i="30"/>
  <c r="S155" i="30"/>
  <c r="T155" i="30"/>
  <c r="U155" i="30"/>
  <c r="V155" i="30"/>
  <c r="W155" i="30"/>
  <c r="X155" i="30"/>
  <c r="Y155" i="30"/>
  <c r="Z155" i="30"/>
  <c r="F156" i="30"/>
  <c r="G156" i="30"/>
  <c r="H156" i="30"/>
  <c r="I156" i="30"/>
  <c r="J156" i="30"/>
  <c r="K156" i="30"/>
  <c r="L156" i="30"/>
  <c r="M156" i="30"/>
  <c r="N156" i="30"/>
  <c r="O156" i="30"/>
  <c r="P156" i="30"/>
  <c r="Q156" i="30"/>
  <c r="R156" i="30"/>
  <c r="S156" i="30"/>
  <c r="T156" i="30"/>
  <c r="U156" i="30"/>
  <c r="V156" i="30"/>
  <c r="W156" i="30"/>
  <c r="X156" i="30"/>
  <c r="Y156" i="30"/>
  <c r="Z156" i="30"/>
  <c r="F157" i="30"/>
  <c r="G157" i="30"/>
  <c r="H157" i="30"/>
  <c r="I157" i="30"/>
  <c r="J157" i="30"/>
  <c r="K157" i="30"/>
  <c r="L157" i="30"/>
  <c r="M157" i="30"/>
  <c r="N157" i="30"/>
  <c r="O157" i="30"/>
  <c r="P157" i="30"/>
  <c r="Q157" i="30"/>
  <c r="R157" i="30"/>
  <c r="S157" i="30"/>
  <c r="T157" i="30"/>
  <c r="U157" i="30"/>
  <c r="V157" i="30"/>
  <c r="W157" i="30"/>
  <c r="X157" i="30"/>
  <c r="Y157" i="30"/>
  <c r="Z157" i="30"/>
  <c r="F158" i="30"/>
  <c r="G158" i="30"/>
  <c r="H158" i="30"/>
  <c r="I158" i="30"/>
  <c r="J158" i="30"/>
  <c r="K158" i="30"/>
  <c r="L158" i="30"/>
  <c r="M158" i="30"/>
  <c r="N158" i="30"/>
  <c r="O158" i="30"/>
  <c r="P158" i="30"/>
  <c r="Q158" i="30"/>
  <c r="R158" i="30"/>
  <c r="S158" i="30"/>
  <c r="T158" i="30"/>
  <c r="U158" i="30"/>
  <c r="V158" i="30"/>
  <c r="W158" i="30"/>
  <c r="X158" i="30"/>
  <c r="Y158" i="30"/>
  <c r="Z158" i="30"/>
  <c r="F159" i="30"/>
  <c r="G159" i="30"/>
  <c r="H159" i="30"/>
  <c r="I159" i="30"/>
  <c r="J159" i="30"/>
  <c r="K159" i="30"/>
  <c r="L159" i="30"/>
  <c r="M159" i="30"/>
  <c r="N159" i="30"/>
  <c r="O159" i="30"/>
  <c r="P159" i="30"/>
  <c r="Q159" i="30"/>
  <c r="R159" i="30"/>
  <c r="S159" i="30"/>
  <c r="T159" i="30"/>
  <c r="U159" i="30"/>
  <c r="V159" i="30"/>
  <c r="W159" i="30"/>
  <c r="X159" i="30"/>
  <c r="Y159" i="30"/>
  <c r="Z159" i="30"/>
  <c r="F160" i="30"/>
  <c r="G160" i="30"/>
  <c r="H160" i="30"/>
  <c r="I160" i="30"/>
  <c r="J160" i="30"/>
  <c r="K160" i="30"/>
  <c r="L160" i="30"/>
  <c r="M160" i="30"/>
  <c r="N160" i="30"/>
  <c r="O160" i="30"/>
  <c r="P160" i="30"/>
  <c r="Q160" i="30"/>
  <c r="R160" i="30"/>
  <c r="S160" i="30"/>
  <c r="T160" i="30"/>
  <c r="U160" i="30"/>
  <c r="V160" i="30"/>
  <c r="W160" i="30"/>
  <c r="X160" i="30"/>
  <c r="Y160" i="30"/>
  <c r="Z160" i="30"/>
  <c r="G149" i="30"/>
  <c r="H149" i="30"/>
  <c r="I149" i="30"/>
  <c r="J149" i="30"/>
  <c r="K149" i="30"/>
  <c r="L149" i="30"/>
  <c r="M149" i="30"/>
  <c r="N149" i="30"/>
  <c r="O149" i="30"/>
  <c r="P149" i="30"/>
  <c r="Q149" i="30"/>
  <c r="R149" i="30"/>
  <c r="S149" i="30"/>
  <c r="T149" i="30"/>
  <c r="U149" i="30"/>
  <c r="V149" i="30"/>
  <c r="W149" i="30"/>
  <c r="X149" i="30"/>
  <c r="Y149" i="30"/>
  <c r="Z149" i="30"/>
  <c r="F133" i="30"/>
  <c r="F149" i="30" s="1"/>
  <c r="Q56" i="31" l="1"/>
  <c r="F59" i="31"/>
  <c r="Q60" i="31"/>
  <c r="T61" i="31"/>
  <c r="O62" i="31"/>
  <c r="J63" i="31"/>
  <c r="Z63" i="31"/>
  <c r="U64" i="31"/>
  <c r="Q53" i="31"/>
  <c r="K38" i="31"/>
  <c r="F39" i="31"/>
  <c r="V39" i="31"/>
  <c r="Q40" i="31"/>
  <c r="L41" i="31"/>
  <c r="G42" i="31"/>
  <c r="W42" i="31"/>
  <c r="R43" i="31"/>
  <c r="M44" i="31"/>
  <c r="H45" i="31"/>
  <c r="X45" i="31"/>
  <c r="S46" i="31"/>
  <c r="S22" i="31"/>
  <c r="W22" i="31"/>
  <c r="S26" i="31"/>
  <c r="W26" i="31"/>
  <c r="S30" i="31"/>
  <c r="W30" i="31"/>
  <c r="U21" i="31"/>
  <c r="F71" i="29"/>
  <c r="F54" i="31"/>
  <c r="G54" i="31"/>
  <c r="H54" i="31"/>
  <c r="I54" i="31"/>
  <c r="J54" i="31"/>
  <c r="K54" i="31"/>
  <c r="L54" i="31"/>
  <c r="M54" i="31"/>
  <c r="N54" i="31"/>
  <c r="O54" i="31"/>
  <c r="P54" i="31"/>
  <c r="Q54" i="31"/>
  <c r="R54" i="31"/>
  <c r="S54" i="31"/>
  <c r="T54" i="31"/>
  <c r="U54" i="31"/>
  <c r="V54" i="31"/>
  <c r="W54" i="31"/>
  <c r="X54" i="31"/>
  <c r="Y54" i="31"/>
  <c r="Z54" i="31"/>
  <c r="F55" i="31"/>
  <c r="G55" i="31"/>
  <c r="H55" i="31"/>
  <c r="I55" i="31"/>
  <c r="J55" i="31"/>
  <c r="K55" i="31"/>
  <c r="L55" i="31"/>
  <c r="M55" i="31"/>
  <c r="N55" i="31"/>
  <c r="O55" i="31"/>
  <c r="P55" i="31"/>
  <c r="Q55" i="31"/>
  <c r="R55" i="31"/>
  <c r="S55" i="31"/>
  <c r="T55" i="31"/>
  <c r="U55" i="31"/>
  <c r="V55" i="31"/>
  <c r="W55" i="31"/>
  <c r="X55" i="31"/>
  <c r="Y55" i="31"/>
  <c r="Z55" i="31"/>
  <c r="F56" i="31"/>
  <c r="G56" i="31"/>
  <c r="H56" i="31"/>
  <c r="I56" i="31"/>
  <c r="J56" i="31"/>
  <c r="K56" i="31"/>
  <c r="L56" i="31"/>
  <c r="M56" i="31"/>
  <c r="N56" i="31"/>
  <c r="O56" i="31"/>
  <c r="P56" i="31"/>
  <c r="R56" i="31"/>
  <c r="S56" i="31"/>
  <c r="T56" i="31"/>
  <c r="U56" i="31"/>
  <c r="V56" i="31"/>
  <c r="W56" i="31"/>
  <c r="X56" i="31"/>
  <c r="Y56" i="31"/>
  <c r="Z56" i="31"/>
  <c r="F57" i="31"/>
  <c r="G57" i="31"/>
  <c r="H57" i="31"/>
  <c r="I57" i="31"/>
  <c r="J57" i="31"/>
  <c r="K57" i="31"/>
  <c r="L57" i="31"/>
  <c r="M57" i="31"/>
  <c r="N57" i="31"/>
  <c r="O57" i="31"/>
  <c r="P57" i="31"/>
  <c r="Q57" i="31"/>
  <c r="R57" i="31"/>
  <c r="S57" i="31"/>
  <c r="T57" i="31"/>
  <c r="U57" i="31"/>
  <c r="V57" i="31"/>
  <c r="W57" i="31"/>
  <c r="X57" i="31"/>
  <c r="Y57" i="31"/>
  <c r="Z57" i="31"/>
  <c r="F58" i="31"/>
  <c r="G58" i="31"/>
  <c r="H58" i="31"/>
  <c r="I58" i="31"/>
  <c r="J58" i="31"/>
  <c r="K58" i="31"/>
  <c r="L58" i="31"/>
  <c r="M58" i="31"/>
  <c r="N58" i="31"/>
  <c r="O58" i="31"/>
  <c r="P58" i="31"/>
  <c r="Q58" i="31"/>
  <c r="R58" i="31"/>
  <c r="S58" i="31"/>
  <c r="T58" i="31"/>
  <c r="U58" i="31"/>
  <c r="V58" i="31"/>
  <c r="W58" i="31"/>
  <c r="X58" i="31"/>
  <c r="Y58" i="31"/>
  <c r="Z58" i="31"/>
  <c r="G59" i="31"/>
  <c r="H59" i="31"/>
  <c r="I59" i="31"/>
  <c r="J59" i="31"/>
  <c r="K59" i="31"/>
  <c r="L59" i="31"/>
  <c r="M59" i="31"/>
  <c r="N59" i="31"/>
  <c r="O59" i="31"/>
  <c r="P59" i="31"/>
  <c r="Q59" i="31"/>
  <c r="R59" i="31"/>
  <c r="S59" i="31"/>
  <c r="T59" i="31"/>
  <c r="U59" i="31"/>
  <c r="V59" i="31"/>
  <c r="W59" i="31"/>
  <c r="X59" i="31"/>
  <c r="Y59" i="31"/>
  <c r="Z59" i="31"/>
  <c r="F60" i="31"/>
  <c r="G60" i="31"/>
  <c r="H60" i="31"/>
  <c r="I60" i="31"/>
  <c r="J60" i="31"/>
  <c r="K60" i="31"/>
  <c r="L60" i="31"/>
  <c r="M60" i="31"/>
  <c r="N60" i="31"/>
  <c r="O60" i="31"/>
  <c r="P60" i="31"/>
  <c r="R60" i="31"/>
  <c r="S60" i="31"/>
  <c r="T60" i="31"/>
  <c r="U60" i="31"/>
  <c r="V60" i="31"/>
  <c r="W60" i="31"/>
  <c r="X60" i="31"/>
  <c r="Y60" i="31"/>
  <c r="Z60" i="31"/>
  <c r="F61" i="31"/>
  <c r="G61" i="31"/>
  <c r="H61" i="31"/>
  <c r="I61" i="31"/>
  <c r="J61" i="31"/>
  <c r="K61" i="31"/>
  <c r="L61" i="31"/>
  <c r="M61" i="31"/>
  <c r="N61" i="31"/>
  <c r="O61" i="31"/>
  <c r="P61" i="31"/>
  <c r="Q61" i="31"/>
  <c r="R61" i="31"/>
  <c r="S61" i="31"/>
  <c r="U61" i="31"/>
  <c r="V61" i="31"/>
  <c r="W61" i="31"/>
  <c r="X61" i="31"/>
  <c r="Y61" i="31"/>
  <c r="Z61" i="31"/>
  <c r="F62" i="31"/>
  <c r="G62" i="31"/>
  <c r="H62" i="31"/>
  <c r="I62" i="31"/>
  <c r="J62" i="31"/>
  <c r="K62" i="31"/>
  <c r="L62" i="31"/>
  <c r="M62" i="31"/>
  <c r="N62" i="31"/>
  <c r="P62" i="31"/>
  <c r="Q62" i="31"/>
  <c r="R62" i="31"/>
  <c r="S62" i="31"/>
  <c r="T62" i="31"/>
  <c r="U62" i="31"/>
  <c r="V62" i="31"/>
  <c r="W62" i="31"/>
  <c r="X62" i="31"/>
  <c r="Y62" i="31"/>
  <c r="Z62" i="31"/>
  <c r="F63" i="31"/>
  <c r="G63" i="31"/>
  <c r="H63" i="31"/>
  <c r="I63" i="31"/>
  <c r="K63" i="31"/>
  <c r="L63" i="31"/>
  <c r="M63" i="31"/>
  <c r="N63" i="31"/>
  <c r="O63" i="31"/>
  <c r="P63" i="31"/>
  <c r="Q63" i="31"/>
  <c r="R63" i="31"/>
  <c r="S63" i="31"/>
  <c r="T63" i="31"/>
  <c r="U63" i="31"/>
  <c r="V63" i="31"/>
  <c r="W63" i="31"/>
  <c r="X63" i="31"/>
  <c r="Y63" i="31"/>
  <c r="F64" i="31"/>
  <c r="G64" i="31"/>
  <c r="H64" i="31"/>
  <c r="I64" i="31"/>
  <c r="J64" i="31"/>
  <c r="K64" i="31"/>
  <c r="L64" i="31"/>
  <c r="M64" i="31"/>
  <c r="N64" i="31"/>
  <c r="O64" i="31"/>
  <c r="P64" i="31"/>
  <c r="Q64" i="31"/>
  <c r="R64" i="31"/>
  <c r="S64" i="31"/>
  <c r="T64" i="31"/>
  <c r="V64" i="31"/>
  <c r="W64" i="31"/>
  <c r="X64" i="31"/>
  <c r="Y64" i="31"/>
  <c r="Z64" i="31"/>
  <c r="G53" i="31"/>
  <c r="H53" i="31"/>
  <c r="I53" i="31"/>
  <c r="J53" i="31"/>
  <c r="K53" i="31"/>
  <c r="L53" i="31"/>
  <c r="M53" i="31"/>
  <c r="N53" i="31"/>
  <c r="O53" i="31"/>
  <c r="P53" i="31"/>
  <c r="R53" i="31"/>
  <c r="S53" i="31"/>
  <c r="T53" i="31"/>
  <c r="U53" i="31"/>
  <c r="V53" i="31"/>
  <c r="W53" i="31"/>
  <c r="X53" i="31"/>
  <c r="Y53" i="31"/>
  <c r="Z53" i="31"/>
  <c r="F55" i="29"/>
  <c r="F53" i="31" s="1"/>
  <c r="F38" i="31"/>
  <c r="G38" i="31"/>
  <c r="H38" i="31"/>
  <c r="I38" i="31"/>
  <c r="J38" i="31"/>
  <c r="L38" i="31"/>
  <c r="M38" i="31"/>
  <c r="N38" i="31"/>
  <c r="O38" i="31"/>
  <c r="P38" i="31"/>
  <c r="Q38" i="31"/>
  <c r="R38" i="31"/>
  <c r="S38" i="31"/>
  <c r="T38" i="31"/>
  <c r="U38" i="31"/>
  <c r="V38" i="31"/>
  <c r="W38" i="31"/>
  <c r="X38" i="31"/>
  <c r="Y38" i="31"/>
  <c r="Z38" i="31"/>
  <c r="G39" i="31"/>
  <c r="H39" i="31"/>
  <c r="I39" i="31"/>
  <c r="J39" i="31"/>
  <c r="K39" i="31"/>
  <c r="L39" i="31"/>
  <c r="M39" i="31"/>
  <c r="N39" i="31"/>
  <c r="O39" i="31"/>
  <c r="P39" i="31"/>
  <c r="Q39" i="31"/>
  <c r="R39" i="31"/>
  <c r="S39" i="31"/>
  <c r="T39" i="31"/>
  <c r="U39" i="31"/>
  <c r="W39" i="31"/>
  <c r="X39" i="31"/>
  <c r="Y39" i="31"/>
  <c r="Z39" i="31"/>
  <c r="F40" i="31"/>
  <c r="G40" i="31"/>
  <c r="H40" i="31"/>
  <c r="I40" i="31"/>
  <c r="J40" i="31"/>
  <c r="K40" i="31"/>
  <c r="L40" i="31"/>
  <c r="M40" i="31"/>
  <c r="N40" i="31"/>
  <c r="O40" i="31"/>
  <c r="P40" i="31"/>
  <c r="R40" i="31"/>
  <c r="S40" i="31"/>
  <c r="T40" i="31"/>
  <c r="U40" i="31"/>
  <c r="V40" i="31"/>
  <c r="W40" i="31"/>
  <c r="X40" i="31"/>
  <c r="Y40" i="31"/>
  <c r="Z40" i="31"/>
  <c r="F41" i="31"/>
  <c r="G41" i="31"/>
  <c r="H41" i="31"/>
  <c r="I41" i="31"/>
  <c r="J41" i="31"/>
  <c r="K41" i="31"/>
  <c r="M41" i="31"/>
  <c r="N41" i="31"/>
  <c r="O41" i="31"/>
  <c r="P41" i="31"/>
  <c r="Q41" i="31"/>
  <c r="R41" i="31"/>
  <c r="S41" i="31"/>
  <c r="T41" i="31"/>
  <c r="U41" i="31"/>
  <c r="V41" i="31"/>
  <c r="W41" i="31"/>
  <c r="X41" i="31"/>
  <c r="Y41" i="31"/>
  <c r="Z41" i="31"/>
  <c r="F42" i="31"/>
  <c r="H42" i="31"/>
  <c r="I42" i="31"/>
  <c r="J42" i="31"/>
  <c r="K42" i="31"/>
  <c r="L42" i="31"/>
  <c r="M42" i="31"/>
  <c r="N42" i="31"/>
  <c r="O42" i="31"/>
  <c r="P42" i="31"/>
  <c r="Q42" i="31"/>
  <c r="R42" i="31"/>
  <c r="S42" i="31"/>
  <c r="T42" i="31"/>
  <c r="U42" i="31"/>
  <c r="V42" i="31"/>
  <c r="X42" i="31"/>
  <c r="Y42" i="31"/>
  <c r="Z42" i="31"/>
  <c r="F43" i="31"/>
  <c r="G43" i="31"/>
  <c r="H43" i="31"/>
  <c r="I43" i="31"/>
  <c r="J43" i="31"/>
  <c r="K43" i="31"/>
  <c r="L43" i="31"/>
  <c r="M43" i="31"/>
  <c r="N43" i="31"/>
  <c r="O43" i="31"/>
  <c r="P43" i="31"/>
  <c r="Q43" i="31"/>
  <c r="S43" i="31"/>
  <c r="T43" i="31"/>
  <c r="U43" i="31"/>
  <c r="V43" i="31"/>
  <c r="W43" i="31"/>
  <c r="X43" i="31"/>
  <c r="Y43" i="31"/>
  <c r="Z43" i="31"/>
  <c r="F44" i="31"/>
  <c r="G44" i="31"/>
  <c r="H44" i="31"/>
  <c r="I44" i="31"/>
  <c r="J44" i="31"/>
  <c r="K44" i="31"/>
  <c r="L44" i="31"/>
  <c r="N44" i="31"/>
  <c r="O44" i="31"/>
  <c r="P44" i="31"/>
  <c r="Q44" i="31"/>
  <c r="R44" i="31"/>
  <c r="S44" i="31"/>
  <c r="T44" i="31"/>
  <c r="U44" i="31"/>
  <c r="V44" i="31"/>
  <c r="W44" i="31"/>
  <c r="X44" i="31"/>
  <c r="Y44" i="31"/>
  <c r="Z44" i="31"/>
  <c r="F45" i="31"/>
  <c r="G45" i="31"/>
  <c r="I45" i="31"/>
  <c r="J45" i="31"/>
  <c r="K45" i="31"/>
  <c r="L45" i="31"/>
  <c r="M45" i="31"/>
  <c r="N45" i="31"/>
  <c r="O45" i="31"/>
  <c r="P45" i="31"/>
  <c r="Q45" i="31"/>
  <c r="R45" i="31"/>
  <c r="S45" i="31"/>
  <c r="T45" i="31"/>
  <c r="U45" i="31"/>
  <c r="V45" i="31"/>
  <c r="W45" i="31"/>
  <c r="Y45" i="31"/>
  <c r="Z45" i="31"/>
  <c r="F46" i="31"/>
  <c r="G46" i="31"/>
  <c r="H46" i="31"/>
  <c r="I46" i="31"/>
  <c r="J46" i="31"/>
  <c r="K46" i="31"/>
  <c r="L46" i="31"/>
  <c r="M46" i="31"/>
  <c r="N46" i="31"/>
  <c r="O46" i="31"/>
  <c r="P46" i="31"/>
  <c r="Q46" i="31"/>
  <c r="R46" i="31"/>
  <c r="T46" i="31"/>
  <c r="U46" i="31"/>
  <c r="V46" i="31"/>
  <c r="W46" i="31"/>
  <c r="X46" i="31"/>
  <c r="Y46" i="31"/>
  <c r="Z46" i="31"/>
  <c r="F47" i="31"/>
  <c r="G47" i="31"/>
  <c r="H47" i="31"/>
  <c r="I47" i="31"/>
  <c r="J47" i="31"/>
  <c r="K47" i="31"/>
  <c r="L47" i="31"/>
  <c r="M47" i="31"/>
  <c r="N47" i="31"/>
  <c r="O47" i="31"/>
  <c r="P47" i="31"/>
  <c r="Q47" i="31"/>
  <c r="R47" i="31"/>
  <c r="S47" i="31"/>
  <c r="T47" i="31"/>
  <c r="U47" i="31"/>
  <c r="V47" i="31"/>
  <c r="W47" i="31"/>
  <c r="X47" i="31"/>
  <c r="Y47" i="31"/>
  <c r="Z47" i="31"/>
  <c r="F48" i="31"/>
  <c r="G48" i="31"/>
  <c r="H48" i="31"/>
  <c r="I48" i="31"/>
  <c r="J48" i="31"/>
  <c r="K48" i="31"/>
  <c r="L48" i="31"/>
  <c r="M48" i="31"/>
  <c r="N48" i="31"/>
  <c r="O48" i="31"/>
  <c r="P48" i="31"/>
  <c r="Q48" i="31"/>
  <c r="R48" i="31"/>
  <c r="S48" i="31"/>
  <c r="T48" i="31"/>
  <c r="U48" i="31"/>
  <c r="V48" i="31"/>
  <c r="W48" i="31"/>
  <c r="X48" i="31"/>
  <c r="Y48" i="31"/>
  <c r="Z48" i="31"/>
  <c r="G37" i="31"/>
  <c r="H37" i="31"/>
  <c r="I37" i="31"/>
  <c r="J37" i="31"/>
  <c r="K37" i="31"/>
  <c r="L37" i="31"/>
  <c r="M37" i="31"/>
  <c r="N37" i="31"/>
  <c r="O37" i="31"/>
  <c r="P37" i="31"/>
  <c r="Q37" i="31"/>
  <c r="R37" i="31"/>
  <c r="S37" i="31"/>
  <c r="T37" i="31"/>
  <c r="U37" i="31"/>
  <c r="V37" i="31"/>
  <c r="W37" i="31"/>
  <c r="X37" i="31"/>
  <c r="Y37" i="31"/>
  <c r="Z37" i="31"/>
  <c r="F39" i="29"/>
  <c r="F37" i="31" s="1"/>
  <c r="F22" i="31"/>
  <c r="G22" i="31"/>
  <c r="H22" i="31"/>
  <c r="I22" i="31"/>
  <c r="J22" i="31"/>
  <c r="K22" i="31"/>
  <c r="L22" i="31"/>
  <c r="M22" i="31"/>
  <c r="N22" i="31"/>
  <c r="O22" i="31"/>
  <c r="P22" i="31"/>
  <c r="Q22" i="31"/>
  <c r="R22" i="31"/>
  <c r="T22" i="31"/>
  <c r="U22" i="31"/>
  <c r="V22" i="31"/>
  <c r="X22" i="31"/>
  <c r="Y22" i="31"/>
  <c r="Z22" i="31"/>
  <c r="F23" i="31"/>
  <c r="G23" i="31"/>
  <c r="H23" i="31"/>
  <c r="I23" i="31"/>
  <c r="J23" i="31"/>
  <c r="K23" i="31"/>
  <c r="L23" i="31"/>
  <c r="M23" i="31"/>
  <c r="N23" i="31"/>
  <c r="O23" i="31"/>
  <c r="P23" i="31"/>
  <c r="Q23" i="31"/>
  <c r="R23" i="31"/>
  <c r="S23" i="31"/>
  <c r="T23" i="31"/>
  <c r="U23" i="31"/>
  <c r="V23" i="31"/>
  <c r="W23" i="31"/>
  <c r="X23" i="31"/>
  <c r="Y23" i="31"/>
  <c r="Z23" i="31"/>
  <c r="F24" i="31"/>
  <c r="G24" i="31"/>
  <c r="H24" i="31"/>
  <c r="I24" i="31"/>
  <c r="J24" i="31"/>
  <c r="K24" i="31"/>
  <c r="L24" i="31"/>
  <c r="M24" i="31"/>
  <c r="N24" i="31"/>
  <c r="O24" i="31"/>
  <c r="P24" i="31"/>
  <c r="Q24" i="31"/>
  <c r="R24" i="31"/>
  <c r="S24" i="31"/>
  <c r="T24" i="31"/>
  <c r="U24" i="31"/>
  <c r="V24" i="31"/>
  <c r="W24" i="31"/>
  <c r="X24" i="31"/>
  <c r="Y24" i="31"/>
  <c r="Z24" i="31"/>
  <c r="F25" i="31"/>
  <c r="G25" i="31"/>
  <c r="H25" i="31"/>
  <c r="I25" i="31"/>
  <c r="J25" i="31"/>
  <c r="K25" i="31"/>
  <c r="L25" i="31"/>
  <c r="M25" i="31"/>
  <c r="N25" i="31"/>
  <c r="O25" i="31"/>
  <c r="P25" i="31"/>
  <c r="Q25" i="31"/>
  <c r="R25" i="31"/>
  <c r="S25" i="31"/>
  <c r="T25" i="31"/>
  <c r="U25" i="31"/>
  <c r="V25" i="31"/>
  <c r="W25" i="31"/>
  <c r="X25" i="31"/>
  <c r="Y25" i="31"/>
  <c r="Z25" i="31"/>
  <c r="F26" i="31"/>
  <c r="G26" i="31"/>
  <c r="H26" i="31"/>
  <c r="I26" i="31"/>
  <c r="J26" i="31"/>
  <c r="K26" i="31"/>
  <c r="L26" i="31"/>
  <c r="M26" i="31"/>
  <c r="N26" i="31"/>
  <c r="O26" i="31"/>
  <c r="P26" i="31"/>
  <c r="Q26" i="31"/>
  <c r="R26" i="31"/>
  <c r="T26" i="31"/>
  <c r="U26" i="31"/>
  <c r="V26" i="31"/>
  <c r="X26" i="31"/>
  <c r="Y26" i="31"/>
  <c r="Z26" i="31"/>
  <c r="F27" i="31"/>
  <c r="G27" i="31"/>
  <c r="H27" i="31"/>
  <c r="I27" i="31"/>
  <c r="J27" i="31"/>
  <c r="K27" i="31"/>
  <c r="L27" i="31"/>
  <c r="M27" i="31"/>
  <c r="N27" i="31"/>
  <c r="O27" i="31"/>
  <c r="P27" i="31"/>
  <c r="Q27" i="31"/>
  <c r="R27" i="31"/>
  <c r="S27" i="31"/>
  <c r="T27" i="31"/>
  <c r="U27" i="31"/>
  <c r="V27" i="31"/>
  <c r="W27" i="31"/>
  <c r="X27" i="31"/>
  <c r="Y27" i="31"/>
  <c r="Z27" i="31"/>
  <c r="F28" i="31"/>
  <c r="G28" i="31"/>
  <c r="H28" i="31"/>
  <c r="I28" i="31"/>
  <c r="J28" i="31"/>
  <c r="K28" i="31"/>
  <c r="L28" i="31"/>
  <c r="M28" i="31"/>
  <c r="N28" i="31"/>
  <c r="O28" i="31"/>
  <c r="P28" i="31"/>
  <c r="Q28" i="31"/>
  <c r="R28" i="31"/>
  <c r="S28" i="31"/>
  <c r="T28" i="31"/>
  <c r="U28" i="31"/>
  <c r="V28" i="31"/>
  <c r="W28" i="31"/>
  <c r="X28" i="31"/>
  <c r="Y28" i="31"/>
  <c r="Z28" i="31"/>
  <c r="F29" i="31"/>
  <c r="G29" i="31"/>
  <c r="H29" i="31"/>
  <c r="I29" i="31"/>
  <c r="J29" i="31"/>
  <c r="K29" i="31"/>
  <c r="L29" i="31"/>
  <c r="M29" i="31"/>
  <c r="N29" i="31"/>
  <c r="O29" i="31"/>
  <c r="P29" i="31"/>
  <c r="Q29" i="31"/>
  <c r="R29" i="31"/>
  <c r="S29" i="31"/>
  <c r="T29" i="31"/>
  <c r="U29" i="31"/>
  <c r="V29" i="31"/>
  <c r="W29" i="31"/>
  <c r="X29" i="31"/>
  <c r="Y29" i="31"/>
  <c r="Z29" i="31"/>
  <c r="F30" i="31"/>
  <c r="G30" i="31"/>
  <c r="H30" i="31"/>
  <c r="I30" i="31"/>
  <c r="J30" i="31"/>
  <c r="K30" i="31"/>
  <c r="L30" i="31"/>
  <c r="M30" i="31"/>
  <c r="N30" i="31"/>
  <c r="O30" i="31"/>
  <c r="P30" i="31"/>
  <c r="Q30" i="31"/>
  <c r="R30" i="31"/>
  <c r="T30" i="31"/>
  <c r="U30" i="31"/>
  <c r="V30" i="31"/>
  <c r="X30" i="31"/>
  <c r="Y30" i="31"/>
  <c r="Z30" i="31"/>
  <c r="F31" i="31"/>
  <c r="G31" i="31"/>
  <c r="H31" i="31"/>
  <c r="I31" i="31"/>
  <c r="J31" i="31"/>
  <c r="K31" i="31"/>
  <c r="L31" i="31"/>
  <c r="M31" i="31"/>
  <c r="N31" i="31"/>
  <c r="O31" i="31"/>
  <c r="P31" i="31"/>
  <c r="Q31" i="31"/>
  <c r="R31" i="31"/>
  <c r="S31" i="31"/>
  <c r="T31" i="31"/>
  <c r="U31" i="31"/>
  <c r="V31" i="31"/>
  <c r="W31" i="31"/>
  <c r="X31" i="31"/>
  <c r="Y31" i="31"/>
  <c r="Z31" i="31"/>
  <c r="F32" i="31"/>
  <c r="G32" i="31"/>
  <c r="H32" i="31"/>
  <c r="I32" i="31"/>
  <c r="J32" i="31"/>
  <c r="K32" i="31"/>
  <c r="L32" i="31"/>
  <c r="M32" i="31"/>
  <c r="N32" i="31"/>
  <c r="O32" i="31"/>
  <c r="P32" i="31"/>
  <c r="Q32" i="31"/>
  <c r="R32" i="31"/>
  <c r="S32" i="31"/>
  <c r="T32" i="31"/>
  <c r="U32" i="31"/>
  <c r="V32" i="31"/>
  <c r="W32" i="31"/>
  <c r="X32" i="31"/>
  <c r="Y32" i="31"/>
  <c r="Z32" i="31"/>
  <c r="G21" i="31"/>
  <c r="H21" i="31"/>
  <c r="I21" i="31"/>
  <c r="J21" i="31"/>
  <c r="K21" i="31"/>
  <c r="L21" i="31"/>
  <c r="M21" i="31"/>
  <c r="N21" i="31"/>
  <c r="O21" i="31"/>
  <c r="P21" i="31"/>
  <c r="Q21" i="31"/>
  <c r="R21" i="31"/>
  <c r="S21" i="31"/>
  <c r="T21" i="31"/>
  <c r="V21" i="31"/>
  <c r="W21" i="31"/>
  <c r="X21" i="31"/>
  <c r="Y21" i="31"/>
  <c r="Z21" i="31"/>
  <c r="F21" i="31"/>
  <c r="AM16" i="34"/>
  <c r="AM15" i="34"/>
  <c r="AM14" i="34"/>
  <c r="AM13" i="34"/>
  <c r="AM12" i="34"/>
  <c r="AL13" i="34"/>
  <c r="AL12" i="34"/>
  <c r="AJ16" i="34"/>
  <c r="AJ15" i="34"/>
  <c r="AJ14" i="34"/>
  <c r="AJ13" i="34"/>
  <c r="AJ12" i="34"/>
  <c r="AI16" i="34"/>
  <c r="AI15" i="34"/>
  <c r="AI14" i="34"/>
  <c r="AI13" i="34"/>
  <c r="AI12" i="34"/>
  <c r="AH16" i="34"/>
  <c r="AH15" i="34"/>
  <c r="AH14" i="34"/>
  <c r="AH13" i="34"/>
  <c r="AH12" i="34"/>
  <c r="AG16" i="34"/>
  <c r="AG15" i="34"/>
  <c r="AG14" i="34"/>
  <c r="AG13" i="34"/>
  <c r="AG12" i="34"/>
  <c r="AE16" i="34"/>
  <c r="AE15" i="34"/>
  <c r="AE14" i="34"/>
  <c r="AE13" i="34"/>
  <c r="AE12" i="34"/>
  <c r="AD16" i="34"/>
  <c r="AD15" i="34"/>
  <c r="AD14" i="34"/>
  <c r="AD13" i="34"/>
  <c r="AD12" i="34"/>
  <c r="AC16" i="34"/>
  <c r="AC15" i="34"/>
  <c r="AC14" i="34"/>
  <c r="AC13" i="34"/>
  <c r="AC12" i="34"/>
  <c r="R17" i="34" l="1"/>
  <c r="S17" i="34"/>
  <c r="T17" i="34"/>
  <c r="U17" i="34"/>
  <c r="V17" i="34"/>
  <c r="W17" i="34"/>
  <c r="X17" i="34"/>
  <c r="Y17" i="34"/>
  <c r="Z17" i="34"/>
  <c r="Q17" i="34"/>
  <c r="R81" i="31"/>
  <c r="S81" i="31"/>
  <c r="T81" i="31"/>
  <c r="U81" i="31"/>
  <c r="V81" i="31"/>
  <c r="W81" i="31"/>
  <c r="X81" i="31"/>
  <c r="Y81" i="31"/>
  <c r="Z81" i="31"/>
  <c r="S65" i="31"/>
  <c r="W65" i="31"/>
  <c r="T65" i="31"/>
  <c r="X65" i="31"/>
  <c r="R49" i="31"/>
  <c r="Z49" i="31"/>
  <c r="V49" i="31"/>
  <c r="U33" i="31"/>
  <c r="Y33" i="31"/>
  <c r="F6" i="31"/>
  <c r="H6" i="31"/>
  <c r="J6" i="31"/>
  <c r="M6" i="31"/>
  <c r="Q6" i="31"/>
  <c r="R6" i="31"/>
  <c r="S6" i="31"/>
  <c r="T6" i="31"/>
  <c r="U6" i="31"/>
  <c r="V6" i="31"/>
  <c r="W6" i="31"/>
  <c r="X6" i="31"/>
  <c r="Y6" i="31"/>
  <c r="Z6" i="31"/>
  <c r="Q7" i="31"/>
  <c r="R7" i="31"/>
  <c r="S7" i="31"/>
  <c r="T7" i="31"/>
  <c r="U7" i="31"/>
  <c r="V7" i="31"/>
  <c r="W7" i="31"/>
  <c r="X7" i="31"/>
  <c r="Y7" i="31"/>
  <c r="Z7" i="31"/>
  <c r="I8" i="31"/>
  <c r="Q8" i="31"/>
  <c r="R8" i="31"/>
  <c r="S8" i="31"/>
  <c r="T8" i="31"/>
  <c r="U8" i="31"/>
  <c r="V8" i="31"/>
  <c r="W8" i="31"/>
  <c r="X8" i="31"/>
  <c r="Y8" i="31"/>
  <c r="Z8" i="31"/>
  <c r="F9" i="31"/>
  <c r="O9" i="31"/>
  <c r="Q9" i="31"/>
  <c r="R9" i="31"/>
  <c r="S9" i="31"/>
  <c r="T9" i="31"/>
  <c r="U9" i="31"/>
  <c r="V9" i="31"/>
  <c r="W9" i="31"/>
  <c r="X9" i="31"/>
  <c r="Y9" i="31"/>
  <c r="Z9" i="31"/>
  <c r="F10" i="31"/>
  <c r="I10" i="31"/>
  <c r="J10" i="31"/>
  <c r="Q10" i="31"/>
  <c r="R10" i="31"/>
  <c r="S10" i="31"/>
  <c r="T10" i="31"/>
  <c r="U10" i="31"/>
  <c r="V10" i="31"/>
  <c r="W10" i="31"/>
  <c r="X10" i="31"/>
  <c r="Y10" i="31"/>
  <c r="Z10" i="31"/>
  <c r="H11" i="31"/>
  <c r="M11" i="31"/>
  <c r="Q11" i="31"/>
  <c r="R11" i="31"/>
  <c r="S11" i="31"/>
  <c r="T11" i="31"/>
  <c r="U11" i="31"/>
  <c r="V11" i="31"/>
  <c r="W11" i="31"/>
  <c r="X11" i="31"/>
  <c r="Y11" i="31"/>
  <c r="Z11" i="31"/>
  <c r="Q12" i="31"/>
  <c r="R12" i="31"/>
  <c r="S12" i="31"/>
  <c r="T12" i="31"/>
  <c r="U12" i="31"/>
  <c r="V12" i="31"/>
  <c r="W12" i="31"/>
  <c r="X12" i="31"/>
  <c r="Y12" i="31"/>
  <c r="Z12" i="31"/>
  <c r="F13" i="31"/>
  <c r="G13" i="31"/>
  <c r="H13" i="31"/>
  <c r="L13" i="31"/>
  <c r="Q13" i="31"/>
  <c r="R13" i="31"/>
  <c r="S13" i="31"/>
  <c r="T13" i="31"/>
  <c r="U13" i="31"/>
  <c r="V13" i="31"/>
  <c r="W13" i="31"/>
  <c r="X13" i="31"/>
  <c r="Y13" i="31"/>
  <c r="Z13" i="31"/>
  <c r="F14" i="31"/>
  <c r="H14" i="31"/>
  <c r="M14" i="31"/>
  <c r="O14" i="31"/>
  <c r="Q14" i="31"/>
  <c r="R14" i="31"/>
  <c r="S14" i="31"/>
  <c r="T14" i="31"/>
  <c r="U14" i="31"/>
  <c r="V14" i="31"/>
  <c r="W14" i="31"/>
  <c r="X14" i="31"/>
  <c r="Y14" i="31"/>
  <c r="Z14" i="31"/>
  <c r="Q15" i="31"/>
  <c r="R15" i="31"/>
  <c r="S15" i="31"/>
  <c r="T15" i="31"/>
  <c r="U15" i="31"/>
  <c r="V15" i="31"/>
  <c r="W15" i="31"/>
  <c r="X15" i="31"/>
  <c r="Y15" i="31"/>
  <c r="Z15" i="31"/>
  <c r="I16" i="31"/>
  <c r="L16" i="31"/>
  <c r="Q16" i="31"/>
  <c r="R16" i="31"/>
  <c r="S16" i="31"/>
  <c r="T16" i="31"/>
  <c r="U16" i="31"/>
  <c r="V16" i="31"/>
  <c r="W16" i="31"/>
  <c r="X16" i="31"/>
  <c r="Y16" i="31"/>
  <c r="Z16" i="31"/>
  <c r="I5" i="31"/>
  <c r="L5" i="31"/>
  <c r="O5" i="31"/>
  <c r="Q5" i="31"/>
  <c r="R5" i="31"/>
  <c r="S5" i="31"/>
  <c r="T5" i="31"/>
  <c r="U5" i="31"/>
  <c r="V5" i="31"/>
  <c r="W5" i="31"/>
  <c r="X5" i="31"/>
  <c r="Y5" i="31"/>
  <c r="Z5" i="31"/>
  <c r="F166" i="31"/>
  <c r="G166" i="31"/>
  <c r="H166" i="31"/>
  <c r="I166" i="31"/>
  <c r="J166" i="31"/>
  <c r="K166" i="31"/>
  <c r="L166" i="31"/>
  <c r="M166" i="31"/>
  <c r="N166" i="31"/>
  <c r="O166" i="31"/>
  <c r="P166" i="31"/>
  <c r="Q166" i="31"/>
  <c r="R166" i="31"/>
  <c r="S166" i="31"/>
  <c r="T166" i="31"/>
  <c r="U166" i="31"/>
  <c r="V166" i="31"/>
  <c r="W166" i="31"/>
  <c r="X166" i="31"/>
  <c r="Y166" i="31"/>
  <c r="Z166" i="31"/>
  <c r="F167" i="31"/>
  <c r="G167" i="31"/>
  <c r="H167" i="31"/>
  <c r="I167" i="31"/>
  <c r="J167" i="31"/>
  <c r="K167" i="31"/>
  <c r="L167" i="31"/>
  <c r="M167" i="31"/>
  <c r="N167" i="31"/>
  <c r="O167" i="31"/>
  <c r="P167" i="31"/>
  <c r="Q167" i="31"/>
  <c r="R167" i="31"/>
  <c r="S167" i="31"/>
  <c r="T167" i="31"/>
  <c r="U167" i="31"/>
  <c r="V167" i="31"/>
  <c r="W167" i="31"/>
  <c r="X167" i="31"/>
  <c r="Y167" i="31"/>
  <c r="Z167" i="31"/>
  <c r="F168" i="31"/>
  <c r="G168" i="31"/>
  <c r="H168" i="31"/>
  <c r="I168" i="31"/>
  <c r="J168" i="31"/>
  <c r="K168" i="31"/>
  <c r="L168" i="31"/>
  <c r="M168" i="31"/>
  <c r="N168" i="31"/>
  <c r="O168" i="31"/>
  <c r="P168" i="31"/>
  <c r="Q168" i="31"/>
  <c r="R168" i="31"/>
  <c r="S168" i="31"/>
  <c r="T168" i="31"/>
  <c r="U168" i="31"/>
  <c r="V168" i="31"/>
  <c r="W168" i="31"/>
  <c r="X168" i="31"/>
  <c r="Y168" i="31"/>
  <c r="Z168" i="31"/>
  <c r="F169" i="31"/>
  <c r="G169" i="31"/>
  <c r="H169" i="31"/>
  <c r="I169" i="31"/>
  <c r="J169" i="31"/>
  <c r="K169" i="31"/>
  <c r="L169" i="31"/>
  <c r="M169" i="31"/>
  <c r="N169" i="31"/>
  <c r="O169" i="31"/>
  <c r="P169" i="31"/>
  <c r="Q169" i="31"/>
  <c r="R169" i="31"/>
  <c r="S169" i="31"/>
  <c r="T169" i="31"/>
  <c r="U169" i="31"/>
  <c r="V169" i="31"/>
  <c r="W169" i="31"/>
  <c r="X169" i="31"/>
  <c r="Y169" i="31"/>
  <c r="Z169" i="31"/>
  <c r="F170" i="31"/>
  <c r="G170" i="31"/>
  <c r="H170" i="31"/>
  <c r="I170" i="31"/>
  <c r="J170" i="31"/>
  <c r="K170" i="31"/>
  <c r="L170" i="31"/>
  <c r="M170" i="31"/>
  <c r="N170" i="31"/>
  <c r="O170" i="31"/>
  <c r="P170" i="31"/>
  <c r="Q170" i="31"/>
  <c r="R170" i="31"/>
  <c r="S170" i="31"/>
  <c r="T170" i="31"/>
  <c r="U170" i="31"/>
  <c r="V170" i="31"/>
  <c r="W170" i="31"/>
  <c r="X170" i="31"/>
  <c r="Y170" i="31"/>
  <c r="Z170" i="31"/>
  <c r="F171" i="31"/>
  <c r="G171" i="31"/>
  <c r="H171" i="31"/>
  <c r="I171" i="31"/>
  <c r="J171" i="31"/>
  <c r="K171" i="31"/>
  <c r="L171" i="31"/>
  <c r="M171" i="31"/>
  <c r="N171" i="31"/>
  <c r="O171" i="31"/>
  <c r="P171" i="31"/>
  <c r="Q171" i="31"/>
  <c r="R171" i="31"/>
  <c r="S171" i="31"/>
  <c r="T171" i="31"/>
  <c r="U171" i="31"/>
  <c r="V171" i="31"/>
  <c r="W171" i="31"/>
  <c r="X171" i="31"/>
  <c r="Y171" i="31"/>
  <c r="Z171" i="31"/>
  <c r="F172" i="31"/>
  <c r="G172" i="31"/>
  <c r="H172" i="31"/>
  <c r="I172" i="31"/>
  <c r="J172" i="31"/>
  <c r="K172" i="31"/>
  <c r="L172" i="31"/>
  <c r="M172" i="31"/>
  <c r="N172" i="31"/>
  <c r="O172" i="31"/>
  <c r="P172" i="31"/>
  <c r="Q172" i="31"/>
  <c r="R172" i="31"/>
  <c r="S172" i="31"/>
  <c r="T172" i="31"/>
  <c r="U172" i="31"/>
  <c r="V172" i="31"/>
  <c r="W172" i="31"/>
  <c r="X172" i="31"/>
  <c r="Y172" i="31"/>
  <c r="Z172" i="31"/>
  <c r="F173" i="31"/>
  <c r="G173" i="31"/>
  <c r="H173" i="31"/>
  <c r="I173" i="31"/>
  <c r="J173" i="31"/>
  <c r="K173" i="31"/>
  <c r="L173" i="31"/>
  <c r="M173" i="31"/>
  <c r="N173" i="31"/>
  <c r="O173" i="31"/>
  <c r="P173" i="31"/>
  <c r="Q173" i="31"/>
  <c r="R173" i="31"/>
  <c r="S173" i="31"/>
  <c r="T173" i="31"/>
  <c r="U173" i="31"/>
  <c r="V173" i="31"/>
  <c r="W173" i="31"/>
  <c r="X173" i="31"/>
  <c r="Y173" i="31"/>
  <c r="Z173" i="31"/>
  <c r="F174" i="31"/>
  <c r="G174" i="31"/>
  <c r="H174" i="31"/>
  <c r="I174" i="31"/>
  <c r="J174" i="31"/>
  <c r="K174" i="31"/>
  <c r="L174" i="31"/>
  <c r="M174" i="31"/>
  <c r="N174" i="31"/>
  <c r="O174" i="31"/>
  <c r="P174" i="31"/>
  <c r="Q174" i="31"/>
  <c r="R174" i="31"/>
  <c r="S174" i="31"/>
  <c r="T174" i="31"/>
  <c r="U174" i="31"/>
  <c r="V174" i="31"/>
  <c r="W174" i="31"/>
  <c r="X174" i="31"/>
  <c r="Y174" i="31"/>
  <c r="Z174" i="31"/>
  <c r="F175" i="31"/>
  <c r="G175" i="31"/>
  <c r="H175" i="31"/>
  <c r="I175" i="31"/>
  <c r="J175" i="31"/>
  <c r="K175" i="31"/>
  <c r="L175" i="31"/>
  <c r="M175" i="31"/>
  <c r="N175" i="31"/>
  <c r="O175" i="31"/>
  <c r="P175" i="31"/>
  <c r="Q175" i="31"/>
  <c r="R175" i="31"/>
  <c r="S175" i="31"/>
  <c r="T175" i="31"/>
  <c r="U175" i="31"/>
  <c r="V175" i="31"/>
  <c r="W175" i="31"/>
  <c r="X175" i="31"/>
  <c r="Y175" i="31"/>
  <c r="Z175" i="31"/>
  <c r="F176" i="31"/>
  <c r="G176" i="31"/>
  <c r="H176" i="31"/>
  <c r="I176" i="31"/>
  <c r="J176" i="31"/>
  <c r="K176" i="31"/>
  <c r="L176" i="31"/>
  <c r="M176" i="31"/>
  <c r="N176" i="31"/>
  <c r="O176" i="31"/>
  <c r="P176" i="31"/>
  <c r="Q176" i="31"/>
  <c r="R176" i="31"/>
  <c r="S176" i="31"/>
  <c r="T176" i="31"/>
  <c r="U176" i="31"/>
  <c r="V176" i="31"/>
  <c r="W176" i="31"/>
  <c r="X176" i="31"/>
  <c r="Y176" i="31"/>
  <c r="Z176" i="31"/>
  <c r="G165" i="31"/>
  <c r="H165" i="31"/>
  <c r="I165" i="31"/>
  <c r="J165" i="31"/>
  <c r="K165" i="31"/>
  <c r="L165" i="31"/>
  <c r="M165" i="31"/>
  <c r="N165" i="31"/>
  <c r="O165" i="31"/>
  <c r="P165" i="31"/>
  <c r="Q165" i="31"/>
  <c r="R179" i="29"/>
  <c r="O49" i="33" s="1"/>
  <c r="S165" i="31"/>
  <c r="T165" i="31"/>
  <c r="U179" i="29"/>
  <c r="R49" i="33" s="1"/>
  <c r="V179" i="29"/>
  <c r="S49" i="33" s="1"/>
  <c r="W165" i="31"/>
  <c r="X165" i="31"/>
  <c r="Y179" i="29"/>
  <c r="V49" i="33" s="1"/>
  <c r="Z179" i="29"/>
  <c r="W49" i="33" s="1"/>
  <c r="R83" i="29"/>
  <c r="S83" i="29"/>
  <c r="T83" i="29"/>
  <c r="U83" i="29"/>
  <c r="V83" i="29"/>
  <c r="W83" i="29"/>
  <c r="X83" i="29"/>
  <c r="Y83" i="29"/>
  <c r="Z83" i="29"/>
  <c r="R67" i="29"/>
  <c r="O101" i="33" s="1"/>
  <c r="S67" i="29"/>
  <c r="T67" i="29"/>
  <c r="Q101" i="33" s="1"/>
  <c r="U67" i="29"/>
  <c r="R101" i="33" s="1"/>
  <c r="V67" i="29"/>
  <c r="W67" i="29"/>
  <c r="X67" i="29"/>
  <c r="U101" i="33" s="1"/>
  <c r="Y67" i="29"/>
  <c r="V101" i="33" s="1"/>
  <c r="Z67" i="29"/>
  <c r="G54" i="29"/>
  <c r="H54" i="29" s="1"/>
  <c r="I54" i="29" s="1"/>
  <c r="J54" i="29" s="1"/>
  <c r="K54" i="29" s="1"/>
  <c r="L54" i="29" s="1"/>
  <c r="M54" i="29" s="1"/>
  <c r="N54" i="29" s="1"/>
  <c r="O54" i="29" s="1"/>
  <c r="P54" i="29" s="1"/>
  <c r="Q54" i="29" s="1"/>
  <c r="R54" i="29" s="1"/>
  <c r="S54" i="29" s="1"/>
  <c r="T54" i="29" s="1"/>
  <c r="U54" i="29" s="1"/>
  <c r="V54" i="29" s="1"/>
  <c r="W54" i="29" s="1"/>
  <c r="X54" i="29" s="1"/>
  <c r="Y54" i="29" s="1"/>
  <c r="Z54" i="29" s="1"/>
  <c r="G51" i="29"/>
  <c r="D100" i="33" s="1"/>
  <c r="H51" i="29"/>
  <c r="I51" i="29"/>
  <c r="J51" i="29"/>
  <c r="K51" i="29"/>
  <c r="L51" i="29"/>
  <c r="M51" i="29"/>
  <c r="N51" i="29"/>
  <c r="O51" i="29"/>
  <c r="P51" i="29"/>
  <c r="Q51" i="29"/>
  <c r="N100" i="33" s="1"/>
  <c r="R51" i="29"/>
  <c r="O100" i="33" s="1"/>
  <c r="S51" i="29"/>
  <c r="P100" i="33" s="1"/>
  <c r="T51" i="29"/>
  <c r="Q100" i="33" s="1"/>
  <c r="U51" i="29"/>
  <c r="R100" i="33" s="1"/>
  <c r="V51" i="29"/>
  <c r="W51" i="29"/>
  <c r="T100" i="33" s="1"/>
  <c r="X51" i="29"/>
  <c r="U100" i="33" s="1"/>
  <c r="Y51" i="29"/>
  <c r="V100" i="33" s="1"/>
  <c r="Z51" i="29"/>
  <c r="Q34" i="29"/>
  <c r="R34" i="29"/>
  <c r="S34" i="29"/>
  <c r="T34" i="29"/>
  <c r="U34" i="29"/>
  <c r="V34" i="29"/>
  <c r="W34" i="29"/>
  <c r="X34" i="29"/>
  <c r="Y34" i="29"/>
  <c r="Z34" i="29"/>
  <c r="H34" i="29"/>
  <c r="I34" i="29"/>
  <c r="J34" i="29"/>
  <c r="L34" i="29"/>
  <c r="M34" i="29"/>
  <c r="P41" i="33"/>
  <c r="P51" i="33" s="1"/>
  <c r="Q41" i="33"/>
  <c r="Q51" i="33" s="1"/>
  <c r="R41" i="33"/>
  <c r="R51" i="33" s="1"/>
  <c r="S41" i="33"/>
  <c r="S51" i="33" s="1"/>
  <c r="T41" i="33"/>
  <c r="T51" i="33" s="1"/>
  <c r="U41" i="33"/>
  <c r="U51" i="33" s="1"/>
  <c r="V41" i="33"/>
  <c r="V51" i="33" s="1"/>
  <c r="W41" i="33"/>
  <c r="W51" i="33" s="1"/>
  <c r="G6" i="31"/>
  <c r="I6" i="31"/>
  <c r="K6" i="31"/>
  <c r="L6" i="31"/>
  <c r="N6" i="31"/>
  <c r="O6" i="31"/>
  <c r="P6" i="31"/>
  <c r="F7" i="31"/>
  <c r="G7" i="31"/>
  <c r="H7" i="31"/>
  <c r="I7" i="31"/>
  <c r="J7" i="31"/>
  <c r="K7" i="31"/>
  <c r="L7" i="31"/>
  <c r="M7" i="31"/>
  <c r="N7" i="31"/>
  <c r="O7" i="31"/>
  <c r="P7" i="31"/>
  <c r="F8" i="31"/>
  <c r="G8" i="31"/>
  <c r="H8" i="31"/>
  <c r="J8" i="31"/>
  <c r="K8" i="31"/>
  <c r="L8" i="31"/>
  <c r="M8" i="31"/>
  <c r="N8" i="31"/>
  <c r="O8" i="31"/>
  <c r="P8" i="31"/>
  <c r="G9" i="31"/>
  <c r="H9" i="31"/>
  <c r="I9" i="31"/>
  <c r="J9" i="31"/>
  <c r="K9" i="31"/>
  <c r="L9" i="31"/>
  <c r="M9" i="31"/>
  <c r="N9" i="31"/>
  <c r="P9" i="31"/>
  <c r="G10" i="31"/>
  <c r="H10" i="31"/>
  <c r="K10" i="31"/>
  <c r="L10" i="31"/>
  <c r="M10" i="31"/>
  <c r="N10" i="31"/>
  <c r="O10" i="31"/>
  <c r="P10" i="31"/>
  <c r="F11" i="31"/>
  <c r="G11" i="31"/>
  <c r="I11" i="31"/>
  <c r="J11" i="31"/>
  <c r="K11" i="31"/>
  <c r="L11" i="31"/>
  <c r="N11" i="31"/>
  <c r="O11" i="31"/>
  <c r="P11" i="31"/>
  <c r="F12" i="31"/>
  <c r="G12" i="31"/>
  <c r="H12" i="31"/>
  <c r="I12" i="31"/>
  <c r="J12" i="31"/>
  <c r="K12" i="31"/>
  <c r="L12" i="31"/>
  <c r="M12" i="31"/>
  <c r="N12" i="31"/>
  <c r="O12" i="31"/>
  <c r="P12" i="31"/>
  <c r="I13" i="31"/>
  <c r="J13" i="31"/>
  <c r="K13" i="31"/>
  <c r="M13" i="31"/>
  <c r="N13" i="31"/>
  <c r="O13" i="31"/>
  <c r="P13" i="31"/>
  <c r="G14" i="31"/>
  <c r="I14" i="31"/>
  <c r="J14" i="31"/>
  <c r="K14" i="31"/>
  <c r="L14" i="31"/>
  <c r="N14" i="31"/>
  <c r="P14" i="31"/>
  <c r="F15" i="31"/>
  <c r="G15" i="31"/>
  <c r="H15" i="31"/>
  <c r="I15" i="31"/>
  <c r="J15" i="31"/>
  <c r="K15" i="31"/>
  <c r="L15" i="31"/>
  <c r="M15" i="31"/>
  <c r="N15" i="31"/>
  <c r="O15" i="31"/>
  <c r="P15" i="31"/>
  <c r="F16" i="31"/>
  <c r="G16" i="31"/>
  <c r="H16" i="31"/>
  <c r="J16" i="31"/>
  <c r="K16" i="31"/>
  <c r="M16" i="31"/>
  <c r="N16" i="31"/>
  <c r="O16" i="31"/>
  <c r="P16" i="31"/>
  <c r="G5" i="31"/>
  <c r="H5" i="31"/>
  <c r="J5" i="31"/>
  <c r="K5" i="31"/>
  <c r="M5" i="31"/>
  <c r="N5" i="31"/>
  <c r="P5" i="31"/>
  <c r="O92" i="33" l="1"/>
  <c r="O89" i="33"/>
  <c r="O84" i="33"/>
  <c r="N92" i="33"/>
  <c r="N84" i="33"/>
  <c r="V45" i="33"/>
  <c r="V88" i="33"/>
  <c r="V102" i="33"/>
  <c r="R45" i="33"/>
  <c r="R88" i="33"/>
  <c r="R102" i="33"/>
  <c r="U45" i="33"/>
  <c r="U102" i="33"/>
  <c r="U88" i="33"/>
  <c r="Q45" i="33"/>
  <c r="Q102" i="33"/>
  <c r="Q88" i="33"/>
  <c r="T102" i="33"/>
  <c r="T88" i="33"/>
  <c r="P45" i="33"/>
  <c r="P102" i="33"/>
  <c r="P88" i="33"/>
  <c r="W88" i="33"/>
  <c r="W102" i="33"/>
  <c r="S88" i="33"/>
  <c r="S102" i="33"/>
  <c r="O45" i="33"/>
  <c r="O88" i="33"/>
  <c r="O102" i="33"/>
  <c r="R42" i="33"/>
  <c r="R85" i="33"/>
  <c r="R99" i="33"/>
  <c r="S87" i="33"/>
  <c r="S101" i="33"/>
  <c r="V42" i="33"/>
  <c r="V99" i="33"/>
  <c r="V85" i="33"/>
  <c r="N42" i="33"/>
  <c r="N99" i="33"/>
  <c r="N85" i="33"/>
  <c r="U42" i="33"/>
  <c r="U85" i="33"/>
  <c r="U99" i="33"/>
  <c r="Q42" i="33"/>
  <c r="Q85" i="33"/>
  <c r="Q99" i="33"/>
  <c r="W86" i="33"/>
  <c r="W100" i="33"/>
  <c r="S86" i="33"/>
  <c r="S100" i="33"/>
  <c r="T87" i="33"/>
  <c r="T101" i="33"/>
  <c r="P87" i="33"/>
  <c r="P101" i="33"/>
  <c r="T42" i="33"/>
  <c r="T85" i="33"/>
  <c r="T99" i="33"/>
  <c r="P42" i="33"/>
  <c r="P85" i="33"/>
  <c r="P99" i="33"/>
  <c r="W87" i="33"/>
  <c r="W101" i="33"/>
  <c r="W42" i="33"/>
  <c r="W99" i="33"/>
  <c r="W85" i="33"/>
  <c r="S42" i="33"/>
  <c r="S99" i="33"/>
  <c r="S85" i="33"/>
  <c r="O42" i="33"/>
  <c r="O99" i="33"/>
  <c r="O85" i="33"/>
  <c r="F42" i="33"/>
  <c r="F99" i="33"/>
  <c r="J42" i="33"/>
  <c r="J99" i="33"/>
  <c r="E42" i="33"/>
  <c r="E99" i="33"/>
  <c r="G42" i="33"/>
  <c r="G99" i="33"/>
  <c r="I42" i="33"/>
  <c r="I99" i="33"/>
  <c r="T43" i="33"/>
  <c r="T86" i="33"/>
  <c r="P43" i="33"/>
  <c r="P86" i="33"/>
  <c r="L43" i="33"/>
  <c r="H43" i="33"/>
  <c r="D43" i="33"/>
  <c r="D86" i="33"/>
  <c r="U44" i="33"/>
  <c r="U87" i="33"/>
  <c r="Q44" i="33"/>
  <c r="Q87" i="33"/>
  <c r="O43" i="33"/>
  <c r="O86" i="33"/>
  <c r="K43" i="33"/>
  <c r="G43" i="33"/>
  <c r="V43" i="33"/>
  <c r="V86" i="33"/>
  <c r="R43" i="33"/>
  <c r="R86" i="33"/>
  <c r="N43" i="33"/>
  <c r="N86" i="33"/>
  <c r="J43" i="33"/>
  <c r="F43" i="33"/>
  <c r="O44" i="33"/>
  <c r="O87" i="33"/>
  <c r="U43" i="33"/>
  <c r="U86" i="33"/>
  <c r="Q43" i="33"/>
  <c r="Q86" i="33"/>
  <c r="M43" i="33"/>
  <c r="I43" i="33"/>
  <c r="E43" i="33"/>
  <c r="V44" i="33"/>
  <c r="V87" i="33"/>
  <c r="R44" i="33"/>
  <c r="R87" i="33"/>
  <c r="R18" i="29"/>
  <c r="O41" i="33"/>
  <c r="W43" i="33"/>
  <c r="S43" i="33"/>
  <c r="T44" i="33"/>
  <c r="P44" i="33"/>
  <c r="W44" i="33"/>
  <c r="S44" i="33"/>
  <c r="T45" i="33"/>
  <c r="W45" i="33"/>
  <c r="S45" i="33"/>
  <c r="W18" i="29"/>
  <c r="S18" i="29"/>
  <c r="W94" i="33"/>
  <c r="Z18" i="29"/>
  <c r="S94" i="33"/>
  <c r="V18" i="29"/>
  <c r="Y18" i="29"/>
  <c r="U18" i="29"/>
  <c r="X18" i="29"/>
  <c r="T18" i="29"/>
  <c r="X177" i="31"/>
  <c r="T177" i="31"/>
  <c r="W177" i="31"/>
  <c r="S177" i="31"/>
  <c r="X179" i="29"/>
  <c r="U49" i="33" s="1"/>
  <c r="T179" i="29"/>
  <c r="Q49" i="33" s="1"/>
  <c r="Y17" i="31"/>
  <c r="U17" i="31"/>
  <c r="Z165" i="31"/>
  <c r="Z177" i="31" s="1"/>
  <c r="V165" i="31"/>
  <c r="V177" i="31" s="1"/>
  <c r="R165" i="31"/>
  <c r="R177" i="31" s="1"/>
  <c r="W179" i="29"/>
  <c r="T49" i="33" s="1"/>
  <c r="S179" i="29"/>
  <c r="P49" i="33" s="1"/>
  <c r="Y165" i="31"/>
  <c r="Y177" i="31" s="1"/>
  <c r="U165" i="31"/>
  <c r="U177" i="31" s="1"/>
  <c r="R65" i="31"/>
  <c r="Y65" i="31"/>
  <c r="U65" i="31"/>
  <c r="Z65" i="31"/>
  <c r="V65" i="31"/>
  <c r="Y49" i="31"/>
  <c r="U49" i="31"/>
  <c r="X49" i="31"/>
  <c r="T49" i="31"/>
  <c r="S49" i="31"/>
  <c r="W49" i="31"/>
  <c r="W33" i="31"/>
  <c r="S33" i="31"/>
  <c r="T33" i="31"/>
  <c r="X33" i="31"/>
  <c r="Z33" i="31"/>
  <c r="V33" i="31"/>
  <c r="R33" i="31"/>
  <c r="Z17" i="31"/>
  <c r="V17" i="31"/>
  <c r="R17" i="31"/>
  <c r="X17" i="31"/>
  <c r="T17" i="31"/>
  <c r="W17" i="31"/>
  <c r="S17" i="31"/>
  <c r="P34" i="29"/>
  <c r="O34" i="29"/>
  <c r="N34" i="29"/>
  <c r="K34" i="29"/>
  <c r="G34" i="29"/>
  <c r="R177" i="30"/>
  <c r="S177" i="30"/>
  <c r="T177" i="30"/>
  <c r="U177" i="30"/>
  <c r="V177" i="30"/>
  <c r="W177" i="30"/>
  <c r="X177" i="30"/>
  <c r="Y177" i="30"/>
  <c r="Z177" i="30"/>
  <c r="R161" i="30"/>
  <c r="S161" i="30"/>
  <c r="T161" i="30"/>
  <c r="U161" i="30"/>
  <c r="V161" i="30"/>
  <c r="W161" i="30"/>
  <c r="X161" i="30"/>
  <c r="Y161" i="30"/>
  <c r="Z161" i="30"/>
  <c r="R145" i="30"/>
  <c r="S145" i="30"/>
  <c r="T145" i="30"/>
  <c r="U145" i="30"/>
  <c r="V145" i="30"/>
  <c r="W145" i="30"/>
  <c r="X145" i="30"/>
  <c r="Y145" i="30"/>
  <c r="Z145" i="30"/>
  <c r="R129" i="30"/>
  <c r="S129" i="30"/>
  <c r="T129" i="30"/>
  <c r="U129" i="30"/>
  <c r="V129" i="30"/>
  <c r="W129" i="30"/>
  <c r="X129" i="30"/>
  <c r="Y129" i="30"/>
  <c r="Z129" i="30"/>
  <c r="R113" i="30"/>
  <c r="S113" i="30"/>
  <c r="T113" i="30"/>
  <c r="U113" i="30"/>
  <c r="V113" i="30"/>
  <c r="W113" i="30"/>
  <c r="X113" i="30"/>
  <c r="Y113" i="30"/>
  <c r="Z113" i="30"/>
  <c r="R97" i="30"/>
  <c r="S97" i="30"/>
  <c r="T97" i="30"/>
  <c r="U97" i="30"/>
  <c r="V97" i="30"/>
  <c r="W97" i="30"/>
  <c r="X97" i="30"/>
  <c r="Y97" i="30"/>
  <c r="Z97" i="30"/>
  <c r="R81" i="30"/>
  <c r="O9" i="33" s="1"/>
  <c r="S81" i="30"/>
  <c r="T81" i="30"/>
  <c r="U81" i="30"/>
  <c r="R9" i="33" s="1"/>
  <c r="V81" i="30"/>
  <c r="W81" i="30"/>
  <c r="T9" i="33" s="1"/>
  <c r="X81" i="30"/>
  <c r="Y81" i="30"/>
  <c r="Z81" i="30"/>
  <c r="R65" i="30"/>
  <c r="O8" i="33" s="1"/>
  <c r="S65" i="30"/>
  <c r="P8" i="33" s="1"/>
  <c r="T65" i="30"/>
  <c r="U65" i="30"/>
  <c r="V65" i="30"/>
  <c r="S8" i="33" s="1"/>
  <c r="W65" i="30"/>
  <c r="X65" i="30"/>
  <c r="Y65" i="30"/>
  <c r="Z65" i="30"/>
  <c r="W8" i="33" s="1"/>
  <c r="R49" i="30"/>
  <c r="S49" i="30"/>
  <c r="P7" i="33" s="1"/>
  <c r="T49" i="30"/>
  <c r="Q7" i="33" s="1"/>
  <c r="U49" i="30"/>
  <c r="V49" i="30"/>
  <c r="W49" i="30"/>
  <c r="T7" i="33" s="1"/>
  <c r="X49" i="30"/>
  <c r="U7" i="33" s="1"/>
  <c r="Y49" i="30"/>
  <c r="Z49" i="30"/>
  <c r="R33" i="30"/>
  <c r="O6" i="33" s="1"/>
  <c r="S33" i="30"/>
  <c r="T33" i="30"/>
  <c r="Q6" i="33" s="1"/>
  <c r="U33" i="30"/>
  <c r="V33" i="30"/>
  <c r="S6" i="33" s="1"/>
  <c r="W33" i="30"/>
  <c r="X33" i="30"/>
  <c r="Y33" i="30"/>
  <c r="Z33" i="30"/>
  <c r="W6" i="33" s="1"/>
  <c r="R17" i="30"/>
  <c r="O5" i="33" s="1"/>
  <c r="S17" i="30"/>
  <c r="T17" i="30"/>
  <c r="U17" i="30"/>
  <c r="R5" i="33" s="1"/>
  <c r="R15" i="33" s="1"/>
  <c r="V17" i="30"/>
  <c r="S5" i="33" s="1"/>
  <c r="S15" i="33" s="1"/>
  <c r="W17" i="30"/>
  <c r="X17" i="30"/>
  <c r="Y17" i="30"/>
  <c r="Z17" i="30"/>
  <c r="R145" i="6"/>
  <c r="S145" i="6"/>
  <c r="T145" i="6"/>
  <c r="U145" i="6"/>
  <c r="V145" i="6"/>
  <c r="W145" i="6"/>
  <c r="X145" i="6"/>
  <c r="Y145" i="6"/>
  <c r="Z145" i="6"/>
  <c r="R129" i="6"/>
  <c r="S129" i="6"/>
  <c r="T129" i="6"/>
  <c r="U129" i="6"/>
  <c r="V129" i="6"/>
  <c r="W129" i="6"/>
  <c r="X129" i="6"/>
  <c r="Y129" i="6"/>
  <c r="Z129" i="6"/>
  <c r="R113" i="6"/>
  <c r="S113" i="6"/>
  <c r="T113" i="6"/>
  <c r="U113" i="6"/>
  <c r="V113" i="6"/>
  <c r="W113" i="6"/>
  <c r="X113" i="6"/>
  <c r="Y113" i="6"/>
  <c r="Z113" i="6"/>
  <c r="R97" i="6"/>
  <c r="S97" i="6"/>
  <c r="T97" i="6"/>
  <c r="U97" i="6"/>
  <c r="V97" i="6"/>
  <c r="W97" i="6"/>
  <c r="X97" i="6"/>
  <c r="Y97" i="6"/>
  <c r="Z97" i="6"/>
  <c r="R17" i="6"/>
  <c r="S17" i="6"/>
  <c r="T17" i="6"/>
  <c r="U17" i="6"/>
  <c r="V17" i="6"/>
  <c r="W17" i="6"/>
  <c r="X17" i="6"/>
  <c r="Y17" i="6"/>
  <c r="Z17" i="6"/>
  <c r="S33" i="6"/>
  <c r="T33" i="6"/>
  <c r="U33" i="6"/>
  <c r="V33" i="6"/>
  <c r="W33" i="6"/>
  <c r="X33" i="6"/>
  <c r="Y33" i="6"/>
  <c r="Z33" i="6"/>
  <c r="R49" i="6"/>
  <c r="S49" i="6"/>
  <c r="T49" i="6"/>
  <c r="U49" i="6"/>
  <c r="V49" i="6"/>
  <c r="W49" i="6"/>
  <c r="X49" i="6"/>
  <c r="Y49" i="6"/>
  <c r="Z49" i="6"/>
  <c r="R65" i="6"/>
  <c r="S65" i="6"/>
  <c r="T65" i="6"/>
  <c r="U65" i="6"/>
  <c r="V65" i="6"/>
  <c r="W65" i="6"/>
  <c r="X65" i="6"/>
  <c r="Y65" i="6"/>
  <c r="Z65" i="6"/>
  <c r="R81" i="6"/>
  <c r="S81" i="6"/>
  <c r="T81" i="6"/>
  <c r="U81" i="6"/>
  <c r="V81" i="6"/>
  <c r="W81" i="6"/>
  <c r="X81" i="6"/>
  <c r="Y81" i="6"/>
  <c r="Z81" i="6"/>
  <c r="H42" i="33" l="1"/>
  <c r="H99" i="33"/>
  <c r="D42" i="33"/>
  <c r="D85" i="33"/>
  <c r="D99" i="33"/>
  <c r="K42" i="33"/>
  <c r="K99" i="33"/>
  <c r="M42" i="33"/>
  <c r="M99" i="33"/>
  <c r="L42" i="33"/>
  <c r="L99" i="33"/>
  <c r="V120" i="33"/>
  <c r="O120" i="33"/>
  <c r="R120" i="33"/>
  <c r="W120" i="33"/>
  <c r="S120" i="33"/>
  <c r="W108" i="33"/>
  <c r="W115" i="33"/>
  <c r="S115" i="33"/>
  <c r="V108" i="33"/>
  <c r="R108" i="33"/>
  <c r="S116" i="33"/>
  <c r="P115" i="33"/>
  <c r="S108" i="33"/>
  <c r="W114" i="33"/>
  <c r="S114" i="33"/>
  <c r="U108" i="33"/>
  <c r="Q108" i="33"/>
  <c r="W116" i="33"/>
  <c r="T115" i="33"/>
  <c r="T116" i="33"/>
  <c r="T108" i="33"/>
  <c r="P108" i="33"/>
  <c r="P113" i="33"/>
  <c r="T113" i="33"/>
  <c r="U113" i="33"/>
  <c r="P114" i="33"/>
  <c r="U114" i="33"/>
  <c r="V116" i="33"/>
  <c r="T114" i="33"/>
  <c r="O114" i="33"/>
  <c r="R113" i="33"/>
  <c r="W113" i="33"/>
  <c r="V114" i="33"/>
  <c r="R115" i="33"/>
  <c r="P116" i="33"/>
  <c r="Q116" i="33"/>
  <c r="R116" i="33"/>
  <c r="O115" i="33"/>
  <c r="R114" i="33"/>
  <c r="U115" i="33"/>
  <c r="S113" i="33"/>
  <c r="W112" i="33"/>
  <c r="W122" i="33" s="1"/>
  <c r="Q113" i="33"/>
  <c r="V113" i="33"/>
  <c r="Q114" i="33"/>
  <c r="Q115" i="33"/>
  <c r="V115" i="33"/>
  <c r="U116" i="33"/>
  <c r="O116" i="33"/>
  <c r="S112" i="33"/>
  <c r="S122" i="33" s="1"/>
  <c r="O108" i="33"/>
  <c r="O113" i="33"/>
  <c r="O112" i="33"/>
  <c r="P94" i="33"/>
  <c r="P112" i="33"/>
  <c r="P122" i="33" s="1"/>
  <c r="V94" i="33"/>
  <c r="V112" i="33"/>
  <c r="V122" i="33" s="1"/>
  <c r="T94" i="33"/>
  <c r="T112" i="33"/>
  <c r="T122" i="33" s="1"/>
  <c r="Q94" i="33"/>
  <c r="Q112" i="33"/>
  <c r="Q122" i="33" s="1"/>
  <c r="U94" i="33"/>
  <c r="U112" i="33"/>
  <c r="U122" i="33" s="1"/>
  <c r="R94" i="33"/>
  <c r="R112" i="33"/>
  <c r="R122" i="33" s="1"/>
  <c r="U56" i="33"/>
  <c r="U70" i="33"/>
  <c r="Q56" i="33"/>
  <c r="Q70" i="33"/>
  <c r="V57" i="33"/>
  <c r="V71" i="33"/>
  <c r="R57" i="33"/>
  <c r="R71" i="33"/>
  <c r="W58" i="33"/>
  <c r="W72" i="33"/>
  <c r="S58" i="33"/>
  <c r="S72" i="33"/>
  <c r="O58" i="33"/>
  <c r="O72" i="33"/>
  <c r="V59" i="33"/>
  <c r="V73" i="33"/>
  <c r="R59" i="33"/>
  <c r="R73" i="33"/>
  <c r="U60" i="33"/>
  <c r="U74" i="33"/>
  <c r="Q60" i="33"/>
  <c r="Q74" i="33"/>
  <c r="T61" i="33"/>
  <c r="T75" i="33"/>
  <c r="P61" i="33"/>
  <c r="P75" i="33"/>
  <c r="W62" i="33"/>
  <c r="W76" i="33"/>
  <c r="S62" i="33"/>
  <c r="S76" i="33"/>
  <c r="O62" i="33"/>
  <c r="O76" i="33"/>
  <c r="U63" i="33"/>
  <c r="U77" i="33"/>
  <c r="Q63" i="33"/>
  <c r="Q77" i="33"/>
  <c r="T64" i="33"/>
  <c r="T78" i="33"/>
  <c r="T13" i="33"/>
  <c r="P64" i="33"/>
  <c r="P78" i="33"/>
  <c r="P13" i="33"/>
  <c r="V6" i="33"/>
  <c r="Q9" i="33"/>
  <c r="T56" i="33"/>
  <c r="T70" i="33"/>
  <c r="P56" i="33"/>
  <c r="P70" i="33"/>
  <c r="U57" i="33"/>
  <c r="U71" i="33"/>
  <c r="Q57" i="33"/>
  <c r="Q71" i="33"/>
  <c r="V58" i="33"/>
  <c r="V72" i="33"/>
  <c r="R58" i="33"/>
  <c r="R72" i="33"/>
  <c r="U59" i="33"/>
  <c r="U73" i="33"/>
  <c r="Q59" i="33"/>
  <c r="Q73" i="33"/>
  <c r="T60" i="33"/>
  <c r="T74" i="33"/>
  <c r="P60" i="33"/>
  <c r="P74" i="33"/>
  <c r="W61" i="33"/>
  <c r="W75" i="33"/>
  <c r="S61" i="33"/>
  <c r="S75" i="33"/>
  <c r="O61" i="33"/>
  <c r="O75" i="33"/>
  <c r="V62" i="33"/>
  <c r="V76" i="33"/>
  <c r="R62" i="33"/>
  <c r="R76" i="33"/>
  <c r="T63" i="33"/>
  <c r="T77" i="33"/>
  <c r="P63" i="33"/>
  <c r="P77" i="33"/>
  <c r="W64" i="33"/>
  <c r="W78" i="33"/>
  <c r="W13" i="33"/>
  <c r="S64" i="33"/>
  <c r="S78" i="33"/>
  <c r="S13" i="33"/>
  <c r="O64" i="33"/>
  <c r="O78" i="33"/>
  <c r="O13" i="33"/>
  <c r="Q5" i="33"/>
  <c r="Q15" i="33" s="1"/>
  <c r="U6" i="33"/>
  <c r="R7" i="33"/>
  <c r="R8" i="33"/>
  <c r="U9" i="33"/>
  <c r="W56" i="33"/>
  <c r="W70" i="33"/>
  <c r="S56" i="33"/>
  <c r="S70" i="33"/>
  <c r="O56" i="33"/>
  <c r="O70" i="33"/>
  <c r="T57" i="33"/>
  <c r="T71" i="33"/>
  <c r="P57" i="33"/>
  <c r="P71" i="33"/>
  <c r="U58" i="33"/>
  <c r="U72" i="33"/>
  <c r="Q58" i="33"/>
  <c r="Q72" i="33"/>
  <c r="T59" i="33"/>
  <c r="T73" i="33"/>
  <c r="T8" i="33"/>
  <c r="P59" i="33"/>
  <c r="P73" i="33"/>
  <c r="W60" i="33"/>
  <c r="W74" i="33"/>
  <c r="S60" i="33"/>
  <c r="S74" i="33"/>
  <c r="O60" i="33"/>
  <c r="O74" i="33"/>
  <c r="V61" i="33"/>
  <c r="V75" i="33"/>
  <c r="R61" i="33"/>
  <c r="R75" i="33"/>
  <c r="U62" i="33"/>
  <c r="U76" i="33"/>
  <c r="Q62" i="33"/>
  <c r="Q76" i="33"/>
  <c r="W63" i="33"/>
  <c r="W77" i="33"/>
  <c r="S63" i="33"/>
  <c r="S77" i="33"/>
  <c r="O63" i="33"/>
  <c r="O77" i="33"/>
  <c r="V64" i="33"/>
  <c r="V78" i="33"/>
  <c r="V13" i="33"/>
  <c r="R64" i="33"/>
  <c r="R78" i="33"/>
  <c r="R13" i="33"/>
  <c r="W5" i="33"/>
  <c r="W15" i="33" s="1"/>
  <c r="P5" i="33"/>
  <c r="P15" i="33" s="1"/>
  <c r="U5" i="33"/>
  <c r="U15" i="33" s="1"/>
  <c r="T6" i="33"/>
  <c r="W7" i="33"/>
  <c r="V7" i="33"/>
  <c r="O7" i="33"/>
  <c r="O15" i="33" s="1"/>
  <c r="Q8" i="33"/>
  <c r="V8" i="33"/>
  <c r="S9" i="33"/>
  <c r="P9" i="33"/>
  <c r="V56" i="33"/>
  <c r="V70" i="33"/>
  <c r="R56" i="33"/>
  <c r="R70" i="33"/>
  <c r="W57" i="33"/>
  <c r="W71" i="33"/>
  <c r="S57" i="33"/>
  <c r="S71" i="33"/>
  <c r="O57" i="33"/>
  <c r="O71" i="33"/>
  <c r="T58" i="33"/>
  <c r="T72" i="33"/>
  <c r="P58" i="33"/>
  <c r="P72" i="33"/>
  <c r="W59" i="33"/>
  <c r="W73" i="33"/>
  <c r="S59" i="33"/>
  <c r="S73" i="33"/>
  <c r="O59" i="33"/>
  <c r="O73" i="33"/>
  <c r="V60" i="33"/>
  <c r="V74" i="33"/>
  <c r="R60" i="33"/>
  <c r="R74" i="33"/>
  <c r="U61" i="33"/>
  <c r="U75" i="33"/>
  <c r="Q61" i="33"/>
  <c r="Q75" i="33"/>
  <c r="T62" i="33"/>
  <c r="T76" i="33"/>
  <c r="P62" i="33"/>
  <c r="P76" i="33"/>
  <c r="V63" i="33"/>
  <c r="V77" i="33"/>
  <c r="R63" i="33"/>
  <c r="R77" i="33"/>
  <c r="U64" i="33"/>
  <c r="U78" i="33"/>
  <c r="U13" i="33"/>
  <c r="Q64" i="33"/>
  <c r="Q13" i="33"/>
  <c r="Q78" i="33"/>
  <c r="T5" i="33"/>
  <c r="T15" i="33" s="1"/>
  <c r="V5" i="33"/>
  <c r="V15" i="33" s="1"/>
  <c r="R6" i="33"/>
  <c r="S7" i="33"/>
  <c r="U8" i="33"/>
  <c r="V9" i="33"/>
  <c r="W9" i="33"/>
  <c r="P6" i="33"/>
  <c r="V30" i="33"/>
  <c r="V31" i="33"/>
  <c r="V32" i="33"/>
  <c r="V33" i="33"/>
  <c r="V34" i="33"/>
  <c r="V35" i="33"/>
  <c r="V36" i="33"/>
  <c r="V37" i="33"/>
  <c r="U31" i="33"/>
  <c r="U32" i="33"/>
  <c r="U33" i="33"/>
  <c r="U34" i="33"/>
  <c r="U35" i="33"/>
  <c r="U36" i="33"/>
  <c r="U37" i="33"/>
  <c r="U30" i="33"/>
  <c r="Q31" i="33"/>
  <c r="Q32" i="33"/>
  <c r="Q33" i="33"/>
  <c r="Q34" i="33"/>
  <c r="Q35" i="33"/>
  <c r="Q36" i="33"/>
  <c r="Q37" i="33"/>
  <c r="Q30" i="33"/>
  <c r="T31" i="33"/>
  <c r="T32" i="33"/>
  <c r="T33" i="33"/>
  <c r="T34" i="33"/>
  <c r="T35" i="33"/>
  <c r="T36" i="33"/>
  <c r="T37" i="33"/>
  <c r="T30" i="33"/>
  <c r="P31" i="33"/>
  <c r="P32" i="33"/>
  <c r="P33" i="33"/>
  <c r="P34" i="33"/>
  <c r="P35" i="33"/>
  <c r="P36" i="33"/>
  <c r="P37" i="33"/>
  <c r="P30" i="33"/>
  <c r="R30" i="33"/>
  <c r="R31" i="33"/>
  <c r="R32" i="33"/>
  <c r="R33" i="33"/>
  <c r="R34" i="33"/>
  <c r="R35" i="33"/>
  <c r="R36" i="33"/>
  <c r="R37" i="33"/>
  <c r="W30" i="33"/>
  <c r="W31" i="33"/>
  <c r="W33" i="33"/>
  <c r="W35" i="33"/>
  <c r="W37" i="33"/>
  <c r="W32" i="33"/>
  <c r="W34" i="33"/>
  <c r="W36" i="33"/>
  <c r="S30" i="33"/>
  <c r="S32" i="33"/>
  <c r="S34" i="33"/>
  <c r="S36" i="33"/>
  <c r="S31" i="33"/>
  <c r="S33" i="33"/>
  <c r="S35" i="33"/>
  <c r="S37" i="33"/>
  <c r="O30" i="33"/>
  <c r="O31" i="33"/>
  <c r="O33" i="33"/>
  <c r="O35" i="33"/>
  <c r="O37" i="33"/>
  <c r="O32" i="33"/>
  <c r="O34" i="33"/>
  <c r="O36" i="33"/>
  <c r="D125" i="33"/>
  <c r="E125" i="33" s="1"/>
  <c r="F125" i="33" s="1"/>
  <c r="G125" i="33" s="1"/>
  <c r="H125" i="33" s="1"/>
  <c r="I125" i="33" s="1"/>
  <c r="J125" i="33" s="1"/>
  <c r="K125" i="33" s="1"/>
  <c r="L125" i="33" s="1"/>
  <c r="M125" i="33" s="1"/>
  <c r="N125" i="33" s="1"/>
  <c r="O125" i="33" s="1"/>
  <c r="P125" i="33" s="1"/>
  <c r="Q125" i="33" s="1"/>
  <c r="R125" i="33" s="1"/>
  <c r="S125" i="33" s="1"/>
  <c r="T125" i="33" s="1"/>
  <c r="U125" i="33" s="1"/>
  <c r="V125" i="33" s="1"/>
  <c r="W125" i="33" s="1"/>
  <c r="A5" i="33"/>
  <c r="A6" i="33" s="1"/>
  <c r="A7" i="33" s="1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59" i="33" s="1"/>
  <c r="A60" i="33" s="1"/>
  <c r="A61" i="33" s="1"/>
  <c r="A62" i="33" s="1"/>
  <c r="A63" i="33" s="1"/>
  <c r="A64" i="33" s="1"/>
  <c r="A65" i="33" s="1"/>
  <c r="A66" i="33" s="1"/>
  <c r="A67" i="33" s="1"/>
  <c r="A68" i="33" s="1"/>
  <c r="A69" i="33" s="1"/>
  <c r="A70" i="33" s="1"/>
  <c r="A71" i="33" s="1"/>
  <c r="A72" i="33" s="1"/>
  <c r="A73" i="33" s="1"/>
  <c r="A74" i="33" s="1"/>
  <c r="A75" i="33" s="1"/>
  <c r="A76" i="33" s="1"/>
  <c r="A77" i="33" s="1"/>
  <c r="A78" i="33" s="1"/>
  <c r="A79" i="33" s="1"/>
  <c r="A80" i="33" s="1"/>
  <c r="A81" i="33" s="1"/>
  <c r="A82" i="33" s="1"/>
  <c r="A83" i="33" s="1"/>
  <c r="A84" i="33" s="1"/>
  <c r="A85" i="33" s="1"/>
  <c r="A86" i="33" s="1"/>
  <c r="A87" i="33" s="1"/>
  <c r="A88" i="33" s="1"/>
  <c r="A89" i="33" s="1"/>
  <c r="A90" i="33" s="1"/>
  <c r="A91" i="33" s="1"/>
  <c r="A92" i="33" s="1"/>
  <c r="A93" i="33" s="1"/>
  <c r="A94" i="33" s="1"/>
  <c r="A95" i="33" s="1"/>
  <c r="A96" i="33" s="1"/>
  <c r="A97" i="33" s="1"/>
  <c r="A98" i="33" s="1"/>
  <c r="A99" i="33" s="1"/>
  <c r="A100" i="33" s="1"/>
  <c r="A101" i="33" s="1"/>
  <c r="A102" i="33" s="1"/>
  <c r="A103" i="33" s="1"/>
  <c r="A104" i="33" s="1"/>
  <c r="A105" i="33" s="1"/>
  <c r="A106" i="33" s="1"/>
  <c r="A107" i="33" s="1"/>
  <c r="A108" i="33" s="1"/>
  <c r="A109" i="33" s="1"/>
  <c r="A110" i="33" s="1"/>
  <c r="A111" i="33" s="1"/>
  <c r="A112" i="33" s="1"/>
  <c r="A113" i="33" s="1"/>
  <c r="A114" i="33" s="1"/>
  <c r="A115" i="33" s="1"/>
  <c r="A116" i="33" s="1"/>
  <c r="A117" i="33" s="1"/>
  <c r="A118" i="33" s="1"/>
  <c r="A119" i="33" s="1"/>
  <c r="A120" i="33" s="1"/>
  <c r="A121" i="33" s="1"/>
  <c r="A122" i="33" s="1"/>
  <c r="A123" i="33" s="1"/>
  <c r="A124" i="33" s="1"/>
  <c r="A125" i="33" s="1"/>
  <c r="A126" i="33" s="1"/>
  <c r="A127" i="33" s="1"/>
  <c r="A128" i="33" s="1"/>
  <c r="A129" i="33" s="1"/>
  <c r="A130" i="33" s="1"/>
  <c r="A131" i="33" s="1"/>
  <c r="A132" i="33" s="1"/>
  <c r="A133" i="33" s="1"/>
  <c r="A134" i="33" s="1"/>
  <c r="A135" i="33" s="1"/>
  <c r="A136" i="33" s="1"/>
  <c r="A137" i="33" s="1"/>
  <c r="A138" i="33" s="1"/>
  <c r="A139" i="33" s="1"/>
  <c r="A140" i="33" s="1"/>
  <c r="A141" i="33" s="1"/>
  <c r="A142" i="33" s="1"/>
  <c r="A143" i="33" s="1"/>
  <c r="A144" i="33" s="1"/>
  <c r="A145" i="33" s="1"/>
  <c r="A146" i="33" s="1"/>
  <c r="A147" i="33" s="1"/>
  <c r="A148" i="33" s="1"/>
  <c r="A149" i="33" s="1"/>
  <c r="A150" i="33" s="1"/>
  <c r="U120" i="33" l="1"/>
  <c r="Q120" i="33"/>
  <c r="T120" i="33"/>
  <c r="P120" i="33"/>
  <c r="U66" i="33"/>
  <c r="T66" i="33"/>
  <c r="P66" i="33"/>
  <c r="S66" i="33"/>
  <c r="Q66" i="33"/>
  <c r="R80" i="33"/>
  <c r="Q80" i="33"/>
  <c r="T80" i="33"/>
  <c r="U80" i="33"/>
  <c r="S80" i="33"/>
  <c r="V80" i="33"/>
  <c r="O80" i="33"/>
  <c r="W80" i="33"/>
  <c r="O66" i="33"/>
  <c r="W66" i="33"/>
  <c r="P80" i="33"/>
  <c r="R66" i="33"/>
  <c r="V66" i="33"/>
  <c r="F17" i="6" l="1"/>
  <c r="F33" i="6"/>
  <c r="G33" i="6"/>
  <c r="H33" i="6"/>
  <c r="I33" i="6"/>
  <c r="J33" i="6"/>
  <c r="K33" i="6"/>
  <c r="L33" i="6"/>
  <c r="M33" i="6"/>
  <c r="N33" i="6"/>
  <c r="O33" i="6"/>
  <c r="P33" i="6"/>
  <c r="Q33" i="6"/>
  <c r="N113" i="33" l="1"/>
  <c r="AB24" i="30"/>
  <c r="AD24" i="30"/>
  <c r="AE24" i="30"/>
  <c r="AB21" i="6"/>
  <c r="AD21" i="6"/>
  <c r="AE21" i="6"/>
  <c r="AC16" i="30" l="1"/>
  <c r="AC15" i="30"/>
  <c r="AC14" i="30"/>
  <c r="AC13" i="30"/>
  <c r="AC12" i="30"/>
  <c r="AC16" i="6"/>
  <c r="AC15" i="6"/>
  <c r="AC14" i="6"/>
  <c r="AC13" i="6"/>
  <c r="AC12" i="6"/>
  <c r="AD16" i="30"/>
  <c r="AD15" i="30"/>
  <c r="AD14" i="30"/>
  <c r="AD13" i="30"/>
  <c r="AD12" i="30"/>
  <c r="AD16" i="6"/>
  <c r="AD15" i="6"/>
  <c r="AD14" i="6"/>
  <c r="AD13" i="6"/>
  <c r="AD12" i="6"/>
  <c r="AE16" i="30"/>
  <c r="AE15" i="30"/>
  <c r="AE14" i="30"/>
  <c r="AE13" i="30"/>
  <c r="AE12" i="30"/>
  <c r="AE16" i="6"/>
  <c r="AE15" i="6"/>
  <c r="AE14" i="6"/>
  <c r="AE13" i="6"/>
  <c r="AE12" i="6"/>
  <c r="AF16" i="30"/>
  <c r="AF15" i="30"/>
  <c r="AF14" i="30"/>
  <c r="AF13" i="30"/>
  <c r="AF12" i="30"/>
  <c r="AF16" i="6"/>
  <c r="AF15" i="6"/>
  <c r="AF14" i="6"/>
  <c r="AF13" i="6"/>
  <c r="AF12" i="6"/>
  <c r="AG16" i="30"/>
  <c r="AG15" i="30"/>
  <c r="AG14" i="30"/>
  <c r="AG13" i="30"/>
  <c r="AG12" i="30"/>
  <c r="AH16" i="30"/>
  <c r="AH15" i="30"/>
  <c r="AH14" i="30"/>
  <c r="AH13" i="30"/>
  <c r="AH12" i="30"/>
  <c r="AG16" i="6"/>
  <c r="AG15" i="6"/>
  <c r="AG14" i="6"/>
  <c r="AG13" i="6"/>
  <c r="AG12" i="6"/>
  <c r="AH16" i="6"/>
  <c r="AH15" i="6"/>
  <c r="AH14" i="6"/>
  <c r="AH13" i="6"/>
  <c r="AH12" i="6"/>
  <c r="AI16" i="30"/>
  <c r="AI15" i="30"/>
  <c r="AI14" i="30"/>
  <c r="AI13" i="30"/>
  <c r="AI12" i="30"/>
  <c r="AI16" i="6"/>
  <c r="AI15" i="6"/>
  <c r="AI14" i="6"/>
  <c r="AI13" i="6"/>
  <c r="AI12" i="6"/>
  <c r="AJ16" i="30"/>
  <c r="AJ15" i="30"/>
  <c r="AJ14" i="30"/>
  <c r="AJ13" i="30"/>
  <c r="AJ12" i="30"/>
  <c r="J56" i="33" l="1"/>
  <c r="J70" i="33"/>
  <c r="B172" i="31"/>
  <c r="D83" i="33"/>
  <c r="E83" i="33" s="1"/>
  <c r="F83" i="33" s="1"/>
  <c r="G83" i="33" s="1"/>
  <c r="H83" i="33" s="1"/>
  <c r="I83" i="33" s="1"/>
  <c r="J83" i="33" s="1"/>
  <c r="K83" i="33" s="1"/>
  <c r="L83" i="33" s="1"/>
  <c r="M83" i="33" s="1"/>
  <c r="N83" i="33" s="1"/>
  <c r="O83" i="33" s="1"/>
  <c r="P83" i="33" s="1"/>
  <c r="Q83" i="33" s="1"/>
  <c r="R83" i="33" s="1"/>
  <c r="S83" i="33" s="1"/>
  <c r="T83" i="33" s="1"/>
  <c r="U83" i="33" s="1"/>
  <c r="V83" i="33" s="1"/>
  <c r="W83" i="33" s="1"/>
  <c r="D69" i="33"/>
  <c r="E69" i="33" s="1"/>
  <c r="F69" i="33" s="1"/>
  <c r="G69" i="33" s="1"/>
  <c r="H69" i="33" s="1"/>
  <c r="I69" i="33" s="1"/>
  <c r="J69" i="33" s="1"/>
  <c r="K69" i="33" s="1"/>
  <c r="L69" i="33" s="1"/>
  <c r="M69" i="33" s="1"/>
  <c r="N69" i="33" s="1"/>
  <c r="O69" i="33" s="1"/>
  <c r="P69" i="33" s="1"/>
  <c r="Q69" i="33" s="1"/>
  <c r="R69" i="33" s="1"/>
  <c r="S69" i="33" s="1"/>
  <c r="T69" i="33" s="1"/>
  <c r="U69" i="33" s="1"/>
  <c r="V69" i="33" s="1"/>
  <c r="W69" i="33" s="1"/>
  <c r="D55" i="33"/>
  <c r="E55" i="33" s="1"/>
  <c r="F55" i="33" s="1"/>
  <c r="G55" i="33" s="1"/>
  <c r="H55" i="33" s="1"/>
  <c r="I55" i="33" s="1"/>
  <c r="J55" i="33" s="1"/>
  <c r="K55" i="33" s="1"/>
  <c r="L55" i="33" s="1"/>
  <c r="M55" i="33" s="1"/>
  <c r="N55" i="33" s="1"/>
  <c r="O55" i="33" s="1"/>
  <c r="P55" i="33" s="1"/>
  <c r="Q55" i="33" s="1"/>
  <c r="R55" i="33" s="1"/>
  <c r="S55" i="33" s="1"/>
  <c r="T55" i="33" s="1"/>
  <c r="U55" i="33" s="1"/>
  <c r="V55" i="33" s="1"/>
  <c r="W55" i="33" s="1"/>
  <c r="D40" i="33"/>
  <c r="E40" i="33" s="1"/>
  <c r="F40" i="33" s="1"/>
  <c r="G40" i="33" s="1"/>
  <c r="H40" i="33" s="1"/>
  <c r="I40" i="33" s="1"/>
  <c r="J40" i="33" s="1"/>
  <c r="K40" i="33" s="1"/>
  <c r="L40" i="33" s="1"/>
  <c r="M40" i="33" s="1"/>
  <c r="N40" i="33" s="1"/>
  <c r="O40" i="33" s="1"/>
  <c r="P40" i="33" s="1"/>
  <c r="Q40" i="33" s="1"/>
  <c r="R40" i="33" s="1"/>
  <c r="S40" i="33" s="1"/>
  <c r="T40" i="33" s="1"/>
  <c r="U40" i="33" s="1"/>
  <c r="V40" i="33" s="1"/>
  <c r="W40" i="33" s="1"/>
  <c r="D29" i="33"/>
  <c r="E29" i="33" s="1"/>
  <c r="F29" i="33" s="1"/>
  <c r="G29" i="33" s="1"/>
  <c r="H29" i="33" s="1"/>
  <c r="I29" i="33" s="1"/>
  <c r="J29" i="33" s="1"/>
  <c r="K29" i="33" s="1"/>
  <c r="L29" i="33" s="1"/>
  <c r="M29" i="33" s="1"/>
  <c r="N29" i="33" s="1"/>
  <c r="O29" i="33" s="1"/>
  <c r="P29" i="33" s="1"/>
  <c r="Q29" i="33" s="1"/>
  <c r="R29" i="33" s="1"/>
  <c r="S29" i="33" s="1"/>
  <c r="T29" i="33" s="1"/>
  <c r="U29" i="33" s="1"/>
  <c r="V29" i="33" s="1"/>
  <c r="W29" i="33" s="1"/>
  <c r="D18" i="33"/>
  <c r="E18" i="33" s="1"/>
  <c r="F18" i="33" s="1"/>
  <c r="G18" i="33" s="1"/>
  <c r="H18" i="33" s="1"/>
  <c r="I18" i="33" s="1"/>
  <c r="J18" i="33" s="1"/>
  <c r="K18" i="33" s="1"/>
  <c r="L18" i="33" s="1"/>
  <c r="M18" i="33" s="1"/>
  <c r="N18" i="33" s="1"/>
  <c r="O18" i="33" s="1"/>
  <c r="P18" i="33" s="1"/>
  <c r="Q18" i="33" s="1"/>
  <c r="R18" i="33" s="1"/>
  <c r="S18" i="33" s="1"/>
  <c r="T18" i="33" s="1"/>
  <c r="U18" i="33" s="1"/>
  <c r="V18" i="33" s="1"/>
  <c r="W18" i="33" s="1"/>
  <c r="D4" i="33"/>
  <c r="Y106" i="33" l="1"/>
  <c r="Y99" i="33"/>
  <c r="Y98" i="33"/>
  <c r="E4" i="33"/>
  <c r="F4" i="33" s="1"/>
  <c r="G4" i="33" s="1"/>
  <c r="H4" i="33" s="1"/>
  <c r="I4" i="33" s="1"/>
  <c r="J4" i="33" s="1"/>
  <c r="K4" i="33" s="1"/>
  <c r="L4" i="33" s="1"/>
  <c r="M4" i="33" s="1"/>
  <c r="N4" i="33" s="1"/>
  <c r="O4" i="33" s="1"/>
  <c r="P4" i="33" s="1"/>
  <c r="Q4" i="33" s="1"/>
  <c r="R4" i="33" s="1"/>
  <c r="S4" i="33" s="1"/>
  <c r="T4" i="33" s="1"/>
  <c r="U4" i="33" s="1"/>
  <c r="V4" i="33" s="1"/>
  <c r="W4" i="33" s="1"/>
  <c r="G17" i="34"/>
  <c r="H17" i="34"/>
  <c r="I17" i="34"/>
  <c r="L20" i="12" s="1"/>
  <c r="J17" i="34"/>
  <c r="K17" i="34"/>
  <c r="L17" i="34"/>
  <c r="M17" i="34"/>
  <c r="N17" i="34"/>
  <c r="O17" i="34"/>
  <c r="P17" i="34"/>
  <c r="F17" i="34"/>
  <c r="AL11" i="34"/>
  <c r="AH11" i="34"/>
  <c r="AD11" i="34"/>
  <c r="AJ9" i="34"/>
  <c r="AF9" i="34"/>
  <c r="AM8" i="34"/>
  <c r="AI8" i="34"/>
  <c r="AE8" i="34"/>
  <c r="AK6" i="34"/>
  <c r="AG6" i="34"/>
  <c r="AC6" i="34"/>
  <c r="AJ137" i="34"/>
  <c r="AF137" i="34"/>
  <c r="AB136" i="34"/>
  <c r="AB134" i="34"/>
  <c r="AB132" i="34"/>
  <c r="AB122" i="34"/>
  <c r="AM146" i="34"/>
  <c r="AL146" i="34"/>
  <c r="AK146" i="34"/>
  <c r="AJ146" i="34"/>
  <c r="AI146" i="34"/>
  <c r="AH146" i="34"/>
  <c r="AG146" i="34"/>
  <c r="AF146" i="34"/>
  <c r="AE146" i="34"/>
  <c r="AD146" i="34"/>
  <c r="AC146" i="34"/>
  <c r="AB146" i="34"/>
  <c r="AM138" i="34"/>
  <c r="AL138" i="34"/>
  <c r="AK138" i="34"/>
  <c r="AJ138" i="34"/>
  <c r="AI138" i="34"/>
  <c r="AH138" i="34"/>
  <c r="AG138" i="34"/>
  <c r="AF138" i="34"/>
  <c r="AE138" i="34"/>
  <c r="AD138" i="34"/>
  <c r="AC138" i="34"/>
  <c r="AB138" i="34"/>
  <c r="AB114" i="34"/>
  <c r="AM137" i="34"/>
  <c r="AL137" i="34"/>
  <c r="AK137" i="34"/>
  <c r="AI137" i="34"/>
  <c r="AH137" i="34"/>
  <c r="AG137" i="34"/>
  <c r="AE137" i="34"/>
  <c r="AD137" i="34"/>
  <c r="AC137" i="34"/>
  <c r="AB137" i="34"/>
  <c r="AM136" i="34"/>
  <c r="AL136" i="34"/>
  <c r="AK136" i="34"/>
  <c r="AJ136" i="34"/>
  <c r="AI136" i="34"/>
  <c r="AH136" i="34"/>
  <c r="AG136" i="34"/>
  <c r="AF136" i="34"/>
  <c r="AE136" i="34"/>
  <c r="AD136" i="34"/>
  <c r="AC136" i="34"/>
  <c r="AB106" i="34"/>
  <c r="AM135" i="34"/>
  <c r="AL135" i="34"/>
  <c r="AK135" i="34"/>
  <c r="AJ135" i="34"/>
  <c r="AI135" i="34"/>
  <c r="AH135" i="34"/>
  <c r="AG135" i="34"/>
  <c r="AF135" i="34"/>
  <c r="AE135" i="34"/>
  <c r="AD135" i="34"/>
  <c r="AC135" i="34"/>
  <c r="AB135" i="34"/>
  <c r="AU135" i="34" s="1"/>
  <c r="AM134" i="34"/>
  <c r="AL134" i="34"/>
  <c r="AK134" i="34"/>
  <c r="AJ134" i="34"/>
  <c r="AI134" i="34"/>
  <c r="AH134" i="34"/>
  <c r="AG134" i="34"/>
  <c r="AF134" i="34"/>
  <c r="AE134" i="34"/>
  <c r="AD134" i="34"/>
  <c r="AC134" i="34"/>
  <c r="AM133" i="34"/>
  <c r="AL133" i="34"/>
  <c r="AK133" i="34"/>
  <c r="AJ133" i="34"/>
  <c r="AI133" i="34"/>
  <c r="AH133" i="34"/>
  <c r="AG133" i="34"/>
  <c r="AF133" i="34"/>
  <c r="AE133" i="34"/>
  <c r="AD133" i="34"/>
  <c r="AC133" i="34"/>
  <c r="AB133" i="34"/>
  <c r="AB103" i="34"/>
  <c r="AM132" i="34"/>
  <c r="AL132" i="34"/>
  <c r="AK132" i="34"/>
  <c r="AJ132" i="34"/>
  <c r="AI132" i="34"/>
  <c r="AH132" i="34"/>
  <c r="AG132" i="34"/>
  <c r="AF132" i="34"/>
  <c r="AE132" i="34"/>
  <c r="AD132" i="34"/>
  <c r="AC132" i="34"/>
  <c r="AM131" i="34"/>
  <c r="AL131" i="34"/>
  <c r="AK131" i="34"/>
  <c r="AJ131" i="34"/>
  <c r="AI131" i="34"/>
  <c r="AH131" i="34"/>
  <c r="AG131" i="34"/>
  <c r="AF131" i="34"/>
  <c r="AE131" i="34"/>
  <c r="AD131" i="34"/>
  <c r="AC131" i="34"/>
  <c r="AB131" i="34"/>
  <c r="AM130" i="34"/>
  <c r="AL130" i="34"/>
  <c r="AK130" i="34"/>
  <c r="AJ130" i="34"/>
  <c r="AI130" i="34"/>
  <c r="AH130" i="34"/>
  <c r="AG130" i="34"/>
  <c r="AF130" i="34"/>
  <c r="AE130" i="34"/>
  <c r="AD130" i="34"/>
  <c r="AC130" i="34"/>
  <c r="AB130" i="34"/>
  <c r="AM122" i="34"/>
  <c r="AL122" i="34"/>
  <c r="AK122" i="34"/>
  <c r="AJ122" i="34"/>
  <c r="AI122" i="34"/>
  <c r="AH122" i="34"/>
  <c r="AG122" i="34"/>
  <c r="AF122" i="34"/>
  <c r="AE122" i="34"/>
  <c r="AD122" i="34"/>
  <c r="AC122" i="34"/>
  <c r="AB98" i="34"/>
  <c r="AM121" i="34"/>
  <c r="AL121" i="34"/>
  <c r="AK121" i="34"/>
  <c r="AJ121" i="34"/>
  <c r="AI121" i="34"/>
  <c r="AH121" i="34"/>
  <c r="AG121" i="34"/>
  <c r="AF121" i="34"/>
  <c r="AE121" i="34"/>
  <c r="AD121" i="34"/>
  <c r="AC121" i="34"/>
  <c r="AB121" i="34"/>
  <c r="AM120" i="34"/>
  <c r="AL120" i="34"/>
  <c r="AK120" i="34"/>
  <c r="AJ120" i="34"/>
  <c r="AI120" i="34"/>
  <c r="AH120" i="34"/>
  <c r="AG120" i="34"/>
  <c r="AF120" i="34"/>
  <c r="AE120" i="34"/>
  <c r="AD120" i="34"/>
  <c r="AC120" i="34"/>
  <c r="AB120" i="34"/>
  <c r="AM119" i="34"/>
  <c r="AL119" i="34"/>
  <c r="AK119" i="34"/>
  <c r="AJ119" i="34"/>
  <c r="AI119" i="34"/>
  <c r="AH119" i="34"/>
  <c r="AG119" i="34"/>
  <c r="AF119" i="34"/>
  <c r="AE119" i="34"/>
  <c r="AD119" i="34"/>
  <c r="AC119" i="34"/>
  <c r="AB119" i="34"/>
  <c r="AI118" i="34"/>
  <c r="AH118" i="34"/>
  <c r="AG118" i="34"/>
  <c r="AF118" i="34"/>
  <c r="AE118" i="34"/>
  <c r="AD118" i="34"/>
  <c r="AC118" i="34"/>
  <c r="AB118" i="34"/>
  <c r="AQ118" i="34" s="1"/>
  <c r="AB88" i="34"/>
  <c r="AM117" i="34"/>
  <c r="AL117" i="34"/>
  <c r="AK117" i="34"/>
  <c r="AJ117" i="34"/>
  <c r="AI117" i="34"/>
  <c r="AH117" i="34"/>
  <c r="AG117" i="34"/>
  <c r="AF117" i="34"/>
  <c r="AE117" i="34"/>
  <c r="AD117" i="34"/>
  <c r="AC117" i="34"/>
  <c r="AB117" i="34"/>
  <c r="AM116" i="34"/>
  <c r="AL116" i="34"/>
  <c r="AK116" i="34"/>
  <c r="AJ116" i="34"/>
  <c r="AI116" i="34"/>
  <c r="AH116" i="34"/>
  <c r="AG116" i="34"/>
  <c r="AF116" i="34"/>
  <c r="AE116" i="34"/>
  <c r="AD116" i="34"/>
  <c r="AC116" i="34"/>
  <c r="AB116" i="34"/>
  <c r="AG86" i="34"/>
  <c r="AM114" i="34"/>
  <c r="AL114" i="34"/>
  <c r="AK114" i="34"/>
  <c r="AJ114" i="34"/>
  <c r="AI114" i="34"/>
  <c r="AH114" i="34"/>
  <c r="AG114" i="34"/>
  <c r="AF114" i="34"/>
  <c r="AE114" i="34"/>
  <c r="AD114" i="34"/>
  <c r="AC114" i="34"/>
  <c r="AM106" i="34"/>
  <c r="AL106" i="34"/>
  <c r="AK106" i="34"/>
  <c r="AJ106" i="34"/>
  <c r="AI106" i="34"/>
  <c r="AH106" i="34"/>
  <c r="AG106" i="34"/>
  <c r="AF106" i="34"/>
  <c r="AE106" i="34"/>
  <c r="AD106" i="34"/>
  <c r="AC106" i="34"/>
  <c r="AM105" i="34"/>
  <c r="AL105" i="34"/>
  <c r="AK105" i="34"/>
  <c r="AJ105" i="34"/>
  <c r="AI105" i="34"/>
  <c r="AH105" i="34"/>
  <c r="AG105" i="34"/>
  <c r="AF105" i="34"/>
  <c r="AE105" i="34"/>
  <c r="AD105" i="34"/>
  <c r="AC105" i="34"/>
  <c r="AB105" i="34"/>
  <c r="AM104" i="34"/>
  <c r="AL104" i="34"/>
  <c r="AK104" i="34"/>
  <c r="AJ104" i="34"/>
  <c r="AI104" i="34"/>
  <c r="AH104" i="34"/>
  <c r="AG104" i="34"/>
  <c r="AF104" i="34"/>
  <c r="AE104" i="34"/>
  <c r="AD104" i="34"/>
  <c r="AC104" i="34"/>
  <c r="AB104" i="34"/>
  <c r="AB73" i="34"/>
  <c r="AM103" i="34"/>
  <c r="AL103" i="34"/>
  <c r="AK103" i="34"/>
  <c r="AJ103" i="34"/>
  <c r="AI103" i="34"/>
  <c r="AH103" i="34"/>
  <c r="AG103" i="34"/>
  <c r="AF103" i="34"/>
  <c r="AE103" i="34"/>
  <c r="AD103" i="34"/>
  <c r="AC103" i="34"/>
  <c r="AB72" i="34"/>
  <c r="AE102" i="34"/>
  <c r="AD102" i="34"/>
  <c r="AC102" i="34"/>
  <c r="AB102" i="34"/>
  <c r="AB71" i="34"/>
  <c r="AM101" i="34"/>
  <c r="AL101" i="34"/>
  <c r="AK101" i="34"/>
  <c r="AJ101" i="34"/>
  <c r="AI101" i="34"/>
  <c r="AH101" i="34"/>
  <c r="AG101" i="34"/>
  <c r="AF101" i="34"/>
  <c r="AE101" i="34"/>
  <c r="AD101" i="34"/>
  <c r="AC101" i="34"/>
  <c r="AB101" i="34"/>
  <c r="AB70" i="34"/>
  <c r="AM100" i="34"/>
  <c r="AL100" i="34"/>
  <c r="AK100" i="34"/>
  <c r="AJ100" i="34"/>
  <c r="AI100" i="34"/>
  <c r="AH100" i="34"/>
  <c r="AG100" i="34"/>
  <c r="AF100" i="34"/>
  <c r="AE100" i="34"/>
  <c r="AD100" i="34"/>
  <c r="AC100" i="34"/>
  <c r="AB100" i="34"/>
  <c r="AU100" i="34" s="1"/>
  <c r="AM98" i="34"/>
  <c r="AL98" i="34"/>
  <c r="AK98" i="34"/>
  <c r="AJ98" i="34"/>
  <c r="AI98" i="34"/>
  <c r="AH98" i="34"/>
  <c r="AG98" i="34"/>
  <c r="AF98" i="34"/>
  <c r="AE98" i="34"/>
  <c r="AD98" i="34"/>
  <c r="AC98" i="34"/>
  <c r="AM90" i="34"/>
  <c r="AL90" i="34"/>
  <c r="AK90" i="34"/>
  <c r="AJ90" i="34"/>
  <c r="AI90" i="34"/>
  <c r="AH90" i="34"/>
  <c r="AG90" i="34"/>
  <c r="AF90" i="34"/>
  <c r="AE90" i="34"/>
  <c r="AD90" i="34"/>
  <c r="AC90" i="34"/>
  <c r="AB90" i="34"/>
  <c r="AM89" i="34"/>
  <c r="AL89" i="34"/>
  <c r="AK89" i="34"/>
  <c r="AJ89" i="34"/>
  <c r="AI89" i="34"/>
  <c r="AH89" i="34"/>
  <c r="AG89" i="34"/>
  <c r="AF89" i="34"/>
  <c r="AE89" i="34"/>
  <c r="AD89" i="34"/>
  <c r="AC89" i="34"/>
  <c r="AB89" i="34"/>
  <c r="AM88" i="34"/>
  <c r="AL88" i="34"/>
  <c r="AK88" i="34"/>
  <c r="AJ88" i="34"/>
  <c r="AI88" i="34"/>
  <c r="AH88" i="34"/>
  <c r="AG88" i="34"/>
  <c r="AF88" i="34"/>
  <c r="AE88" i="34"/>
  <c r="AD88" i="34"/>
  <c r="AC88" i="34"/>
  <c r="AM87" i="34"/>
  <c r="AL87" i="34"/>
  <c r="AK87" i="34"/>
  <c r="AJ87" i="34"/>
  <c r="AI87" i="34"/>
  <c r="AH87" i="34"/>
  <c r="AG87" i="34"/>
  <c r="AF87" i="34"/>
  <c r="AE87" i="34"/>
  <c r="AD87" i="34"/>
  <c r="AC87" i="34"/>
  <c r="AB87" i="34"/>
  <c r="AB55" i="34"/>
  <c r="AF86" i="34"/>
  <c r="AE86" i="34"/>
  <c r="AC86" i="34"/>
  <c r="AB86" i="34"/>
  <c r="AM85" i="34"/>
  <c r="AL85" i="34"/>
  <c r="AK85" i="34"/>
  <c r="AJ85" i="34"/>
  <c r="AI85" i="34"/>
  <c r="AH85" i="34"/>
  <c r="AG85" i="34"/>
  <c r="AF85" i="34"/>
  <c r="AE85" i="34"/>
  <c r="AD85" i="34"/>
  <c r="AC85" i="34"/>
  <c r="AB85" i="34"/>
  <c r="AB53" i="34"/>
  <c r="AM84" i="34"/>
  <c r="AL84" i="34"/>
  <c r="AK84" i="34"/>
  <c r="AJ84" i="34"/>
  <c r="AI84" i="34"/>
  <c r="AH84" i="34"/>
  <c r="AG84" i="34"/>
  <c r="AF84" i="34"/>
  <c r="AE84" i="34"/>
  <c r="AD84" i="34"/>
  <c r="AC84" i="34"/>
  <c r="AB84" i="34"/>
  <c r="AM82" i="34"/>
  <c r="AL82" i="34"/>
  <c r="AK82" i="34"/>
  <c r="AJ82" i="34"/>
  <c r="AI82" i="34"/>
  <c r="AH82" i="34"/>
  <c r="AG82" i="34"/>
  <c r="AF82" i="34"/>
  <c r="AE82" i="34"/>
  <c r="AD82" i="34"/>
  <c r="AC82" i="34"/>
  <c r="AB82" i="34"/>
  <c r="AL73" i="34"/>
  <c r="AW73" i="34" s="1"/>
  <c r="AK73" i="34"/>
  <c r="AV73" i="34" s="1"/>
  <c r="AJ73" i="34"/>
  <c r="AU73" i="34" s="1"/>
  <c r="AI73" i="34"/>
  <c r="AT73" i="34" s="1"/>
  <c r="AH73" i="34"/>
  <c r="AS73" i="34" s="1"/>
  <c r="AG73" i="34"/>
  <c r="AR73" i="34" s="1"/>
  <c r="AF73" i="34"/>
  <c r="AQ73" i="34" s="1"/>
  <c r="AE73" i="34"/>
  <c r="AP73" i="34" s="1"/>
  <c r="AD73" i="34"/>
  <c r="AO73" i="34" s="1"/>
  <c r="AC73" i="34"/>
  <c r="AN73" i="34" s="1"/>
  <c r="AL72" i="34"/>
  <c r="AW72" i="34" s="1"/>
  <c r="AK72" i="34"/>
  <c r="AV72" i="34" s="1"/>
  <c r="AJ72" i="34"/>
  <c r="AU72" i="34" s="1"/>
  <c r="AI72" i="34"/>
  <c r="AT72" i="34" s="1"/>
  <c r="AH72" i="34"/>
  <c r="AS72" i="34" s="1"/>
  <c r="AG72" i="34"/>
  <c r="AR72" i="34" s="1"/>
  <c r="AF72" i="34"/>
  <c r="AQ72" i="34" s="1"/>
  <c r="AE72" i="34"/>
  <c r="AP72" i="34" s="1"/>
  <c r="AD72" i="34"/>
  <c r="AO72" i="34" s="1"/>
  <c r="AC72" i="34"/>
  <c r="AN72" i="34" s="1"/>
  <c r="AL71" i="34"/>
  <c r="AW71" i="34" s="1"/>
  <c r="AK71" i="34"/>
  <c r="AV71" i="34" s="1"/>
  <c r="AJ71" i="34"/>
  <c r="AU71" i="34" s="1"/>
  <c r="AI71" i="34"/>
  <c r="AT71" i="34" s="1"/>
  <c r="AH71" i="34"/>
  <c r="AS71" i="34" s="1"/>
  <c r="AG71" i="34"/>
  <c r="AR71" i="34" s="1"/>
  <c r="AF71" i="34"/>
  <c r="AQ71" i="34" s="1"/>
  <c r="AE71" i="34"/>
  <c r="AP71" i="34" s="1"/>
  <c r="AD71" i="34"/>
  <c r="AO71" i="34" s="1"/>
  <c r="AC71" i="34"/>
  <c r="AN71" i="34" s="1"/>
  <c r="AL70" i="34"/>
  <c r="AW70" i="34" s="1"/>
  <c r="AK70" i="34"/>
  <c r="AV70" i="34" s="1"/>
  <c r="AJ70" i="34"/>
  <c r="AU70" i="34" s="1"/>
  <c r="AI70" i="34"/>
  <c r="AT70" i="34" s="1"/>
  <c r="AH70" i="34"/>
  <c r="AS70" i="34" s="1"/>
  <c r="AG70" i="34"/>
  <c r="AR70" i="34" s="1"/>
  <c r="AF70" i="34"/>
  <c r="AQ70" i="34" s="1"/>
  <c r="AE70" i="34"/>
  <c r="AP70" i="34" s="1"/>
  <c r="AD70" i="34"/>
  <c r="AO70" i="34" s="1"/>
  <c r="AC70" i="34"/>
  <c r="AN70" i="34" s="1"/>
  <c r="AF69" i="34"/>
  <c r="AQ69" i="34" s="1"/>
  <c r="AE69" i="34"/>
  <c r="AP69" i="34" s="1"/>
  <c r="AD69" i="34"/>
  <c r="AO69" i="34" s="1"/>
  <c r="AC69" i="34"/>
  <c r="AN69" i="34" s="1"/>
  <c r="AB69" i="34"/>
  <c r="AM68" i="34"/>
  <c r="AL68" i="34"/>
  <c r="AK68" i="34"/>
  <c r="AJ68" i="34"/>
  <c r="AI68" i="34"/>
  <c r="AH68" i="34"/>
  <c r="AG68" i="34"/>
  <c r="AF68" i="34"/>
  <c r="AE68" i="34"/>
  <c r="AD68" i="34"/>
  <c r="AC68" i="34"/>
  <c r="AB68" i="34"/>
  <c r="AM67" i="34"/>
  <c r="AL67" i="34"/>
  <c r="AK67" i="34"/>
  <c r="AJ67" i="34"/>
  <c r="AI67" i="34"/>
  <c r="AH67" i="34"/>
  <c r="AG67" i="34"/>
  <c r="AF67" i="34"/>
  <c r="AE67" i="34"/>
  <c r="AD67" i="34"/>
  <c r="AC67" i="34"/>
  <c r="AB67" i="34"/>
  <c r="AM58" i="34"/>
  <c r="AL58" i="34"/>
  <c r="AK58" i="34"/>
  <c r="AJ58" i="34"/>
  <c r="AI58" i="34"/>
  <c r="AH58" i="34"/>
  <c r="AG58" i="34"/>
  <c r="AF58" i="34"/>
  <c r="AE58" i="34"/>
  <c r="AD58" i="34"/>
  <c r="AC58" i="34"/>
  <c r="AB58" i="34"/>
  <c r="AL56" i="34"/>
  <c r="AW56" i="34" s="1"/>
  <c r="AK56" i="34"/>
  <c r="AV56" i="34" s="1"/>
  <c r="AJ56" i="34"/>
  <c r="AU56" i="34" s="1"/>
  <c r="AI56" i="34"/>
  <c r="AT56" i="34" s="1"/>
  <c r="AH56" i="34"/>
  <c r="AS56" i="34" s="1"/>
  <c r="AG56" i="34"/>
  <c r="AR56" i="34" s="1"/>
  <c r="AF56" i="34"/>
  <c r="AQ56" i="34" s="1"/>
  <c r="AE56" i="34"/>
  <c r="AP56" i="34" s="1"/>
  <c r="AD56" i="34"/>
  <c r="AO56" i="34" s="1"/>
  <c r="AC56" i="34"/>
  <c r="AN56" i="34" s="1"/>
  <c r="AB56" i="34"/>
  <c r="AL55" i="34"/>
  <c r="AW55" i="34" s="1"/>
  <c r="AK55" i="34"/>
  <c r="AV55" i="34" s="1"/>
  <c r="AJ55" i="34"/>
  <c r="AU55" i="34" s="1"/>
  <c r="AI55" i="34"/>
  <c r="AT55" i="34" s="1"/>
  <c r="AH55" i="34"/>
  <c r="AS55" i="34" s="1"/>
  <c r="AG55" i="34"/>
  <c r="AR55" i="34" s="1"/>
  <c r="AF55" i="34"/>
  <c r="AQ55" i="34" s="1"/>
  <c r="AE55" i="34"/>
  <c r="AP55" i="34" s="1"/>
  <c r="AD55" i="34"/>
  <c r="AO55" i="34" s="1"/>
  <c r="AC55" i="34"/>
  <c r="AN55" i="34" s="1"/>
  <c r="AL54" i="34"/>
  <c r="AW54" i="34" s="1"/>
  <c r="AK54" i="34"/>
  <c r="AV54" i="34" s="1"/>
  <c r="AJ54" i="34"/>
  <c r="AU54" i="34" s="1"/>
  <c r="AI54" i="34"/>
  <c r="AT54" i="34" s="1"/>
  <c r="AH54" i="34"/>
  <c r="AS54" i="34" s="1"/>
  <c r="AG54" i="34"/>
  <c r="AR54" i="34" s="1"/>
  <c r="AF54" i="34"/>
  <c r="AQ54" i="34" s="1"/>
  <c r="AE54" i="34"/>
  <c r="AP54" i="34" s="1"/>
  <c r="AD54" i="34"/>
  <c r="AO54" i="34" s="1"/>
  <c r="AC54" i="34"/>
  <c r="AN54" i="34" s="1"/>
  <c r="AB54" i="34"/>
  <c r="AL53" i="34"/>
  <c r="AW53" i="34" s="1"/>
  <c r="AK53" i="34"/>
  <c r="AV53" i="34" s="1"/>
  <c r="AJ53" i="34"/>
  <c r="AU53" i="34" s="1"/>
  <c r="AI53" i="34"/>
  <c r="AT53" i="34" s="1"/>
  <c r="AH53" i="34"/>
  <c r="AS53" i="34" s="1"/>
  <c r="AG53" i="34"/>
  <c r="AR53" i="34" s="1"/>
  <c r="AF53" i="34"/>
  <c r="AQ53" i="34" s="1"/>
  <c r="AE53" i="34"/>
  <c r="AP53" i="34" s="1"/>
  <c r="AD53" i="34"/>
  <c r="AO53" i="34" s="1"/>
  <c r="AC53" i="34"/>
  <c r="AN53" i="34" s="1"/>
  <c r="AE52" i="34"/>
  <c r="AP52" i="34" s="1"/>
  <c r="AD52" i="34"/>
  <c r="AO52" i="34" s="1"/>
  <c r="AC52" i="34"/>
  <c r="AN52" i="34" s="1"/>
  <c r="AB52" i="34"/>
  <c r="AM51" i="34"/>
  <c r="AL51" i="34"/>
  <c r="AK51" i="34"/>
  <c r="AJ51" i="34"/>
  <c r="AI51" i="34"/>
  <c r="AH51" i="34"/>
  <c r="AG51" i="34"/>
  <c r="AF51" i="34"/>
  <c r="AE51" i="34"/>
  <c r="AD51" i="34"/>
  <c r="AC51" i="34"/>
  <c r="AB51" i="34"/>
  <c r="AM50" i="34"/>
  <c r="AL50" i="34"/>
  <c r="AK50" i="34"/>
  <c r="AJ50" i="34"/>
  <c r="AI50" i="34"/>
  <c r="AH50" i="34"/>
  <c r="AG50" i="34"/>
  <c r="AF50" i="34"/>
  <c r="AE50" i="34"/>
  <c r="AD50" i="34"/>
  <c r="AC50" i="34"/>
  <c r="AB50" i="34"/>
  <c r="B47" i="34"/>
  <c r="B45" i="34"/>
  <c r="B43" i="34"/>
  <c r="AB42" i="34"/>
  <c r="AC42" i="34"/>
  <c r="AB40" i="34"/>
  <c r="AC40" i="34"/>
  <c r="AB39" i="34"/>
  <c r="AC39" i="34"/>
  <c r="B39" i="34"/>
  <c r="AB38" i="34"/>
  <c r="AC38" i="34"/>
  <c r="AB37" i="34"/>
  <c r="AC37" i="34"/>
  <c r="AD36" i="34"/>
  <c r="AC36" i="34"/>
  <c r="AB36" i="34"/>
  <c r="AO36" i="34" s="1"/>
  <c r="G36" i="34"/>
  <c r="C36" i="34"/>
  <c r="AM35" i="34"/>
  <c r="AL35" i="34"/>
  <c r="AK35" i="34"/>
  <c r="AJ35" i="34"/>
  <c r="AI35" i="34"/>
  <c r="AH35" i="34"/>
  <c r="AG35" i="34"/>
  <c r="AF35" i="34"/>
  <c r="AE35" i="34"/>
  <c r="AD35" i="34"/>
  <c r="AC35" i="34"/>
  <c r="AB35" i="34"/>
  <c r="AB34" i="34"/>
  <c r="AM11" i="34"/>
  <c r="AK11" i="34"/>
  <c r="AJ11" i="34"/>
  <c r="AI11" i="34"/>
  <c r="AG11" i="34"/>
  <c r="AF11" i="34"/>
  <c r="AE11" i="34"/>
  <c r="AC11" i="34"/>
  <c r="AB11" i="34"/>
  <c r="AM10" i="34"/>
  <c r="AL10" i="34"/>
  <c r="AK10" i="34"/>
  <c r="AJ10" i="34"/>
  <c r="AI10" i="34"/>
  <c r="AH10" i="34"/>
  <c r="AG10" i="34"/>
  <c r="AF10" i="34"/>
  <c r="AE10" i="34"/>
  <c r="AD10" i="34"/>
  <c r="AC10" i="34"/>
  <c r="AB10" i="34"/>
  <c r="AM9" i="34"/>
  <c r="AL9" i="34"/>
  <c r="AK9" i="34"/>
  <c r="AI9" i="34"/>
  <c r="AH9" i="34"/>
  <c r="AG9" i="34"/>
  <c r="AE9" i="34"/>
  <c r="AD9" i="34"/>
  <c r="AC9" i="34"/>
  <c r="AB9" i="34"/>
  <c r="AL8" i="34"/>
  <c r="AK8" i="34"/>
  <c r="AJ8" i="34"/>
  <c r="AH8" i="34"/>
  <c r="AG8" i="34"/>
  <c r="AF8" i="34"/>
  <c r="AD8" i="34"/>
  <c r="AC8" i="34"/>
  <c r="AB8" i="34"/>
  <c r="AM7" i="34"/>
  <c r="AL7" i="34"/>
  <c r="AK7" i="34"/>
  <c r="AJ7" i="34"/>
  <c r="AI7" i="34"/>
  <c r="AH7" i="34"/>
  <c r="AG7" i="34"/>
  <c r="AF7" i="34"/>
  <c r="AE7" i="34"/>
  <c r="AD7" i="34"/>
  <c r="AC7" i="34"/>
  <c r="AB7" i="34"/>
  <c r="AM6" i="34"/>
  <c r="AL6" i="34"/>
  <c r="AJ6" i="34"/>
  <c r="AI6" i="34"/>
  <c r="AH6" i="34"/>
  <c r="AF6" i="34"/>
  <c r="AE6" i="34"/>
  <c r="AD6" i="34"/>
  <c r="AB6" i="34"/>
  <c r="AM5" i="34"/>
  <c r="AL5" i="34"/>
  <c r="AK5" i="34"/>
  <c r="AJ5" i="34"/>
  <c r="AI5" i="34"/>
  <c r="AH5" i="34"/>
  <c r="AG5" i="34"/>
  <c r="AF5" i="34"/>
  <c r="AE5" i="34"/>
  <c r="AD5" i="34"/>
  <c r="AC5" i="34"/>
  <c r="AB5" i="34"/>
  <c r="E5" i="34"/>
  <c r="C5" i="34"/>
  <c r="AO4" i="34"/>
  <c r="AP4" i="34" s="1"/>
  <c r="AQ4" i="34" s="1"/>
  <c r="AR4" i="34" s="1"/>
  <c r="AS4" i="34" s="1"/>
  <c r="AT4" i="34" s="1"/>
  <c r="AU4" i="34" s="1"/>
  <c r="AV4" i="34" s="1"/>
  <c r="AW4" i="34" s="1"/>
  <c r="AX4" i="34" s="1"/>
  <c r="AD4" i="34"/>
  <c r="AE4" i="34" s="1"/>
  <c r="AF4" i="34" s="1"/>
  <c r="AG4" i="34" s="1"/>
  <c r="AH4" i="34" s="1"/>
  <c r="AI4" i="34" s="1"/>
  <c r="AJ4" i="34" s="1"/>
  <c r="AK4" i="34" s="1"/>
  <c r="AL4" i="34" s="1"/>
  <c r="AM4" i="34" s="1"/>
  <c r="G4" i="34"/>
  <c r="H4" i="34" s="1"/>
  <c r="I4" i="34" s="1"/>
  <c r="J4" i="34" s="1"/>
  <c r="K4" i="34" s="1"/>
  <c r="L4" i="34" s="1"/>
  <c r="M4" i="34" s="1"/>
  <c r="N4" i="34" s="1"/>
  <c r="O4" i="34" s="1"/>
  <c r="P4" i="34" s="1"/>
  <c r="Q4" i="34" s="1"/>
  <c r="R4" i="34" s="1"/>
  <c r="S4" i="34" s="1"/>
  <c r="T4" i="34" s="1"/>
  <c r="U4" i="34" s="1"/>
  <c r="V4" i="34" s="1"/>
  <c r="W4" i="34" s="1"/>
  <c r="X4" i="34" s="1"/>
  <c r="Y4" i="34" s="1"/>
  <c r="Z4" i="34" s="1"/>
  <c r="E4" i="34"/>
  <c r="D4" i="34"/>
  <c r="D36" i="34" s="1"/>
  <c r="J92" i="33" l="1"/>
  <c r="J89" i="33"/>
  <c r="J84" i="33"/>
  <c r="J85" i="33"/>
  <c r="J86" i="33"/>
  <c r="F92" i="33"/>
  <c r="F89" i="33"/>
  <c r="F84" i="33"/>
  <c r="F86" i="33"/>
  <c r="F85" i="33"/>
  <c r="G92" i="33"/>
  <c r="G89" i="33"/>
  <c r="G84" i="33"/>
  <c r="G85" i="33"/>
  <c r="G86" i="33"/>
  <c r="M92" i="33"/>
  <c r="M84" i="33"/>
  <c r="M86" i="33"/>
  <c r="M85" i="33"/>
  <c r="I89" i="33"/>
  <c r="I92" i="33"/>
  <c r="I84" i="33"/>
  <c r="I85" i="33"/>
  <c r="I86" i="33"/>
  <c r="K92" i="33"/>
  <c r="K84" i="33"/>
  <c r="K86" i="33"/>
  <c r="K85" i="33"/>
  <c r="L92" i="33"/>
  <c r="L89" i="33"/>
  <c r="L84" i="33"/>
  <c r="L86" i="33"/>
  <c r="L85" i="33"/>
  <c r="H92" i="33"/>
  <c r="H89" i="33"/>
  <c r="H84" i="33"/>
  <c r="H86" i="33"/>
  <c r="H85" i="33"/>
  <c r="E89" i="33"/>
  <c r="E92" i="33"/>
  <c r="E84" i="33"/>
  <c r="E85" i="33"/>
  <c r="E86" i="33"/>
  <c r="H35" i="29"/>
  <c r="AW138" i="34"/>
  <c r="AS5" i="34"/>
  <c r="C6" i="34"/>
  <c r="C22" i="34" s="1"/>
  <c r="C21" i="34"/>
  <c r="E6" i="34"/>
  <c r="E38" i="34" s="1"/>
  <c r="E21" i="34"/>
  <c r="AW51" i="34"/>
  <c r="AP102" i="34"/>
  <c r="AW146" i="34"/>
  <c r="AQ146" i="34"/>
  <c r="AV35" i="34"/>
  <c r="AV89" i="34"/>
  <c r="AQ86" i="34"/>
  <c r="AT101" i="34"/>
  <c r="AV138" i="34"/>
  <c r="AU146" i="34"/>
  <c r="AO51" i="34"/>
  <c r="AP51" i="34"/>
  <c r="AP84" i="34"/>
  <c r="AT84" i="34"/>
  <c r="AX84" i="34"/>
  <c r="AW87" i="34"/>
  <c r="AO102" i="34"/>
  <c r="AW116" i="34"/>
  <c r="AT146" i="34"/>
  <c r="AX146" i="34"/>
  <c r="AR51" i="34"/>
  <c r="AV51" i="34"/>
  <c r="AT51" i="34"/>
  <c r="AV58" i="34"/>
  <c r="AV82" i="34"/>
  <c r="AV84" i="34"/>
  <c r="AU84" i="34"/>
  <c r="AV119" i="34"/>
  <c r="AU98" i="34"/>
  <c r="AV131" i="34"/>
  <c r="AP146" i="34"/>
  <c r="AO116" i="34"/>
  <c r="AS84" i="34"/>
  <c r="AP98" i="34"/>
  <c r="AW100" i="34"/>
  <c r="AP118" i="34"/>
  <c r="AT118" i="34"/>
  <c r="AO100" i="34"/>
  <c r="AO84" i="34"/>
  <c r="AW84" i="34"/>
  <c r="AR100" i="34"/>
  <c r="AV100" i="34"/>
  <c r="AQ100" i="34"/>
  <c r="AR116" i="34"/>
  <c r="AS116" i="34"/>
  <c r="AQ119" i="34"/>
  <c r="AW106" i="34"/>
  <c r="AX137" i="34"/>
  <c r="AO58" i="34"/>
  <c r="AS58" i="34"/>
  <c r="AW58" i="34"/>
  <c r="AQ84" i="34"/>
  <c r="AO120" i="34"/>
  <c r="AO121" i="34"/>
  <c r="AO130" i="34"/>
  <c r="AT133" i="34"/>
  <c r="AU132" i="34"/>
  <c r="AV6" i="34"/>
  <c r="AT8" i="34"/>
  <c r="AS9" i="34"/>
  <c r="AV10" i="34"/>
  <c r="AO137" i="34"/>
  <c r="AP137" i="34"/>
  <c r="AS137" i="34"/>
  <c r="AW137" i="34"/>
  <c r="AT137" i="34"/>
  <c r="AW122" i="34"/>
  <c r="AU122" i="34"/>
  <c r="AX8" i="34"/>
  <c r="AS119" i="34"/>
  <c r="AW119" i="34"/>
  <c r="AT119" i="34"/>
  <c r="AP122" i="34"/>
  <c r="AT122" i="34"/>
  <c r="AX122" i="34"/>
  <c r="AW131" i="34"/>
  <c r="AP133" i="34"/>
  <c r="AT87" i="34"/>
  <c r="AS121" i="34"/>
  <c r="AP131" i="34"/>
  <c r="AW5" i="34"/>
  <c r="AW9" i="34"/>
  <c r="AX119" i="34"/>
  <c r="AP132" i="34"/>
  <c r="AX132" i="34"/>
  <c r="AW133" i="34"/>
  <c r="AP119" i="34"/>
  <c r="AT132" i="34"/>
  <c r="AO103" i="34"/>
  <c r="AS103" i="34"/>
  <c r="AW103" i="34"/>
  <c r="AR114" i="34"/>
  <c r="AU114" i="34"/>
  <c r="AR82" i="34"/>
  <c r="AW89" i="34"/>
  <c r="AR135" i="34"/>
  <c r="AP58" i="34"/>
  <c r="AT58" i="34"/>
  <c r="AX58" i="34"/>
  <c r="AP87" i="34"/>
  <c r="AQ89" i="34"/>
  <c r="AU106" i="34"/>
  <c r="AO119" i="34"/>
  <c r="AU119" i="34"/>
  <c r="AR120" i="34"/>
  <c r="AS120" i="34"/>
  <c r="AU121" i="34"/>
  <c r="AR130" i="34"/>
  <c r="AS130" i="34"/>
  <c r="AS131" i="34"/>
  <c r="AT131" i="34"/>
  <c r="AQ132" i="34"/>
  <c r="AO133" i="34"/>
  <c r="AX133" i="34"/>
  <c r="AR103" i="34"/>
  <c r="AQ106" i="34"/>
  <c r="AQ58" i="34"/>
  <c r="AS89" i="34"/>
  <c r="AW120" i="34"/>
  <c r="AW130" i="34"/>
  <c r="AO89" i="34"/>
  <c r="AU58" i="34"/>
  <c r="AX87" i="34"/>
  <c r="AP89" i="34"/>
  <c r="AT89" i="34"/>
  <c r="AX89" i="34"/>
  <c r="AU89" i="34"/>
  <c r="AP106" i="34"/>
  <c r="AT106" i="34"/>
  <c r="AX106" i="34"/>
  <c r="AQ122" i="34"/>
  <c r="AO131" i="34"/>
  <c r="AX131" i="34"/>
  <c r="AS133" i="34"/>
  <c r="B40" i="34"/>
  <c r="AV5" i="34"/>
  <c r="AR5" i="34"/>
  <c r="AN5" i="34"/>
  <c r="AX5" i="34"/>
  <c r="AT5" i="34"/>
  <c r="AP5" i="34"/>
  <c r="AU5" i="34"/>
  <c r="AQ5" i="34"/>
  <c r="AO5" i="34"/>
  <c r="AW8" i="34"/>
  <c r="AS8" i="34"/>
  <c r="AO8" i="34"/>
  <c r="AU8" i="34"/>
  <c r="AQ8" i="34"/>
  <c r="AV8" i="34"/>
  <c r="AR8" i="34"/>
  <c r="AN8" i="34"/>
  <c r="AP8" i="34"/>
  <c r="AV9" i="34"/>
  <c r="AR9" i="34"/>
  <c r="AN9" i="34"/>
  <c r="AX9" i="34"/>
  <c r="AT9" i="34"/>
  <c r="AP9" i="34"/>
  <c r="AU9" i="34"/>
  <c r="AQ9" i="34"/>
  <c r="AO9" i="34"/>
  <c r="B44" i="34"/>
  <c r="AU6" i="34"/>
  <c r="AQ6" i="34"/>
  <c r="AX6" i="34"/>
  <c r="AT6" i="34"/>
  <c r="AP6" i="34"/>
  <c r="AW6" i="34"/>
  <c r="AS6" i="34"/>
  <c r="AO6" i="34"/>
  <c r="AN6" i="34"/>
  <c r="AX7" i="34"/>
  <c r="AT7" i="34"/>
  <c r="AP7" i="34"/>
  <c r="AW7" i="34"/>
  <c r="AS7" i="34"/>
  <c r="AO7" i="34"/>
  <c r="AV7" i="34"/>
  <c r="AR7" i="34"/>
  <c r="AN7" i="34"/>
  <c r="AQ7" i="34"/>
  <c r="AU10" i="34"/>
  <c r="AQ10" i="34"/>
  <c r="AX10" i="34"/>
  <c r="AT10" i="34"/>
  <c r="AP10" i="34"/>
  <c r="AW10" i="34"/>
  <c r="AS10" i="34"/>
  <c r="AO10" i="34"/>
  <c r="AN10" i="34"/>
  <c r="AX11" i="34"/>
  <c r="AT11" i="34"/>
  <c r="AP11" i="34"/>
  <c r="AV11" i="34"/>
  <c r="AR11" i="34"/>
  <c r="AW11" i="34"/>
  <c r="AS11" i="34"/>
  <c r="AO11" i="34"/>
  <c r="AN11" i="34"/>
  <c r="AQ11" i="34"/>
  <c r="AU35" i="34"/>
  <c r="AQ35" i="34"/>
  <c r="AX35" i="34"/>
  <c r="AT35" i="34"/>
  <c r="AP35" i="34"/>
  <c r="AW35" i="34"/>
  <c r="AS35" i="34"/>
  <c r="AO35" i="34"/>
  <c r="AN35" i="34"/>
  <c r="AE36" i="34"/>
  <c r="AP36" i="34" s="1"/>
  <c r="H36" i="34"/>
  <c r="AU50" i="34"/>
  <c r="AQ50" i="34"/>
  <c r="AX50" i="34"/>
  <c r="AT50" i="34"/>
  <c r="AP50" i="34"/>
  <c r="AV50" i="34"/>
  <c r="AW50" i="34"/>
  <c r="AS50" i="34"/>
  <c r="AO50" i="34"/>
  <c r="AR50" i="34"/>
  <c r="AN50" i="34"/>
  <c r="B48" i="34"/>
  <c r="E36" i="34"/>
  <c r="E37" i="34"/>
  <c r="AR6" i="34"/>
  <c r="AU7" i="34"/>
  <c r="AR10" i="34"/>
  <c r="AU11" i="34"/>
  <c r="AR35" i="34"/>
  <c r="AN37" i="34"/>
  <c r="AW67" i="34"/>
  <c r="AS67" i="34"/>
  <c r="AO67" i="34"/>
  <c r="AN67" i="34"/>
  <c r="AT67" i="34"/>
  <c r="AX68" i="34"/>
  <c r="AT68" i="34"/>
  <c r="AP68" i="34"/>
  <c r="AN68" i="34"/>
  <c r="AS68" i="34"/>
  <c r="AU90" i="34"/>
  <c r="AQ90" i="34"/>
  <c r="AX90" i="34"/>
  <c r="AT90" i="34"/>
  <c r="AP90" i="34"/>
  <c r="AW90" i="34"/>
  <c r="AS90" i="34"/>
  <c r="AO90" i="34"/>
  <c r="AN90" i="34"/>
  <c r="AX105" i="34"/>
  <c r="AT105" i="34"/>
  <c r="AP105" i="34"/>
  <c r="AW105" i="34"/>
  <c r="AS105" i="34"/>
  <c r="AO105" i="34"/>
  <c r="AU105" i="34"/>
  <c r="AR105" i="34"/>
  <c r="AQ105" i="34"/>
  <c r="AN105" i="34"/>
  <c r="AV88" i="34"/>
  <c r="AR88" i="34"/>
  <c r="AN88" i="34"/>
  <c r="AU88" i="34"/>
  <c r="AQ88" i="34"/>
  <c r="AX88" i="34"/>
  <c r="AT88" i="34"/>
  <c r="AP88" i="34"/>
  <c r="AJ118" i="34"/>
  <c r="AU118" i="34" s="1"/>
  <c r="AV136" i="34"/>
  <c r="AR136" i="34"/>
  <c r="AN136" i="34"/>
  <c r="AU136" i="34"/>
  <c r="AQ136" i="34"/>
  <c r="AS136" i="34"/>
  <c r="AX136" i="34"/>
  <c r="AP136" i="34"/>
  <c r="AT136" i="34"/>
  <c r="AO136" i="34"/>
  <c r="AW136" i="34"/>
  <c r="AN38" i="34"/>
  <c r="AN42" i="34"/>
  <c r="AP67" i="34"/>
  <c r="AU67" i="34"/>
  <c r="AO68" i="34"/>
  <c r="AU68" i="34"/>
  <c r="AU85" i="34"/>
  <c r="AQ85" i="34"/>
  <c r="AX85" i="34"/>
  <c r="AT85" i="34"/>
  <c r="AP85" i="34"/>
  <c r="AW85" i="34"/>
  <c r="AS85" i="34"/>
  <c r="AO85" i="34"/>
  <c r="AN85" i="34"/>
  <c r="AO88" i="34"/>
  <c r="AR90" i="34"/>
  <c r="AG69" i="34"/>
  <c r="AR69" i="34" s="1"/>
  <c r="AW101" i="34"/>
  <c r="AS101" i="34"/>
  <c r="AO101" i="34"/>
  <c r="AX101" i="34"/>
  <c r="AR101" i="34"/>
  <c r="AV101" i="34"/>
  <c r="AQ101" i="34"/>
  <c r="AU101" i="34"/>
  <c r="AP101" i="34"/>
  <c r="AN101" i="34"/>
  <c r="AV105" i="34"/>
  <c r="B37" i="34"/>
  <c r="AN39" i="34"/>
  <c r="B41" i="34"/>
  <c r="B46" i="34"/>
  <c r="AQ67" i="34"/>
  <c r="AV67" i="34"/>
  <c r="AQ68" i="34"/>
  <c r="AV68" i="34"/>
  <c r="AR85" i="34"/>
  <c r="AS88" i="34"/>
  <c r="AV90" i="34"/>
  <c r="AX104" i="34"/>
  <c r="AT104" i="34"/>
  <c r="AP104" i="34"/>
  <c r="AW104" i="34"/>
  <c r="AS104" i="34"/>
  <c r="AO104" i="34"/>
  <c r="AU104" i="34"/>
  <c r="AR104" i="34"/>
  <c r="AQ104" i="34"/>
  <c r="AN104" i="34"/>
  <c r="AX117" i="34"/>
  <c r="AT117" i="34"/>
  <c r="AP117" i="34"/>
  <c r="AW117" i="34"/>
  <c r="AS117" i="34"/>
  <c r="AO117" i="34"/>
  <c r="AU117" i="34"/>
  <c r="AR117" i="34"/>
  <c r="AQ117" i="34"/>
  <c r="AN117" i="34"/>
  <c r="B36" i="34"/>
  <c r="AN36" i="34"/>
  <c r="C37" i="34"/>
  <c r="B38" i="34"/>
  <c r="AN40" i="34"/>
  <c r="B42" i="34"/>
  <c r="AU51" i="34"/>
  <c r="AQ51" i="34"/>
  <c r="AN51" i="34"/>
  <c r="AS51" i="34"/>
  <c r="AX51" i="34"/>
  <c r="AR67" i="34"/>
  <c r="AX67" i="34"/>
  <c r="AR68" i="34"/>
  <c r="AW68" i="34"/>
  <c r="AU82" i="34"/>
  <c r="AQ82" i="34"/>
  <c r="AX82" i="34"/>
  <c r="AT82" i="34"/>
  <c r="AP82" i="34"/>
  <c r="AW82" i="34"/>
  <c r="AS82" i="34"/>
  <c r="AO82" i="34"/>
  <c r="AN82" i="34"/>
  <c r="AF52" i="34"/>
  <c r="AQ52" i="34" s="1"/>
  <c r="AV85" i="34"/>
  <c r="AW88" i="34"/>
  <c r="AV104" i="34"/>
  <c r="AV117" i="34"/>
  <c r="AW98" i="34"/>
  <c r="AS98" i="34"/>
  <c r="AO98" i="34"/>
  <c r="AT98" i="34"/>
  <c r="AN98" i="34"/>
  <c r="AX98" i="34"/>
  <c r="AR98" i="34"/>
  <c r="AV98" i="34"/>
  <c r="AQ98" i="34"/>
  <c r="AN86" i="34"/>
  <c r="AR86" i="34"/>
  <c r="AQ87" i="34"/>
  <c r="AU87" i="34"/>
  <c r="AU134" i="34"/>
  <c r="AQ134" i="34"/>
  <c r="AX134" i="34"/>
  <c r="AT134" i="34"/>
  <c r="AP134" i="34"/>
  <c r="AR134" i="34"/>
  <c r="AW134" i="34"/>
  <c r="AO134" i="34"/>
  <c r="AN134" i="34"/>
  <c r="AN87" i="34"/>
  <c r="AR87" i="34"/>
  <c r="AV87" i="34"/>
  <c r="AX114" i="34"/>
  <c r="AT114" i="34"/>
  <c r="AP114" i="34"/>
  <c r="AW114" i="34"/>
  <c r="AS114" i="34"/>
  <c r="AO114" i="34"/>
  <c r="AN114" i="34"/>
  <c r="AV114" i="34"/>
  <c r="AS134" i="34"/>
  <c r="AN58" i="34"/>
  <c r="AR58" i="34"/>
  <c r="AN84" i="34"/>
  <c r="AR84" i="34"/>
  <c r="AD86" i="34"/>
  <c r="AO86" i="34" s="1"/>
  <c r="AP86" i="34"/>
  <c r="AO87" i="34"/>
  <c r="AS87" i="34"/>
  <c r="AN89" i="34"/>
  <c r="AR89" i="34"/>
  <c r="AX100" i="34"/>
  <c r="AT100" i="34"/>
  <c r="AP100" i="34"/>
  <c r="AN100" i="34"/>
  <c r="AS100" i="34"/>
  <c r="AU103" i="34"/>
  <c r="AQ103" i="34"/>
  <c r="AX103" i="34"/>
  <c r="AT103" i="34"/>
  <c r="AP103" i="34"/>
  <c r="AN103" i="34"/>
  <c r="AV103" i="34"/>
  <c r="AQ114" i="34"/>
  <c r="AU116" i="34"/>
  <c r="AQ116" i="34"/>
  <c r="AX116" i="34"/>
  <c r="AT116" i="34"/>
  <c r="AP116" i="34"/>
  <c r="AN116" i="34"/>
  <c r="AV116" i="34"/>
  <c r="AU120" i="34"/>
  <c r="AQ120" i="34"/>
  <c r="AX120" i="34"/>
  <c r="AT120" i="34"/>
  <c r="AP120" i="34"/>
  <c r="AN120" i="34"/>
  <c r="AV120" i="34"/>
  <c r="AX121" i="34"/>
  <c r="AT121" i="34"/>
  <c r="AP121" i="34"/>
  <c r="AW121" i="34"/>
  <c r="AR121" i="34"/>
  <c r="AV121" i="34"/>
  <c r="AQ121" i="34"/>
  <c r="AN121" i="34"/>
  <c r="AF102" i="34"/>
  <c r="AQ102" i="34" s="1"/>
  <c r="AV133" i="34"/>
  <c r="AV134" i="34"/>
  <c r="AN106" i="34"/>
  <c r="AR106" i="34"/>
  <c r="AV106" i="34"/>
  <c r="AN118" i="34"/>
  <c r="AR118" i="34"/>
  <c r="AX135" i="34"/>
  <c r="AT135" i="34"/>
  <c r="AP135" i="34"/>
  <c r="AW135" i="34"/>
  <c r="AS135" i="34"/>
  <c r="AO135" i="34"/>
  <c r="AN135" i="34"/>
  <c r="AV135" i="34"/>
  <c r="AV137" i="34"/>
  <c r="AU138" i="34"/>
  <c r="AQ138" i="34"/>
  <c r="AX138" i="34"/>
  <c r="AT138" i="34"/>
  <c r="AP138" i="34"/>
  <c r="AS138" i="34"/>
  <c r="AR138" i="34"/>
  <c r="AN138" i="34"/>
  <c r="AW132" i="34"/>
  <c r="AS132" i="34"/>
  <c r="AO132" i="34"/>
  <c r="AV132" i="34"/>
  <c r="AR132" i="34"/>
  <c r="AN132" i="34"/>
  <c r="AN102" i="34"/>
  <c r="AO106" i="34"/>
  <c r="AS106" i="34"/>
  <c r="AO118" i="34"/>
  <c r="AS118" i="34"/>
  <c r="AN119" i="34"/>
  <c r="AR119" i="34"/>
  <c r="AU130" i="34"/>
  <c r="AQ130" i="34"/>
  <c r="AX130" i="34"/>
  <c r="AT130" i="34"/>
  <c r="AP130" i="34"/>
  <c r="AN130" i="34"/>
  <c r="AV130" i="34"/>
  <c r="AQ135" i="34"/>
  <c r="AO138" i="34"/>
  <c r="AN122" i="34"/>
  <c r="AR122" i="34"/>
  <c r="AV122" i="34"/>
  <c r="AQ131" i="34"/>
  <c r="AU131" i="34"/>
  <c r="AQ133" i="34"/>
  <c r="AU133" i="34"/>
  <c r="AO122" i="34"/>
  <c r="AS122" i="34"/>
  <c r="AN131" i="34"/>
  <c r="AR131" i="34"/>
  <c r="AN133" i="34"/>
  <c r="AR133" i="34"/>
  <c r="AQ137" i="34"/>
  <c r="AU137" i="34"/>
  <c r="AN146" i="34"/>
  <c r="AR146" i="34"/>
  <c r="AV146" i="34"/>
  <c r="AN137" i="34"/>
  <c r="AR137" i="34"/>
  <c r="AO146" i="34"/>
  <c r="AS146" i="34"/>
  <c r="J35" i="29" l="1"/>
  <c r="M35" i="29"/>
  <c r="Z35" i="29"/>
  <c r="W52" i="33" s="1"/>
  <c r="Y35" i="29"/>
  <c r="V52" i="33" s="1"/>
  <c r="S35" i="29"/>
  <c r="P52" i="33" s="1"/>
  <c r="I35" i="29"/>
  <c r="V35" i="29"/>
  <c r="S52" i="33" s="1"/>
  <c r="X35" i="29"/>
  <c r="U52" i="33" s="1"/>
  <c r="W35" i="29"/>
  <c r="T52" i="33" s="1"/>
  <c r="R35" i="29"/>
  <c r="O52" i="33" s="1"/>
  <c r="Q35" i="29"/>
  <c r="U35" i="29"/>
  <c r="R52" i="33" s="1"/>
  <c r="T35" i="29"/>
  <c r="Q52" i="33" s="1"/>
  <c r="L35" i="29"/>
  <c r="N35" i="29"/>
  <c r="P35" i="29"/>
  <c r="G35" i="29"/>
  <c r="K35" i="29"/>
  <c r="O35" i="29"/>
  <c r="F113" i="33"/>
  <c r="H113" i="33"/>
  <c r="J113" i="33"/>
  <c r="L113" i="33"/>
  <c r="E113" i="33"/>
  <c r="G113" i="33"/>
  <c r="I113" i="33"/>
  <c r="K113" i="33"/>
  <c r="M113" i="33"/>
  <c r="D113" i="33"/>
  <c r="E7" i="34"/>
  <c r="E22" i="34"/>
  <c r="C38" i="34"/>
  <c r="C7" i="34"/>
  <c r="C39" i="34" s="1"/>
  <c r="AG102" i="34"/>
  <c r="AR102" i="34" s="1"/>
  <c r="AG52" i="34"/>
  <c r="AR52" i="34" s="1"/>
  <c r="AH86" i="34"/>
  <c r="AS86" i="34" s="1"/>
  <c r="AH69" i="34"/>
  <c r="AS69" i="34" s="1"/>
  <c r="AK118" i="34"/>
  <c r="AV118" i="34" s="1"/>
  <c r="AF36" i="34"/>
  <c r="AQ36" i="34" s="1"/>
  <c r="I36" i="34"/>
  <c r="E8" i="34" l="1"/>
  <c r="E23" i="34"/>
  <c r="E39" i="34"/>
  <c r="C8" i="34"/>
  <c r="C23" i="34"/>
  <c r="AI69" i="34"/>
  <c r="AT69" i="34" s="1"/>
  <c r="AH102" i="34"/>
  <c r="AS102" i="34" s="1"/>
  <c r="AI86" i="34"/>
  <c r="AT86" i="34" s="1"/>
  <c r="J36" i="34"/>
  <c r="AG36" i="34"/>
  <c r="AR36" i="34" s="1"/>
  <c r="AL118" i="34"/>
  <c r="AW118" i="34" s="1"/>
  <c r="AH52" i="34"/>
  <c r="AS52" i="34" s="1"/>
  <c r="C40" i="34" l="1"/>
  <c r="C24" i="34"/>
  <c r="C9" i="34"/>
  <c r="E24" i="34"/>
  <c r="E40" i="34"/>
  <c r="E9" i="34"/>
  <c r="AJ86" i="34"/>
  <c r="AU86" i="34" s="1"/>
  <c r="AI52" i="34"/>
  <c r="AT52" i="34" s="1"/>
  <c r="AM118" i="34"/>
  <c r="AX118" i="34" s="1"/>
  <c r="AH36" i="34"/>
  <c r="AS36" i="34" s="1"/>
  <c r="K36" i="34"/>
  <c r="AI102" i="34"/>
  <c r="AT102" i="34" s="1"/>
  <c r="AJ69" i="34"/>
  <c r="AU69" i="34" s="1"/>
  <c r="C10" i="34" l="1"/>
  <c r="C25" i="34"/>
  <c r="C41" i="34"/>
  <c r="E10" i="34"/>
  <c r="E25" i="34"/>
  <c r="E41" i="34"/>
  <c r="AJ52" i="34"/>
  <c r="AU52" i="34" s="1"/>
  <c r="AJ102" i="34"/>
  <c r="AU102" i="34" s="1"/>
  <c r="AI36" i="34"/>
  <c r="AT36" i="34" s="1"/>
  <c r="L36" i="34"/>
  <c r="AK69" i="34"/>
  <c r="AV69" i="34" s="1"/>
  <c r="AK86" i="34"/>
  <c r="AV86" i="34" s="1"/>
  <c r="E11" i="34" l="1"/>
  <c r="E26" i="34"/>
  <c r="E42" i="34"/>
  <c r="C11" i="34"/>
  <c r="C26" i="34"/>
  <c r="C42" i="34"/>
  <c r="AK102" i="34"/>
  <c r="AV102" i="34" s="1"/>
  <c r="AL69" i="34"/>
  <c r="AW69" i="34" s="1"/>
  <c r="AJ36" i="34"/>
  <c r="AU36" i="34" s="1"/>
  <c r="M36" i="34"/>
  <c r="AL86" i="34"/>
  <c r="AW86" i="34" s="1"/>
  <c r="AK52" i="34"/>
  <c r="AV52" i="34" s="1"/>
  <c r="C27" i="34" l="1"/>
  <c r="C43" i="34"/>
  <c r="C12" i="34"/>
  <c r="E12" i="34"/>
  <c r="E27" i="34"/>
  <c r="E43" i="34"/>
  <c r="AM86" i="34"/>
  <c r="AX86" i="34" s="1"/>
  <c r="AL52" i="34"/>
  <c r="AW52" i="34" s="1"/>
  <c r="N36" i="34"/>
  <c r="AK36" i="34"/>
  <c r="AV36" i="34" s="1"/>
  <c r="AL102" i="34"/>
  <c r="AW102" i="34" s="1"/>
  <c r="C28" i="34" l="1"/>
  <c r="C13" i="34"/>
  <c r="C44" i="34"/>
  <c r="E44" i="34"/>
  <c r="E28" i="34"/>
  <c r="E13" i="34"/>
  <c r="AM102" i="34"/>
  <c r="AX102" i="34" s="1"/>
  <c r="AL36" i="34"/>
  <c r="AW36" i="34" s="1"/>
  <c r="O36" i="34"/>
  <c r="E14" i="34" l="1"/>
  <c r="E29" i="34"/>
  <c r="E45" i="34"/>
  <c r="C29" i="34"/>
  <c r="C14" i="34"/>
  <c r="C45" i="34"/>
  <c r="AM36" i="34"/>
  <c r="AX36" i="34" s="1"/>
  <c r="P36" i="34"/>
  <c r="Q36" i="34" s="1"/>
  <c r="R36" i="34" s="1"/>
  <c r="S36" i="34" s="1"/>
  <c r="T36" i="34" s="1"/>
  <c r="U36" i="34" s="1"/>
  <c r="V36" i="34" s="1"/>
  <c r="W36" i="34" s="1"/>
  <c r="X36" i="34" s="1"/>
  <c r="Y36" i="34" s="1"/>
  <c r="Z36" i="34" s="1"/>
  <c r="C30" i="34" l="1"/>
  <c r="C15" i="34"/>
  <c r="C46" i="34"/>
  <c r="E30" i="34"/>
  <c r="E15" i="34"/>
  <c r="E46" i="34"/>
  <c r="C31" i="34" l="1"/>
  <c r="C16" i="34"/>
  <c r="C47" i="34"/>
  <c r="E31" i="34"/>
  <c r="E16" i="34"/>
  <c r="E47" i="34"/>
  <c r="E32" i="34" l="1"/>
  <c r="E48" i="34"/>
  <c r="E17" i="34"/>
  <c r="C17" i="34"/>
  <c r="C32" i="34"/>
  <c r="C48" i="34"/>
  <c r="AC21" i="6"/>
  <c r="O11" i="12"/>
  <c r="O12" i="12"/>
  <c r="O13" i="12"/>
  <c r="O14" i="12"/>
  <c r="R11" i="12"/>
  <c r="R12" i="12"/>
  <c r="R13" i="12"/>
  <c r="R14" i="12"/>
  <c r="H88" i="29" l="1"/>
  <c r="L88" i="29"/>
  <c r="P88" i="29"/>
  <c r="I88" i="29"/>
  <c r="M88" i="29"/>
  <c r="F88" i="29"/>
  <c r="N88" i="29"/>
  <c r="S88" i="29"/>
  <c r="W88" i="29"/>
  <c r="F89" i="29"/>
  <c r="J89" i="29"/>
  <c r="N89" i="29"/>
  <c r="R89" i="29"/>
  <c r="V89" i="29"/>
  <c r="Z89" i="29"/>
  <c r="I90" i="29"/>
  <c r="M90" i="29"/>
  <c r="Q90" i="29"/>
  <c r="U90" i="29"/>
  <c r="Y90" i="29"/>
  <c r="H91" i="29"/>
  <c r="L91" i="29"/>
  <c r="P91" i="29"/>
  <c r="T91" i="29"/>
  <c r="X91" i="29"/>
  <c r="G92" i="29"/>
  <c r="K92" i="29"/>
  <c r="O92" i="29"/>
  <c r="S92" i="29"/>
  <c r="W92" i="29"/>
  <c r="F93" i="29"/>
  <c r="J93" i="29"/>
  <c r="N93" i="29"/>
  <c r="R93" i="29"/>
  <c r="V93" i="29"/>
  <c r="Z93" i="29"/>
  <c r="I94" i="29"/>
  <c r="M94" i="29"/>
  <c r="Q94" i="29"/>
  <c r="U94" i="29"/>
  <c r="Y94" i="29"/>
  <c r="H95" i="29"/>
  <c r="L95" i="29"/>
  <c r="P95" i="29"/>
  <c r="T95" i="29"/>
  <c r="X95" i="29"/>
  <c r="G96" i="29"/>
  <c r="K96" i="29"/>
  <c r="O96" i="29"/>
  <c r="S96" i="29"/>
  <c r="W96" i="29"/>
  <c r="F97" i="29"/>
  <c r="J97" i="29"/>
  <c r="N97" i="29"/>
  <c r="R97" i="29"/>
  <c r="V97" i="29"/>
  <c r="Z97" i="29"/>
  <c r="I98" i="29"/>
  <c r="M98" i="29"/>
  <c r="Q98" i="29"/>
  <c r="U98" i="29"/>
  <c r="Y98" i="29"/>
  <c r="I87" i="29"/>
  <c r="M87" i="29"/>
  <c r="Q87" i="29"/>
  <c r="U87" i="29"/>
  <c r="Y87" i="29"/>
  <c r="Q88" i="29"/>
  <c r="Y88" i="29"/>
  <c r="P89" i="29"/>
  <c r="X89" i="29"/>
  <c r="K90" i="29"/>
  <c r="S90" i="29"/>
  <c r="F91" i="29"/>
  <c r="N91" i="29"/>
  <c r="V91" i="29"/>
  <c r="I92" i="29"/>
  <c r="Q92" i="29"/>
  <c r="Y92" i="29"/>
  <c r="L93" i="29"/>
  <c r="T93" i="29"/>
  <c r="G94" i="29"/>
  <c r="O94" i="29"/>
  <c r="W94" i="29"/>
  <c r="J95" i="29"/>
  <c r="R95" i="29"/>
  <c r="Z95" i="29"/>
  <c r="M96" i="29"/>
  <c r="U96" i="29"/>
  <c r="H97" i="29"/>
  <c r="P97" i="29"/>
  <c r="X97" i="29"/>
  <c r="K98" i="29"/>
  <c r="S98" i="29"/>
  <c r="G87" i="29"/>
  <c r="O87" i="29"/>
  <c r="W87" i="29"/>
  <c r="G88" i="29"/>
  <c r="O88" i="29"/>
  <c r="T88" i="29"/>
  <c r="X88" i="29"/>
  <c r="G89" i="29"/>
  <c r="K89" i="29"/>
  <c r="O89" i="29"/>
  <c r="S89" i="29"/>
  <c r="W89" i="29"/>
  <c r="F90" i="29"/>
  <c r="J90" i="29"/>
  <c r="N90" i="29"/>
  <c r="R90" i="29"/>
  <c r="V90" i="29"/>
  <c r="Z90" i="29"/>
  <c r="I91" i="29"/>
  <c r="M91" i="29"/>
  <c r="Q91" i="29"/>
  <c r="U91" i="29"/>
  <c r="Y91" i="29"/>
  <c r="H92" i="29"/>
  <c r="L92" i="29"/>
  <c r="P92" i="29"/>
  <c r="T92" i="29"/>
  <c r="X92" i="29"/>
  <c r="G93" i="29"/>
  <c r="K93" i="29"/>
  <c r="O93" i="29"/>
  <c r="S93" i="29"/>
  <c r="W93" i="29"/>
  <c r="F94" i="29"/>
  <c r="J94" i="29"/>
  <c r="N94" i="29"/>
  <c r="R94" i="29"/>
  <c r="V94" i="29"/>
  <c r="Z94" i="29"/>
  <c r="I95" i="29"/>
  <c r="M95" i="29"/>
  <c r="Q95" i="29"/>
  <c r="U95" i="29"/>
  <c r="Y95" i="29"/>
  <c r="H96" i="29"/>
  <c r="L96" i="29"/>
  <c r="P96" i="29"/>
  <c r="T96" i="29"/>
  <c r="X96" i="29"/>
  <c r="G97" i="29"/>
  <c r="K97" i="29"/>
  <c r="O97" i="29"/>
  <c r="S97" i="29"/>
  <c r="W97" i="29"/>
  <c r="F98" i="29"/>
  <c r="J98" i="29"/>
  <c r="N98" i="29"/>
  <c r="R98" i="29"/>
  <c r="V98" i="29"/>
  <c r="Z98" i="29"/>
  <c r="J87" i="29"/>
  <c r="N87" i="29"/>
  <c r="R87" i="29"/>
  <c r="V87" i="29"/>
  <c r="Z87" i="29"/>
  <c r="J88" i="29"/>
  <c r="U88" i="29"/>
  <c r="H89" i="29"/>
  <c r="L89" i="29"/>
  <c r="T89" i="29"/>
  <c r="G90" i="29"/>
  <c r="O90" i="29"/>
  <c r="W90" i="29"/>
  <c r="J91" i="29"/>
  <c r="R91" i="29"/>
  <c r="Z91" i="29"/>
  <c r="M92" i="29"/>
  <c r="U92" i="29"/>
  <c r="H93" i="29"/>
  <c r="P93" i="29"/>
  <c r="X93" i="29"/>
  <c r="K94" i="29"/>
  <c r="S94" i="29"/>
  <c r="F95" i="29"/>
  <c r="N95" i="29"/>
  <c r="V95" i="29"/>
  <c r="I96" i="29"/>
  <c r="Q96" i="29"/>
  <c r="Y96" i="29"/>
  <c r="L97" i="29"/>
  <c r="T97" i="29"/>
  <c r="G98" i="29"/>
  <c r="O98" i="29"/>
  <c r="W98" i="29"/>
  <c r="K87" i="29"/>
  <c r="S87" i="29"/>
  <c r="Z88" i="29"/>
  <c r="U89" i="29"/>
  <c r="P90" i="29"/>
  <c r="K91" i="29"/>
  <c r="F92" i="29"/>
  <c r="V92" i="29"/>
  <c r="Q93" i="29"/>
  <c r="L94" i="29"/>
  <c r="G95" i="29"/>
  <c r="W95" i="29"/>
  <c r="R96" i="29"/>
  <c r="M97" i="29"/>
  <c r="H98" i="29"/>
  <c r="X98" i="29"/>
  <c r="T87" i="29"/>
  <c r="M89" i="29"/>
  <c r="X90" i="29"/>
  <c r="N92" i="29"/>
  <c r="Y93" i="29"/>
  <c r="O95" i="29"/>
  <c r="Z96" i="29"/>
  <c r="P98" i="29"/>
  <c r="Q89" i="29"/>
  <c r="G91" i="29"/>
  <c r="R92" i="29"/>
  <c r="H94" i="29"/>
  <c r="S95" i="29"/>
  <c r="I97" i="29"/>
  <c r="T98" i="29"/>
  <c r="K88" i="29"/>
  <c r="I89" i="29"/>
  <c r="Y89" i="29"/>
  <c r="T90" i="29"/>
  <c r="O91" i="29"/>
  <c r="J92" i="29"/>
  <c r="Z92" i="29"/>
  <c r="U93" i="29"/>
  <c r="P94" i="29"/>
  <c r="K95" i="29"/>
  <c r="F96" i="29"/>
  <c r="V96" i="29"/>
  <c r="Q97" i="29"/>
  <c r="L98" i="29"/>
  <c r="H87" i="29"/>
  <c r="X87" i="29"/>
  <c r="R88" i="29"/>
  <c r="H90" i="29"/>
  <c r="S91" i="29"/>
  <c r="I93" i="29"/>
  <c r="T94" i="29"/>
  <c r="J96" i="29"/>
  <c r="U97" i="29"/>
  <c r="L87" i="29"/>
  <c r="V88" i="29"/>
  <c r="L90" i="29"/>
  <c r="W91" i="29"/>
  <c r="M93" i="29"/>
  <c r="X94" i="29"/>
  <c r="N96" i="29"/>
  <c r="Y97" i="29"/>
  <c r="P87" i="29"/>
  <c r="F87" i="29"/>
  <c r="F85" i="31" s="1"/>
  <c r="C49" i="34"/>
  <c r="C33" i="34"/>
  <c r="E49" i="34"/>
  <c r="E33" i="34"/>
  <c r="Q145" i="6"/>
  <c r="P145" i="6"/>
  <c r="O145" i="6"/>
  <c r="N145" i="6"/>
  <c r="M145" i="6"/>
  <c r="L145" i="6"/>
  <c r="K145" i="6"/>
  <c r="J145" i="6"/>
  <c r="I145" i="6"/>
  <c r="H145" i="6"/>
  <c r="G145" i="6"/>
  <c r="F145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Q97" i="6"/>
  <c r="P97" i="6"/>
  <c r="O97" i="6"/>
  <c r="N97" i="6"/>
  <c r="M97" i="6"/>
  <c r="L97" i="6"/>
  <c r="K97" i="6"/>
  <c r="J97" i="6"/>
  <c r="I97" i="6"/>
  <c r="H97" i="6"/>
  <c r="G97" i="6"/>
  <c r="F97" i="6"/>
  <c r="Q81" i="6"/>
  <c r="P81" i="6"/>
  <c r="O81" i="6"/>
  <c r="N81" i="6"/>
  <c r="M81" i="6"/>
  <c r="L81" i="6"/>
  <c r="K81" i="6"/>
  <c r="J81" i="6"/>
  <c r="I81" i="6"/>
  <c r="H81" i="6"/>
  <c r="G81" i="6"/>
  <c r="F81" i="6"/>
  <c r="Q65" i="6"/>
  <c r="P65" i="6"/>
  <c r="O65" i="6"/>
  <c r="N65" i="6"/>
  <c r="M65" i="6"/>
  <c r="L65" i="6"/>
  <c r="K65" i="6"/>
  <c r="I65" i="6"/>
  <c r="H65" i="6"/>
  <c r="G65" i="6"/>
  <c r="F65" i="6"/>
  <c r="Q49" i="6"/>
  <c r="P49" i="6"/>
  <c r="O49" i="6"/>
  <c r="N49" i="6"/>
  <c r="M49" i="6"/>
  <c r="L49" i="6"/>
  <c r="K49" i="6"/>
  <c r="J49" i="6"/>
  <c r="I49" i="6"/>
  <c r="H49" i="6"/>
  <c r="G49" i="6"/>
  <c r="F49" i="6"/>
  <c r="Q177" i="30"/>
  <c r="P177" i="30"/>
  <c r="O177" i="30"/>
  <c r="N177" i="30"/>
  <c r="M177" i="30"/>
  <c r="L177" i="30"/>
  <c r="K177" i="30"/>
  <c r="J177" i="30"/>
  <c r="I177" i="30"/>
  <c r="H177" i="30"/>
  <c r="G177" i="30"/>
  <c r="F177" i="30"/>
  <c r="Q161" i="30"/>
  <c r="P161" i="30"/>
  <c r="O161" i="30"/>
  <c r="N161" i="30"/>
  <c r="M161" i="30"/>
  <c r="L161" i="30"/>
  <c r="K161" i="30"/>
  <c r="J161" i="30"/>
  <c r="I161" i="30"/>
  <c r="H161" i="30"/>
  <c r="G161" i="30"/>
  <c r="F161" i="30"/>
  <c r="Q145" i="30"/>
  <c r="P145" i="30"/>
  <c r="O145" i="30"/>
  <c r="N145" i="30"/>
  <c r="M145" i="30"/>
  <c r="L145" i="30"/>
  <c r="K145" i="30"/>
  <c r="J145" i="30"/>
  <c r="I145" i="30"/>
  <c r="H145" i="30"/>
  <c r="G145" i="30"/>
  <c r="F145" i="30"/>
  <c r="Q129" i="30"/>
  <c r="P129" i="30"/>
  <c r="O129" i="30"/>
  <c r="N129" i="30"/>
  <c r="M129" i="30"/>
  <c r="L129" i="30"/>
  <c r="K129" i="30"/>
  <c r="J129" i="30"/>
  <c r="I129" i="30"/>
  <c r="H129" i="30"/>
  <c r="G129" i="30"/>
  <c r="F129" i="30"/>
  <c r="Q113" i="30"/>
  <c r="P113" i="30"/>
  <c r="O113" i="30"/>
  <c r="N113" i="30"/>
  <c r="M113" i="30"/>
  <c r="L113" i="30"/>
  <c r="K113" i="30"/>
  <c r="J113" i="30"/>
  <c r="I113" i="30"/>
  <c r="H113" i="30"/>
  <c r="G113" i="30"/>
  <c r="F113" i="30"/>
  <c r="Q97" i="30"/>
  <c r="P97" i="30"/>
  <c r="O97" i="30"/>
  <c r="N97" i="30"/>
  <c r="M97" i="30"/>
  <c r="L97" i="30"/>
  <c r="K97" i="30"/>
  <c r="J97" i="30"/>
  <c r="I97" i="30"/>
  <c r="H97" i="30"/>
  <c r="G97" i="30"/>
  <c r="F97" i="30"/>
  <c r="Q81" i="30"/>
  <c r="P81" i="30"/>
  <c r="O81" i="30"/>
  <c r="N81" i="30"/>
  <c r="M81" i="30"/>
  <c r="L81" i="30"/>
  <c r="K81" i="30"/>
  <c r="J81" i="30"/>
  <c r="I81" i="30"/>
  <c r="H81" i="30"/>
  <c r="G81" i="30"/>
  <c r="F81" i="30"/>
  <c r="Q65" i="30"/>
  <c r="P65" i="30"/>
  <c r="O65" i="30"/>
  <c r="N65" i="30"/>
  <c r="M65" i="30"/>
  <c r="L65" i="30"/>
  <c r="K65" i="30"/>
  <c r="J65" i="30"/>
  <c r="I65" i="30"/>
  <c r="H65" i="30"/>
  <c r="G65" i="30"/>
  <c r="F65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G17" i="30"/>
  <c r="H17" i="30"/>
  <c r="I17" i="30"/>
  <c r="J17" i="30"/>
  <c r="K17" i="30"/>
  <c r="N17" i="30"/>
  <c r="P17" i="30"/>
  <c r="Q17" i="30"/>
  <c r="F17" i="30"/>
  <c r="Q81" i="31"/>
  <c r="P81" i="31"/>
  <c r="O81" i="31"/>
  <c r="N81" i="31"/>
  <c r="M81" i="31"/>
  <c r="L81" i="31"/>
  <c r="K81" i="31"/>
  <c r="J81" i="31"/>
  <c r="I81" i="31"/>
  <c r="H81" i="31"/>
  <c r="G81" i="31"/>
  <c r="F81" i="31"/>
  <c r="AB120" i="31"/>
  <c r="AB118" i="31"/>
  <c r="AB117" i="31"/>
  <c r="AB115" i="31"/>
  <c r="AB114" i="31"/>
  <c r="AB113" i="31"/>
  <c r="AB106" i="31"/>
  <c r="AB105" i="31"/>
  <c r="AB104" i="31"/>
  <c r="AB103" i="31"/>
  <c r="G164" i="31"/>
  <c r="H164" i="31" s="1"/>
  <c r="I164" i="31" s="1"/>
  <c r="J164" i="31" s="1"/>
  <c r="K164" i="31" s="1"/>
  <c r="G148" i="31"/>
  <c r="H148" i="31" s="1"/>
  <c r="I148" i="31" s="1"/>
  <c r="J148" i="31" s="1"/>
  <c r="K148" i="31" s="1"/>
  <c r="L148" i="31" s="1"/>
  <c r="M148" i="31" s="1"/>
  <c r="N148" i="31" s="1"/>
  <c r="O148" i="31" s="1"/>
  <c r="P148" i="31" s="1"/>
  <c r="Q148" i="31" s="1"/>
  <c r="R148" i="31" s="1"/>
  <c r="S148" i="31" s="1"/>
  <c r="T148" i="31" s="1"/>
  <c r="U148" i="31" s="1"/>
  <c r="V148" i="31" s="1"/>
  <c r="W148" i="31" s="1"/>
  <c r="X148" i="31" s="1"/>
  <c r="Y148" i="31" s="1"/>
  <c r="Z148" i="31" s="1"/>
  <c r="G132" i="31"/>
  <c r="H132" i="31" s="1"/>
  <c r="I132" i="31" s="1"/>
  <c r="J132" i="31" s="1"/>
  <c r="K132" i="31" s="1"/>
  <c r="L132" i="31" s="1"/>
  <c r="M132" i="31" s="1"/>
  <c r="N132" i="31" s="1"/>
  <c r="O132" i="31" s="1"/>
  <c r="P132" i="31" s="1"/>
  <c r="Q132" i="31" s="1"/>
  <c r="R132" i="31" s="1"/>
  <c r="S132" i="31" s="1"/>
  <c r="T132" i="31" s="1"/>
  <c r="U132" i="31" s="1"/>
  <c r="V132" i="31" s="1"/>
  <c r="W132" i="31" s="1"/>
  <c r="X132" i="31" s="1"/>
  <c r="Y132" i="31" s="1"/>
  <c r="Z132" i="31" s="1"/>
  <c r="AM130" i="31"/>
  <c r="AL130" i="31"/>
  <c r="AK130" i="31"/>
  <c r="AJ130" i="31"/>
  <c r="AI130" i="31"/>
  <c r="AH130" i="31"/>
  <c r="AG130" i="31"/>
  <c r="AF130" i="31"/>
  <c r="AE130" i="31"/>
  <c r="AD130" i="31"/>
  <c r="AC130" i="31"/>
  <c r="AB130" i="31"/>
  <c r="AM129" i="31"/>
  <c r="AL129" i="31"/>
  <c r="AK129" i="31"/>
  <c r="AJ129" i="31"/>
  <c r="AI129" i="31"/>
  <c r="AH129" i="31"/>
  <c r="AG129" i="31"/>
  <c r="AF129" i="31"/>
  <c r="AE129" i="31"/>
  <c r="AD129" i="31"/>
  <c r="AC129" i="31"/>
  <c r="AB129" i="31"/>
  <c r="AM122" i="31"/>
  <c r="AL122" i="31"/>
  <c r="AK122" i="31"/>
  <c r="AJ122" i="31"/>
  <c r="AI122" i="31"/>
  <c r="AH122" i="31"/>
  <c r="AG122" i="31"/>
  <c r="AF122" i="31"/>
  <c r="AE122" i="31"/>
  <c r="AD122" i="31"/>
  <c r="AC122" i="31"/>
  <c r="AB122" i="31"/>
  <c r="AB98" i="31"/>
  <c r="AB121" i="31"/>
  <c r="AB90" i="31"/>
  <c r="AB119" i="31"/>
  <c r="AB88" i="31"/>
  <c r="AB87" i="31"/>
  <c r="AB116" i="31"/>
  <c r="G116" i="31"/>
  <c r="H116" i="31" s="1"/>
  <c r="AB82" i="31"/>
  <c r="AB74" i="31"/>
  <c r="AB73" i="31"/>
  <c r="AC102" i="31"/>
  <c r="AB102" i="31"/>
  <c r="AB72" i="31"/>
  <c r="AM101" i="31"/>
  <c r="AL101" i="31"/>
  <c r="AK101" i="31"/>
  <c r="AJ101" i="31"/>
  <c r="AI101" i="31"/>
  <c r="AH101" i="31"/>
  <c r="AG101" i="31"/>
  <c r="AF101" i="31"/>
  <c r="AE101" i="31"/>
  <c r="AD101" i="31"/>
  <c r="AC101" i="31"/>
  <c r="AB101" i="31"/>
  <c r="AB71" i="31"/>
  <c r="AM100" i="31"/>
  <c r="AL100" i="31"/>
  <c r="AK100" i="31"/>
  <c r="AJ100" i="31"/>
  <c r="AI100" i="31"/>
  <c r="AT100" i="31" s="1"/>
  <c r="AH100" i="31"/>
  <c r="AG100" i="31"/>
  <c r="AF100" i="31"/>
  <c r="AE100" i="31"/>
  <c r="AD100" i="31"/>
  <c r="AC100" i="31"/>
  <c r="AB100" i="31"/>
  <c r="G100" i="31"/>
  <c r="H100" i="31" s="1"/>
  <c r="I100" i="31" s="1"/>
  <c r="J100" i="31" s="1"/>
  <c r="K100" i="31" s="1"/>
  <c r="AB66" i="31"/>
  <c r="AB89" i="31"/>
  <c r="AB57" i="31"/>
  <c r="AB56" i="31"/>
  <c r="AD86" i="31"/>
  <c r="AC86" i="31"/>
  <c r="AB86" i="31"/>
  <c r="AB55" i="31"/>
  <c r="AM85" i="31"/>
  <c r="AL85" i="31"/>
  <c r="AK85" i="31"/>
  <c r="AJ85" i="31"/>
  <c r="AI85" i="31"/>
  <c r="AH85" i="31"/>
  <c r="AG85" i="31"/>
  <c r="AF85" i="31"/>
  <c r="AE85" i="31"/>
  <c r="AD85" i="31"/>
  <c r="AC85" i="31"/>
  <c r="AB85" i="31"/>
  <c r="AB54" i="31"/>
  <c r="AM84" i="31"/>
  <c r="AL84" i="31"/>
  <c r="AK84" i="31"/>
  <c r="AJ84" i="31"/>
  <c r="AI84" i="31"/>
  <c r="AH84" i="31"/>
  <c r="AG84" i="31"/>
  <c r="AF84" i="31"/>
  <c r="AE84" i="31"/>
  <c r="AD84" i="31"/>
  <c r="AC84" i="31"/>
  <c r="AB84" i="31"/>
  <c r="G84" i="31"/>
  <c r="H84" i="31" s="1"/>
  <c r="I84" i="31" s="1"/>
  <c r="J84" i="31" s="1"/>
  <c r="K84" i="31" s="1"/>
  <c r="L84" i="31" s="1"/>
  <c r="M84" i="31" s="1"/>
  <c r="N84" i="31" s="1"/>
  <c r="O84" i="31" s="1"/>
  <c r="AB42" i="31"/>
  <c r="AB40" i="31"/>
  <c r="AB39" i="31"/>
  <c r="AC70" i="31"/>
  <c r="AB70" i="31"/>
  <c r="AB38" i="31"/>
  <c r="AM69" i="31"/>
  <c r="AL69" i="31"/>
  <c r="AK69" i="31"/>
  <c r="AJ69" i="31"/>
  <c r="AI69" i="31"/>
  <c r="AH69" i="31"/>
  <c r="AG69" i="31"/>
  <c r="AF69" i="31"/>
  <c r="AE69" i="31"/>
  <c r="AD69" i="31"/>
  <c r="AC69" i="31"/>
  <c r="AB69" i="31"/>
  <c r="AB37" i="31"/>
  <c r="AM68" i="31"/>
  <c r="AL68" i="31"/>
  <c r="AK68" i="31"/>
  <c r="AJ68" i="31"/>
  <c r="AI68" i="31"/>
  <c r="AH68" i="31"/>
  <c r="AG68" i="31"/>
  <c r="AF68" i="31"/>
  <c r="AE68" i="31"/>
  <c r="AD68" i="31"/>
  <c r="AC68" i="31"/>
  <c r="AB68" i="31"/>
  <c r="G68" i="31"/>
  <c r="AG53" i="31"/>
  <c r="AR53" i="31" s="1"/>
  <c r="AF53" i="31"/>
  <c r="AQ53" i="31" s="1"/>
  <c r="AE53" i="31"/>
  <c r="AP53" i="31" s="1"/>
  <c r="AD53" i="31"/>
  <c r="AO53" i="31" s="1"/>
  <c r="AC53" i="31"/>
  <c r="AN53" i="31" s="1"/>
  <c r="AB53" i="31"/>
  <c r="AM52" i="31"/>
  <c r="AL52" i="31"/>
  <c r="AK52" i="31"/>
  <c r="AJ52" i="31"/>
  <c r="AI52" i="31"/>
  <c r="AH52" i="31"/>
  <c r="AG52" i="31"/>
  <c r="AF52" i="31"/>
  <c r="AE52" i="31"/>
  <c r="AD52" i="31"/>
  <c r="AC52" i="31"/>
  <c r="AB52" i="31"/>
  <c r="G52" i="31"/>
  <c r="H52" i="31" s="1"/>
  <c r="I52" i="31" s="1"/>
  <c r="J52" i="31" s="1"/>
  <c r="K52" i="31" s="1"/>
  <c r="L52" i="31" s="1"/>
  <c r="M52" i="31" s="1"/>
  <c r="N52" i="31" s="1"/>
  <c r="O52" i="31" s="1"/>
  <c r="P52" i="31" s="1"/>
  <c r="Q52" i="31" s="1"/>
  <c r="R52" i="31" s="1"/>
  <c r="S52" i="31" s="1"/>
  <c r="T52" i="31" s="1"/>
  <c r="U52" i="31" s="1"/>
  <c r="V52" i="31" s="1"/>
  <c r="W52" i="31" s="1"/>
  <c r="X52" i="31" s="1"/>
  <c r="Y52" i="31" s="1"/>
  <c r="Z52" i="31" s="1"/>
  <c r="AM51" i="31"/>
  <c r="AL51" i="31"/>
  <c r="AK51" i="31"/>
  <c r="AJ51" i="31"/>
  <c r="AI51" i="31"/>
  <c r="AH51" i="31"/>
  <c r="AG51" i="31"/>
  <c r="AF51" i="31"/>
  <c r="AE51" i="31"/>
  <c r="AD51" i="31"/>
  <c r="AC51" i="31"/>
  <c r="AB51" i="31"/>
  <c r="AM42" i="31"/>
  <c r="AL42" i="31"/>
  <c r="AK42" i="31"/>
  <c r="AJ42" i="31"/>
  <c r="AI42" i="31"/>
  <c r="AH42" i="31"/>
  <c r="AG42" i="31"/>
  <c r="AF42" i="31"/>
  <c r="AE42" i="31"/>
  <c r="AD42" i="31"/>
  <c r="AC42" i="31"/>
  <c r="AL40" i="31"/>
  <c r="AW40" i="31" s="1"/>
  <c r="AK40" i="31"/>
  <c r="AV40" i="31" s="1"/>
  <c r="AJ40" i="31"/>
  <c r="AU40" i="31" s="1"/>
  <c r="AI40" i="31"/>
  <c r="AT40" i="31" s="1"/>
  <c r="AH40" i="31"/>
  <c r="AS40" i="31" s="1"/>
  <c r="AG40" i="31"/>
  <c r="AR40" i="31" s="1"/>
  <c r="AF40" i="31"/>
  <c r="AQ40" i="31" s="1"/>
  <c r="AE40" i="31"/>
  <c r="AP40" i="31" s="1"/>
  <c r="AD40" i="31"/>
  <c r="AO40" i="31" s="1"/>
  <c r="AC40" i="31"/>
  <c r="AN40" i="31" s="1"/>
  <c r="AL39" i="31"/>
  <c r="AW39" i="31" s="1"/>
  <c r="AK39" i="31"/>
  <c r="AV39" i="31" s="1"/>
  <c r="AJ39" i="31"/>
  <c r="AU39" i="31" s="1"/>
  <c r="AI39" i="31"/>
  <c r="AT39" i="31" s="1"/>
  <c r="AH39" i="31"/>
  <c r="AS39" i="31" s="1"/>
  <c r="AG39" i="31"/>
  <c r="AR39" i="31" s="1"/>
  <c r="AF39" i="31"/>
  <c r="AQ39" i="31" s="1"/>
  <c r="AE39" i="31"/>
  <c r="AP39" i="31" s="1"/>
  <c r="AD39" i="31"/>
  <c r="AO39" i="31" s="1"/>
  <c r="AC39" i="31"/>
  <c r="AN39" i="31" s="1"/>
  <c r="AL38" i="31"/>
  <c r="AW38" i="31" s="1"/>
  <c r="AK38" i="31"/>
  <c r="AV38" i="31" s="1"/>
  <c r="AJ38" i="31"/>
  <c r="AU38" i="31" s="1"/>
  <c r="AI38" i="31"/>
  <c r="AT38" i="31" s="1"/>
  <c r="AH38" i="31"/>
  <c r="AS38" i="31" s="1"/>
  <c r="AG38" i="31"/>
  <c r="AR38" i="31" s="1"/>
  <c r="AF38" i="31"/>
  <c r="AQ38" i="31" s="1"/>
  <c r="AE38" i="31"/>
  <c r="AP38" i="31" s="1"/>
  <c r="AD38" i="31"/>
  <c r="AO38" i="31" s="1"/>
  <c r="AC38" i="31"/>
  <c r="AN38" i="31" s="1"/>
  <c r="AL37" i="31"/>
  <c r="AW37" i="31" s="1"/>
  <c r="AK37" i="31"/>
  <c r="AV37" i="31" s="1"/>
  <c r="AJ37" i="31"/>
  <c r="AU37" i="31" s="1"/>
  <c r="AI37" i="31"/>
  <c r="AT37" i="31" s="1"/>
  <c r="AH37" i="31"/>
  <c r="AS37" i="31" s="1"/>
  <c r="AG37" i="31"/>
  <c r="AR37" i="31" s="1"/>
  <c r="AF37" i="31"/>
  <c r="AQ37" i="31" s="1"/>
  <c r="AE37" i="31"/>
  <c r="AP37" i="31" s="1"/>
  <c r="AD37" i="31"/>
  <c r="AO37" i="31" s="1"/>
  <c r="AC37" i="31"/>
  <c r="AN37" i="31" s="1"/>
  <c r="AC36" i="31"/>
  <c r="AN36" i="31" s="1"/>
  <c r="AB36" i="31"/>
  <c r="G36" i="31"/>
  <c r="H36" i="31" s="1"/>
  <c r="I36" i="31" s="1"/>
  <c r="J36" i="31" s="1"/>
  <c r="K36" i="31" s="1"/>
  <c r="L36" i="31" s="1"/>
  <c r="M36" i="31" s="1"/>
  <c r="N36" i="31" s="1"/>
  <c r="O36" i="31" s="1"/>
  <c r="P36" i="31" s="1"/>
  <c r="Q36" i="31" s="1"/>
  <c r="R36" i="31" s="1"/>
  <c r="S36" i="31" s="1"/>
  <c r="T36" i="31" s="1"/>
  <c r="U36" i="31" s="1"/>
  <c r="V36" i="31" s="1"/>
  <c r="W36" i="31" s="1"/>
  <c r="X36" i="31" s="1"/>
  <c r="Y36" i="31" s="1"/>
  <c r="Z36" i="31" s="1"/>
  <c r="AM35" i="31"/>
  <c r="AL35" i="31"/>
  <c r="AK35" i="31"/>
  <c r="AJ35" i="31"/>
  <c r="AI35" i="31"/>
  <c r="AH35" i="31"/>
  <c r="AG35" i="31"/>
  <c r="AF35" i="31"/>
  <c r="AE35" i="31"/>
  <c r="AD35" i="31"/>
  <c r="AC35" i="31"/>
  <c r="AB35" i="31"/>
  <c r="AM34" i="31"/>
  <c r="AL34" i="31"/>
  <c r="AK34" i="31"/>
  <c r="AJ34" i="31"/>
  <c r="AI34" i="31"/>
  <c r="AH34" i="31"/>
  <c r="AG34" i="31"/>
  <c r="AF34" i="31"/>
  <c r="AE34" i="31"/>
  <c r="AD34" i="31"/>
  <c r="AC34" i="31"/>
  <c r="AB34" i="31"/>
  <c r="AB26" i="31"/>
  <c r="AC26" i="31"/>
  <c r="AB24" i="31"/>
  <c r="AC24" i="31"/>
  <c r="AB23" i="31"/>
  <c r="AC23" i="31"/>
  <c r="AB22" i="31"/>
  <c r="AC22" i="31"/>
  <c r="AB21" i="31"/>
  <c r="AC21" i="31"/>
  <c r="AD20" i="31"/>
  <c r="AC20" i="31"/>
  <c r="AB20" i="31"/>
  <c r="G20" i="31"/>
  <c r="AE20" i="31" s="1"/>
  <c r="AP20" i="31" s="1"/>
  <c r="AM19" i="31"/>
  <c r="AL19" i="31"/>
  <c r="AK19" i="31"/>
  <c r="AJ19" i="31"/>
  <c r="AI19" i="31"/>
  <c r="AH19" i="31"/>
  <c r="AG19" i="31"/>
  <c r="AF19" i="31"/>
  <c r="AE19" i="31"/>
  <c r="AD19" i="31"/>
  <c r="AC19" i="31"/>
  <c r="AB19" i="31"/>
  <c r="AM18" i="31"/>
  <c r="AL18" i="31"/>
  <c r="AK18" i="31"/>
  <c r="AJ18" i="31"/>
  <c r="AI18" i="31"/>
  <c r="AH18" i="31"/>
  <c r="AG18" i="31"/>
  <c r="AF18" i="31"/>
  <c r="AE18" i="31"/>
  <c r="AD18" i="31"/>
  <c r="AC18" i="31"/>
  <c r="AB18" i="31"/>
  <c r="AU18" i="31" s="1"/>
  <c r="B30" i="31"/>
  <c r="B28" i="31"/>
  <c r="AB11" i="31"/>
  <c r="AB10" i="31"/>
  <c r="AB9" i="31"/>
  <c r="B25" i="31"/>
  <c r="AB8" i="31"/>
  <c r="AB7" i="31"/>
  <c r="B71" i="31"/>
  <c r="AB6" i="31"/>
  <c r="AB5" i="31"/>
  <c r="E5" i="31"/>
  <c r="E6" i="31" s="1"/>
  <c r="E7" i="31" s="1"/>
  <c r="E8" i="31" s="1"/>
  <c r="E9" i="31" s="1"/>
  <c r="E10" i="31" s="1"/>
  <c r="E11" i="31" s="1"/>
  <c r="E12" i="31" s="1"/>
  <c r="D5" i="31"/>
  <c r="D6" i="31" s="1"/>
  <c r="D7" i="31" s="1"/>
  <c r="D8" i="31" s="1"/>
  <c r="D9" i="31" s="1"/>
  <c r="D10" i="31" s="1"/>
  <c r="D11" i="31" s="1"/>
  <c r="D12" i="31" s="1"/>
  <c r="C5" i="31"/>
  <c r="C6" i="31" s="1"/>
  <c r="C7" i="31" s="1"/>
  <c r="C8" i="31" s="1"/>
  <c r="C9" i="31" s="1"/>
  <c r="C10" i="31" s="1"/>
  <c r="C11" i="31" s="1"/>
  <c r="C12" i="31" s="1"/>
  <c r="B21" i="31"/>
  <c r="AO4" i="31"/>
  <c r="AP4" i="31" s="1"/>
  <c r="AQ4" i="31" s="1"/>
  <c r="AR4" i="31" s="1"/>
  <c r="AS4" i="31" s="1"/>
  <c r="AT4" i="31" s="1"/>
  <c r="AU4" i="31" s="1"/>
  <c r="AV4" i="31" s="1"/>
  <c r="AW4" i="31" s="1"/>
  <c r="AX4" i="31" s="1"/>
  <c r="AD4" i="31"/>
  <c r="AE4" i="31" s="1"/>
  <c r="AF4" i="31" s="1"/>
  <c r="AG4" i="31" s="1"/>
  <c r="AH4" i="31" s="1"/>
  <c r="AI4" i="31" s="1"/>
  <c r="AJ4" i="31" s="1"/>
  <c r="AK4" i="31" s="1"/>
  <c r="AL4" i="31" s="1"/>
  <c r="AM4" i="31" s="1"/>
  <c r="G4" i="31"/>
  <c r="H4" i="31" s="1"/>
  <c r="I4" i="31" s="1"/>
  <c r="J4" i="31" s="1"/>
  <c r="K4" i="31" s="1"/>
  <c r="L4" i="31" s="1"/>
  <c r="M4" i="31" s="1"/>
  <c r="N4" i="31" s="1"/>
  <c r="O4" i="31" s="1"/>
  <c r="P4" i="31" s="1"/>
  <c r="Q4" i="31" s="1"/>
  <c r="R4" i="31" s="1"/>
  <c r="S4" i="31" s="1"/>
  <c r="T4" i="31" s="1"/>
  <c r="U4" i="31" s="1"/>
  <c r="V4" i="31" s="1"/>
  <c r="W4" i="31" s="1"/>
  <c r="X4" i="31" s="1"/>
  <c r="Y4" i="31" s="1"/>
  <c r="Z4" i="31" s="1"/>
  <c r="E4" i="31"/>
  <c r="D4" i="31"/>
  <c r="C4" i="31"/>
  <c r="C84" i="31" s="1"/>
  <c r="R3" i="12"/>
  <c r="R4" i="12"/>
  <c r="R5" i="12"/>
  <c r="R6" i="12"/>
  <c r="R7" i="12"/>
  <c r="R8" i="12"/>
  <c r="R9" i="12"/>
  <c r="R10" i="12"/>
  <c r="R2" i="12"/>
  <c r="AM120" i="30"/>
  <c r="AI120" i="30"/>
  <c r="AE120" i="30"/>
  <c r="AB120" i="30"/>
  <c r="AB119" i="30"/>
  <c r="AB118" i="30"/>
  <c r="AK117" i="30"/>
  <c r="AG117" i="30"/>
  <c r="AC117" i="30"/>
  <c r="AB116" i="30"/>
  <c r="AB115" i="30"/>
  <c r="AB114" i="30"/>
  <c r="AB113" i="30"/>
  <c r="AB106" i="30"/>
  <c r="AB105" i="30"/>
  <c r="AB104" i="30"/>
  <c r="AB103" i="30"/>
  <c r="G164" i="30"/>
  <c r="G148" i="30"/>
  <c r="H148" i="30" s="1"/>
  <c r="I148" i="30" s="1"/>
  <c r="J148" i="30" s="1"/>
  <c r="K148" i="30" s="1"/>
  <c r="L148" i="30" s="1"/>
  <c r="M148" i="30" s="1"/>
  <c r="N148" i="30" s="1"/>
  <c r="O148" i="30" s="1"/>
  <c r="P148" i="30" s="1"/>
  <c r="Q148" i="30" s="1"/>
  <c r="R148" i="30" s="1"/>
  <c r="S148" i="30" s="1"/>
  <c r="T148" i="30" s="1"/>
  <c r="U148" i="30" s="1"/>
  <c r="V148" i="30" s="1"/>
  <c r="W148" i="30" s="1"/>
  <c r="X148" i="30" s="1"/>
  <c r="Y148" i="30" s="1"/>
  <c r="Z148" i="30" s="1"/>
  <c r="G132" i="30"/>
  <c r="H132" i="30" s="1"/>
  <c r="I132" i="30" s="1"/>
  <c r="J132" i="30" s="1"/>
  <c r="K132" i="30" s="1"/>
  <c r="L132" i="30" s="1"/>
  <c r="M132" i="30" s="1"/>
  <c r="N132" i="30" s="1"/>
  <c r="O132" i="30" s="1"/>
  <c r="P132" i="30" s="1"/>
  <c r="Q132" i="30" s="1"/>
  <c r="R132" i="30" s="1"/>
  <c r="S132" i="30" s="1"/>
  <c r="T132" i="30" s="1"/>
  <c r="U132" i="30" s="1"/>
  <c r="V132" i="30" s="1"/>
  <c r="W132" i="30" s="1"/>
  <c r="X132" i="30" s="1"/>
  <c r="Y132" i="30" s="1"/>
  <c r="Z132" i="30" s="1"/>
  <c r="AM130" i="30"/>
  <c r="AL130" i="30"/>
  <c r="AK130" i="30"/>
  <c r="AJ130" i="30"/>
  <c r="AI130" i="30"/>
  <c r="AH130" i="30"/>
  <c r="AG130" i="30"/>
  <c r="AF130" i="30"/>
  <c r="AE130" i="30"/>
  <c r="AD130" i="30"/>
  <c r="AC130" i="30"/>
  <c r="AB130" i="30"/>
  <c r="AM129" i="30"/>
  <c r="AL129" i="30"/>
  <c r="AK129" i="30"/>
  <c r="AJ129" i="30"/>
  <c r="AI129" i="30"/>
  <c r="AH129" i="30"/>
  <c r="AG129" i="30"/>
  <c r="AF129" i="30"/>
  <c r="AE129" i="30"/>
  <c r="AD129" i="30"/>
  <c r="AC129" i="30"/>
  <c r="AB129" i="30"/>
  <c r="AM122" i="30"/>
  <c r="AL122" i="30"/>
  <c r="AK122" i="30"/>
  <c r="AJ122" i="30"/>
  <c r="AI122" i="30"/>
  <c r="AH122" i="30"/>
  <c r="AG122" i="30"/>
  <c r="AF122" i="30"/>
  <c r="AE122" i="30"/>
  <c r="AD122" i="30"/>
  <c r="AC122" i="30"/>
  <c r="AB122" i="30"/>
  <c r="AU122" i="30" s="1"/>
  <c r="AL98" i="30"/>
  <c r="AH98" i="30"/>
  <c r="AD98" i="30"/>
  <c r="AB98" i="30"/>
  <c r="AL121" i="30"/>
  <c r="AH121" i="30"/>
  <c r="AF121" i="30"/>
  <c r="AB121" i="30"/>
  <c r="AL120" i="30"/>
  <c r="AK120" i="30"/>
  <c r="AJ120" i="30"/>
  <c r="AH120" i="30"/>
  <c r="AG120" i="30"/>
  <c r="AF120" i="30"/>
  <c r="AD120" i="30"/>
  <c r="AC120" i="30"/>
  <c r="AK90" i="30"/>
  <c r="AG90" i="30"/>
  <c r="AC90" i="30"/>
  <c r="AB90" i="30"/>
  <c r="AM119" i="30"/>
  <c r="AL119" i="30"/>
  <c r="AK119" i="30"/>
  <c r="AJ119" i="30"/>
  <c r="AI119" i="30"/>
  <c r="AH119" i="30"/>
  <c r="AG119" i="30"/>
  <c r="AF119" i="30"/>
  <c r="AE119" i="30"/>
  <c r="AD119" i="30"/>
  <c r="AC119" i="30"/>
  <c r="AL89" i="30"/>
  <c r="AH89" i="30"/>
  <c r="AD89" i="30"/>
  <c r="AB89" i="30"/>
  <c r="AM118" i="30"/>
  <c r="AL118" i="30"/>
  <c r="AK118" i="30"/>
  <c r="AJ118" i="30"/>
  <c r="AI118" i="30"/>
  <c r="AH118" i="30"/>
  <c r="AG118" i="30"/>
  <c r="AF118" i="30"/>
  <c r="AE118" i="30"/>
  <c r="AD118" i="30"/>
  <c r="AC118" i="30"/>
  <c r="AL88" i="30"/>
  <c r="AH88" i="30"/>
  <c r="AD88" i="30"/>
  <c r="AB88" i="30"/>
  <c r="AM117" i="30"/>
  <c r="AL117" i="30"/>
  <c r="AJ117" i="30"/>
  <c r="AI117" i="30"/>
  <c r="AH117" i="30"/>
  <c r="AF117" i="30"/>
  <c r="AE117" i="30"/>
  <c r="AD117" i="30"/>
  <c r="AB117" i="30"/>
  <c r="AM87" i="30"/>
  <c r="AJ87" i="30"/>
  <c r="AI87" i="30"/>
  <c r="AF87" i="30"/>
  <c r="AE87" i="30"/>
  <c r="AB87" i="30"/>
  <c r="AM116" i="30"/>
  <c r="AL116" i="30"/>
  <c r="AK116" i="30"/>
  <c r="AJ116" i="30"/>
  <c r="AI116" i="30"/>
  <c r="AH116" i="30"/>
  <c r="AG116" i="30"/>
  <c r="AF116" i="30"/>
  <c r="AE116" i="30"/>
  <c r="AD116" i="30"/>
  <c r="AC116" i="30"/>
  <c r="G116" i="30"/>
  <c r="H116" i="30" s="1"/>
  <c r="I116" i="30" s="1"/>
  <c r="AM115" i="30"/>
  <c r="AL115" i="30"/>
  <c r="AK115" i="30"/>
  <c r="AJ115" i="30"/>
  <c r="AI115" i="30"/>
  <c r="AH115" i="30"/>
  <c r="AG115" i="30"/>
  <c r="AF115" i="30"/>
  <c r="AE115" i="30"/>
  <c r="AD115" i="30"/>
  <c r="AC115" i="30"/>
  <c r="AM114" i="30"/>
  <c r="AL114" i="30"/>
  <c r="AK114" i="30"/>
  <c r="AJ114" i="30"/>
  <c r="AI114" i="30"/>
  <c r="AH114" i="30"/>
  <c r="AG114" i="30"/>
  <c r="AF114" i="30"/>
  <c r="AE114" i="30"/>
  <c r="AD114" i="30"/>
  <c r="AC114" i="30"/>
  <c r="AM113" i="30"/>
  <c r="AL113" i="30"/>
  <c r="AK113" i="30"/>
  <c r="AJ113" i="30"/>
  <c r="AI113" i="30"/>
  <c r="AH113" i="30"/>
  <c r="AG113" i="30"/>
  <c r="AF113" i="30"/>
  <c r="AE113" i="30"/>
  <c r="AD113" i="30"/>
  <c r="AC113" i="30"/>
  <c r="AM106" i="30"/>
  <c r="AL106" i="30"/>
  <c r="AK106" i="30"/>
  <c r="AJ106" i="30"/>
  <c r="AI106" i="30"/>
  <c r="AH106" i="30"/>
  <c r="AG106" i="30"/>
  <c r="AF106" i="30"/>
  <c r="AE106" i="30"/>
  <c r="AD106" i="30"/>
  <c r="AC106" i="30"/>
  <c r="AL82" i="30"/>
  <c r="AH82" i="30"/>
  <c r="AE82" i="30"/>
  <c r="AD82" i="30"/>
  <c r="AB82" i="30"/>
  <c r="AM105" i="30"/>
  <c r="AL105" i="30"/>
  <c r="AK105" i="30"/>
  <c r="AJ105" i="30"/>
  <c r="AI105" i="30"/>
  <c r="AH105" i="30"/>
  <c r="AG105" i="30"/>
  <c r="AF105" i="30"/>
  <c r="AE105" i="30"/>
  <c r="AD105" i="30"/>
  <c r="AC105" i="30"/>
  <c r="AM104" i="30"/>
  <c r="AL104" i="30"/>
  <c r="AK104" i="30"/>
  <c r="AJ104" i="30"/>
  <c r="AI104" i="30"/>
  <c r="AH104" i="30"/>
  <c r="AG104" i="30"/>
  <c r="AF104" i="30"/>
  <c r="AE104" i="30"/>
  <c r="AD104" i="30"/>
  <c r="AC104" i="30"/>
  <c r="AB74" i="30"/>
  <c r="AM103" i="30"/>
  <c r="AL103" i="30"/>
  <c r="AK103" i="30"/>
  <c r="AJ103" i="30"/>
  <c r="AI103" i="30"/>
  <c r="AH103" i="30"/>
  <c r="AG103" i="30"/>
  <c r="AF103" i="30"/>
  <c r="AE103" i="30"/>
  <c r="AD103" i="30"/>
  <c r="AC103" i="30"/>
  <c r="AK73" i="30"/>
  <c r="AJ73" i="30"/>
  <c r="AG73" i="30"/>
  <c r="AF73" i="30"/>
  <c r="AC73" i="30"/>
  <c r="AB73" i="30"/>
  <c r="AC102" i="30"/>
  <c r="AB102" i="30"/>
  <c r="AL72" i="30"/>
  <c r="AH72" i="30"/>
  <c r="AD72" i="30"/>
  <c r="AB72" i="30"/>
  <c r="AM101" i="30"/>
  <c r="AL101" i="30"/>
  <c r="AK101" i="30"/>
  <c r="AJ101" i="30"/>
  <c r="AI101" i="30"/>
  <c r="AH101" i="30"/>
  <c r="AG101" i="30"/>
  <c r="AF101" i="30"/>
  <c r="AE101" i="30"/>
  <c r="AD101" i="30"/>
  <c r="AC101" i="30"/>
  <c r="AB101" i="30"/>
  <c r="AV101" i="30" s="1"/>
  <c r="AM71" i="30"/>
  <c r="AI71" i="30"/>
  <c r="AE71" i="30"/>
  <c r="AB71" i="30"/>
  <c r="AM100" i="30"/>
  <c r="AL100" i="30"/>
  <c r="AK100" i="30"/>
  <c r="AJ100" i="30"/>
  <c r="AI100" i="30"/>
  <c r="AH100" i="30"/>
  <c r="AG100" i="30"/>
  <c r="AF100" i="30"/>
  <c r="AE100" i="30"/>
  <c r="AD100" i="30"/>
  <c r="AC100" i="30"/>
  <c r="AB100" i="30"/>
  <c r="AU100" i="30" s="1"/>
  <c r="G100" i="30"/>
  <c r="H100" i="30" s="1"/>
  <c r="AM98" i="30"/>
  <c r="AK98" i="30"/>
  <c r="AJ98" i="30"/>
  <c r="AI98" i="30"/>
  <c r="AG98" i="30"/>
  <c r="AF98" i="30"/>
  <c r="AE98" i="30"/>
  <c r="AC98" i="30"/>
  <c r="AM90" i="30"/>
  <c r="AL90" i="30"/>
  <c r="AJ90" i="30"/>
  <c r="AI90" i="30"/>
  <c r="AH90" i="30"/>
  <c r="AF90" i="30"/>
  <c r="AE90" i="30"/>
  <c r="AD90" i="30"/>
  <c r="AK66" i="30"/>
  <c r="AG66" i="30"/>
  <c r="AC66" i="30"/>
  <c r="AB66" i="30"/>
  <c r="AM89" i="30"/>
  <c r="AK89" i="30"/>
  <c r="AJ89" i="30"/>
  <c r="AI89" i="30"/>
  <c r="AG89" i="30"/>
  <c r="AF89" i="30"/>
  <c r="AE89" i="30"/>
  <c r="AC89" i="30"/>
  <c r="AM88" i="30"/>
  <c r="AK88" i="30"/>
  <c r="AJ88" i="30"/>
  <c r="AI88" i="30"/>
  <c r="AG88" i="30"/>
  <c r="AF88" i="30"/>
  <c r="AE88" i="30"/>
  <c r="AC88" i="30"/>
  <c r="AL57" i="30"/>
  <c r="AW57" i="30" s="1"/>
  <c r="AH57" i="30"/>
  <c r="AS57" i="30" s="1"/>
  <c r="AG57" i="30"/>
  <c r="AR57" i="30" s="1"/>
  <c r="AD57" i="30"/>
  <c r="AB57" i="30"/>
  <c r="AL87" i="30"/>
  <c r="AK87" i="30"/>
  <c r="AH87" i="30"/>
  <c r="AG87" i="30"/>
  <c r="AD87" i="30"/>
  <c r="AC87" i="30"/>
  <c r="AE86" i="30"/>
  <c r="AD86" i="30"/>
  <c r="AC86" i="30"/>
  <c r="AB86" i="30"/>
  <c r="AP86" i="30" s="1"/>
  <c r="AB55" i="30"/>
  <c r="AM85" i="30"/>
  <c r="AL85" i="30"/>
  <c r="AK85" i="30"/>
  <c r="AJ85" i="30"/>
  <c r="AI85" i="30"/>
  <c r="AH85" i="30"/>
  <c r="AG85" i="30"/>
  <c r="AF85" i="30"/>
  <c r="AE85" i="30"/>
  <c r="AD85" i="30"/>
  <c r="AC85" i="30"/>
  <c r="AB85" i="30"/>
  <c r="AU85" i="30" s="1"/>
  <c r="AB54" i="30"/>
  <c r="AM84" i="30"/>
  <c r="AL84" i="30"/>
  <c r="AK84" i="30"/>
  <c r="AJ84" i="30"/>
  <c r="AI84" i="30"/>
  <c r="AH84" i="30"/>
  <c r="AG84" i="30"/>
  <c r="AF84" i="30"/>
  <c r="AE84" i="30"/>
  <c r="AD84" i="30"/>
  <c r="AC84" i="30"/>
  <c r="AB84" i="30"/>
  <c r="G84" i="30"/>
  <c r="H84" i="30" s="1"/>
  <c r="I84" i="30" s="1"/>
  <c r="J84" i="30" s="1"/>
  <c r="AM82" i="30"/>
  <c r="AK82" i="30"/>
  <c r="AJ82" i="30"/>
  <c r="AI82" i="30"/>
  <c r="AG82" i="30"/>
  <c r="AF82" i="30"/>
  <c r="AC82" i="30"/>
  <c r="AM74" i="30"/>
  <c r="AL74" i="30"/>
  <c r="AK74" i="30"/>
  <c r="AJ74" i="30"/>
  <c r="AI74" i="30"/>
  <c r="AH74" i="30"/>
  <c r="AG74" i="30"/>
  <c r="AF74" i="30"/>
  <c r="AE74" i="30"/>
  <c r="AD74" i="30"/>
  <c r="AC74" i="30"/>
  <c r="AB42" i="30"/>
  <c r="AM73" i="30"/>
  <c r="AL73" i="30"/>
  <c r="AI73" i="30"/>
  <c r="AH73" i="30"/>
  <c r="AE73" i="30"/>
  <c r="AD73" i="30"/>
  <c r="AM72" i="30"/>
  <c r="AK72" i="30"/>
  <c r="AJ72" i="30"/>
  <c r="AI72" i="30"/>
  <c r="AG72" i="30"/>
  <c r="AF72" i="30"/>
  <c r="AE72" i="30"/>
  <c r="AC72" i="30"/>
  <c r="AK40" i="30"/>
  <c r="AV40" i="30" s="1"/>
  <c r="AG40" i="30"/>
  <c r="AR40" i="30" s="1"/>
  <c r="AC40" i="30"/>
  <c r="AN40" i="30" s="1"/>
  <c r="AB40" i="30"/>
  <c r="AL71" i="30"/>
  <c r="AK71" i="30"/>
  <c r="AJ71" i="30"/>
  <c r="AH71" i="30"/>
  <c r="AG71" i="30"/>
  <c r="AF71" i="30"/>
  <c r="AD71" i="30"/>
  <c r="AC71" i="30"/>
  <c r="AB39" i="30"/>
  <c r="AC70" i="30"/>
  <c r="AB70" i="30"/>
  <c r="AB38" i="30"/>
  <c r="AM69" i="30"/>
  <c r="AL69" i="30"/>
  <c r="AK69" i="30"/>
  <c r="AJ69" i="30"/>
  <c r="AI69" i="30"/>
  <c r="AH69" i="30"/>
  <c r="AG69" i="30"/>
  <c r="AF69" i="30"/>
  <c r="AE69" i="30"/>
  <c r="AD69" i="30"/>
  <c r="AC69" i="30"/>
  <c r="AB69" i="30"/>
  <c r="AL37" i="30"/>
  <c r="AW37" i="30" s="1"/>
  <c r="AH37" i="30"/>
  <c r="AS37" i="30" s="1"/>
  <c r="AG37" i="30"/>
  <c r="AR37" i="30" s="1"/>
  <c r="AD37" i="30"/>
  <c r="AO37" i="30" s="1"/>
  <c r="AC37" i="30"/>
  <c r="AN37" i="30" s="1"/>
  <c r="AB37" i="30"/>
  <c r="AM68" i="30"/>
  <c r="AL68" i="30"/>
  <c r="AK68" i="30"/>
  <c r="AJ68" i="30"/>
  <c r="AI68" i="30"/>
  <c r="AH68" i="30"/>
  <c r="AG68" i="30"/>
  <c r="AF68" i="30"/>
  <c r="AE68" i="30"/>
  <c r="AD68" i="30"/>
  <c r="AC68" i="30"/>
  <c r="AB68" i="30"/>
  <c r="AV68" i="30" s="1"/>
  <c r="G68" i="30"/>
  <c r="H68" i="30" s="1"/>
  <c r="AM66" i="30"/>
  <c r="AL66" i="30"/>
  <c r="AJ66" i="30"/>
  <c r="AI66" i="30"/>
  <c r="AH66" i="30"/>
  <c r="AF66" i="30"/>
  <c r="AE66" i="30"/>
  <c r="AD66" i="30"/>
  <c r="AO57" i="30"/>
  <c r="AK57" i="30"/>
  <c r="AV57" i="30" s="1"/>
  <c r="AJ57" i="30"/>
  <c r="AU57" i="30" s="1"/>
  <c r="AI57" i="30"/>
  <c r="AT57" i="30" s="1"/>
  <c r="AF57" i="30"/>
  <c r="AQ57" i="30" s="1"/>
  <c r="AE57" i="30"/>
  <c r="AP57" i="30" s="1"/>
  <c r="AC57" i="30"/>
  <c r="AN57" i="30" s="1"/>
  <c r="AL56" i="30"/>
  <c r="AW56" i="30" s="1"/>
  <c r="AK56" i="30"/>
  <c r="AV56" i="30" s="1"/>
  <c r="AJ56" i="30"/>
  <c r="AU56" i="30" s="1"/>
  <c r="AI56" i="30"/>
  <c r="AT56" i="30" s="1"/>
  <c r="AH56" i="30"/>
  <c r="AS56" i="30" s="1"/>
  <c r="AG56" i="30"/>
  <c r="AR56" i="30" s="1"/>
  <c r="AF56" i="30"/>
  <c r="AQ56" i="30" s="1"/>
  <c r="AE56" i="30"/>
  <c r="AP56" i="30" s="1"/>
  <c r="AD56" i="30"/>
  <c r="AO56" i="30" s="1"/>
  <c r="AC56" i="30"/>
  <c r="AN56" i="30" s="1"/>
  <c r="AB56" i="30"/>
  <c r="AL55" i="30"/>
  <c r="AW55" i="30" s="1"/>
  <c r="AK55" i="30"/>
  <c r="AV55" i="30" s="1"/>
  <c r="AJ55" i="30"/>
  <c r="AU55" i="30" s="1"/>
  <c r="AI55" i="30"/>
  <c r="AT55" i="30" s="1"/>
  <c r="AH55" i="30"/>
  <c r="AS55" i="30" s="1"/>
  <c r="AG55" i="30"/>
  <c r="AR55" i="30" s="1"/>
  <c r="AF55" i="30"/>
  <c r="AQ55" i="30" s="1"/>
  <c r="AE55" i="30"/>
  <c r="AP55" i="30" s="1"/>
  <c r="AD55" i="30"/>
  <c r="AO55" i="30" s="1"/>
  <c r="AC55" i="30"/>
  <c r="AN55" i="30" s="1"/>
  <c r="AL54" i="30"/>
  <c r="AW54" i="30" s="1"/>
  <c r="AK54" i="30"/>
  <c r="AV54" i="30" s="1"/>
  <c r="AJ54" i="30"/>
  <c r="AU54" i="30" s="1"/>
  <c r="AI54" i="30"/>
  <c r="AT54" i="30" s="1"/>
  <c r="AH54" i="30"/>
  <c r="AS54" i="30" s="1"/>
  <c r="AG54" i="30"/>
  <c r="AR54" i="30" s="1"/>
  <c r="AF54" i="30"/>
  <c r="AQ54" i="30" s="1"/>
  <c r="AE54" i="30"/>
  <c r="AP54" i="30" s="1"/>
  <c r="AD54" i="30"/>
  <c r="AO54" i="30" s="1"/>
  <c r="AC54" i="30"/>
  <c r="AN54" i="30" s="1"/>
  <c r="AF53" i="30"/>
  <c r="AQ53" i="30" s="1"/>
  <c r="AE53" i="30"/>
  <c r="AP53" i="30" s="1"/>
  <c r="AC53" i="30"/>
  <c r="AN53" i="30" s="1"/>
  <c r="AB53" i="30"/>
  <c r="AM52" i="30"/>
  <c r="AL52" i="30"/>
  <c r="AK52" i="30"/>
  <c r="AJ52" i="30"/>
  <c r="AI52" i="30"/>
  <c r="AH52" i="30"/>
  <c r="AG52" i="30"/>
  <c r="AF52" i="30"/>
  <c r="AE52" i="30"/>
  <c r="AD52" i="30"/>
  <c r="AC52" i="30"/>
  <c r="AB52" i="30"/>
  <c r="G52" i="30"/>
  <c r="H52" i="30" s="1"/>
  <c r="I52" i="30" s="1"/>
  <c r="J52" i="30" s="1"/>
  <c r="K52" i="30" s="1"/>
  <c r="L52" i="30" s="1"/>
  <c r="M52" i="30" s="1"/>
  <c r="N52" i="30" s="1"/>
  <c r="O52" i="30" s="1"/>
  <c r="P52" i="30" s="1"/>
  <c r="Q52" i="30" s="1"/>
  <c r="R52" i="30" s="1"/>
  <c r="S52" i="30" s="1"/>
  <c r="T52" i="30" s="1"/>
  <c r="U52" i="30" s="1"/>
  <c r="V52" i="30" s="1"/>
  <c r="W52" i="30" s="1"/>
  <c r="X52" i="30" s="1"/>
  <c r="Y52" i="30" s="1"/>
  <c r="Z52" i="30" s="1"/>
  <c r="AM51" i="30"/>
  <c r="AL51" i="30"/>
  <c r="AK51" i="30"/>
  <c r="AJ51" i="30"/>
  <c r="AI51" i="30"/>
  <c r="AH51" i="30"/>
  <c r="AG51" i="30"/>
  <c r="AF51" i="30"/>
  <c r="AE51" i="30"/>
  <c r="AD51" i="30"/>
  <c r="AC51" i="30"/>
  <c r="AB51" i="30"/>
  <c r="AM42" i="30"/>
  <c r="AL42" i="30"/>
  <c r="AK42" i="30"/>
  <c r="AJ42" i="30"/>
  <c r="AI42" i="30"/>
  <c r="AH42" i="30"/>
  <c r="AG42" i="30"/>
  <c r="AF42" i="30"/>
  <c r="AE42" i="30"/>
  <c r="AD42" i="30"/>
  <c r="AC42" i="30"/>
  <c r="AL40" i="30"/>
  <c r="AW40" i="30" s="1"/>
  <c r="AJ40" i="30"/>
  <c r="AU40" i="30" s="1"/>
  <c r="AI40" i="30"/>
  <c r="AT40" i="30" s="1"/>
  <c r="AH40" i="30"/>
  <c r="AS40" i="30" s="1"/>
  <c r="AF40" i="30"/>
  <c r="AQ40" i="30" s="1"/>
  <c r="AE40" i="30"/>
  <c r="AP40" i="30" s="1"/>
  <c r="AD40" i="30"/>
  <c r="AO40" i="30" s="1"/>
  <c r="AL39" i="30"/>
  <c r="AW39" i="30" s="1"/>
  <c r="AK39" i="30"/>
  <c r="AV39" i="30" s="1"/>
  <c r="AJ39" i="30"/>
  <c r="AU39" i="30" s="1"/>
  <c r="AI39" i="30"/>
  <c r="AT39" i="30" s="1"/>
  <c r="AH39" i="30"/>
  <c r="AS39" i="30" s="1"/>
  <c r="AG39" i="30"/>
  <c r="AR39" i="30" s="1"/>
  <c r="AF39" i="30"/>
  <c r="AQ39" i="30" s="1"/>
  <c r="AE39" i="30"/>
  <c r="AP39" i="30" s="1"/>
  <c r="AD39" i="30"/>
  <c r="AO39" i="30" s="1"/>
  <c r="AC39" i="30"/>
  <c r="AN39" i="30" s="1"/>
  <c r="AL38" i="30"/>
  <c r="AW38" i="30" s="1"/>
  <c r="AK38" i="30"/>
  <c r="AV38" i="30" s="1"/>
  <c r="AJ38" i="30"/>
  <c r="AU38" i="30" s="1"/>
  <c r="AI38" i="30"/>
  <c r="AT38" i="30" s="1"/>
  <c r="AH38" i="30"/>
  <c r="AS38" i="30" s="1"/>
  <c r="AG38" i="30"/>
  <c r="AR38" i="30" s="1"/>
  <c r="AF38" i="30"/>
  <c r="AQ38" i="30" s="1"/>
  <c r="AE38" i="30"/>
  <c r="AP38" i="30" s="1"/>
  <c r="AD38" i="30"/>
  <c r="AO38" i="30" s="1"/>
  <c r="AC38" i="30"/>
  <c r="AN38" i="30" s="1"/>
  <c r="AK37" i="30"/>
  <c r="AV37" i="30" s="1"/>
  <c r="AJ37" i="30"/>
  <c r="AU37" i="30" s="1"/>
  <c r="AI37" i="30"/>
  <c r="AT37" i="30" s="1"/>
  <c r="AF37" i="30"/>
  <c r="AQ37" i="30" s="1"/>
  <c r="AE37" i="30"/>
  <c r="AP37" i="30" s="1"/>
  <c r="AC36" i="30"/>
  <c r="AN36" i="30" s="1"/>
  <c r="AB36" i="30"/>
  <c r="G36" i="30"/>
  <c r="H36" i="30" s="1"/>
  <c r="I36" i="30" s="1"/>
  <c r="J36" i="30" s="1"/>
  <c r="K36" i="30" s="1"/>
  <c r="L36" i="30" s="1"/>
  <c r="M36" i="30" s="1"/>
  <c r="N36" i="30" s="1"/>
  <c r="O36" i="30" s="1"/>
  <c r="P36" i="30" s="1"/>
  <c r="Q36" i="30" s="1"/>
  <c r="R36" i="30" s="1"/>
  <c r="S36" i="30" s="1"/>
  <c r="T36" i="30" s="1"/>
  <c r="U36" i="30" s="1"/>
  <c r="V36" i="30" s="1"/>
  <c r="W36" i="30" s="1"/>
  <c r="X36" i="30" s="1"/>
  <c r="Y36" i="30" s="1"/>
  <c r="Z36" i="30" s="1"/>
  <c r="AM35" i="30"/>
  <c r="AL35" i="30"/>
  <c r="AK35" i="30"/>
  <c r="AJ35" i="30"/>
  <c r="AI35" i="30"/>
  <c r="AH35" i="30"/>
  <c r="AS35" i="30" s="1"/>
  <c r="AG35" i="30"/>
  <c r="AF35" i="30"/>
  <c r="AE35" i="30"/>
  <c r="AD35" i="30"/>
  <c r="AC35" i="30"/>
  <c r="AB35" i="30"/>
  <c r="AM34" i="30"/>
  <c r="AL34" i="30"/>
  <c r="AK34" i="30"/>
  <c r="AJ34" i="30"/>
  <c r="AI34" i="30"/>
  <c r="AH34" i="30"/>
  <c r="AG34" i="30"/>
  <c r="AF34" i="30"/>
  <c r="AE34" i="30"/>
  <c r="AD34" i="30"/>
  <c r="AC34" i="30"/>
  <c r="AB34" i="30"/>
  <c r="AK26" i="30"/>
  <c r="AH26" i="30"/>
  <c r="AG26" i="30"/>
  <c r="AD26" i="30"/>
  <c r="AB26" i="30"/>
  <c r="AC26" i="30"/>
  <c r="AM24" i="30"/>
  <c r="AL24" i="30"/>
  <c r="AI24" i="30"/>
  <c r="AT24" i="30" s="1"/>
  <c r="AF24" i="30"/>
  <c r="AQ24" i="30" s="1"/>
  <c r="AC24" i="30"/>
  <c r="AJ23" i="30"/>
  <c r="AF23" i="30"/>
  <c r="AB23" i="30"/>
  <c r="AC23" i="30"/>
  <c r="AK22" i="30"/>
  <c r="AG22" i="30"/>
  <c r="AF22" i="30"/>
  <c r="AB22" i="30"/>
  <c r="AC22" i="30"/>
  <c r="AL21" i="30"/>
  <c r="AI21" i="30"/>
  <c r="AH21" i="30"/>
  <c r="AE21" i="30"/>
  <c r="AD21" i="30"/>
  <c r="AB21" i="30"/>
  <c r="AK21" i="30"/>
  <c r="AG21" i="30"/>
  <c r="AC21" i="30"/>
  <c r="AD20" i="30"/>
  <c r="AC20" i="30"/>
  <c r="AB20" i="30"/>
  <c r="G20" i="30"/>
  <c r="H20" i="30" s="1"/>
  <c r="AM19" i="30"/>
  <c r="AL19" i="30"/>
  <c r="AK19" i="30"/>
  <c r="AJ19" i="30"/>
  <c r="AI19" i="30"/>
  <c r="AH19" i="30"/>
  <c r="AG19" i="30"/>
  <c r="AF19" i="30"/>
  <c r="AE19" i="30"/>
  <c r="AD19" i="30"/>
  <c r="AC19" i="30"/>
  <c r="AB19" i="30"/>
  <c r="AM18" i="30"/>
  <c r="AL18" i="30"/>
  <c r="AK18" i="30"/>
  <c r="AJ18" i="30"/>
  <c r="AI18" i="30"/>
  <c r="AH18" i="30"/>
  <c r="AG18" i="30"/>
  <c r="AF18" i="30"/>
  <c r="AE18" i="30"/>
  <c r="AD18" i="30"/>
  <c r="AC18" i="30"/>
  <c r="AB18" i="30"/>
  <c r="B128" i="30"/>
  <c r="B124" i="30"/>
  <c r="AL11" i="30"/>
  <c r="AK11" i="30"/>
  <c r="AJ11" i="30"/>
  <c r="AF11" i="30"/>
  <c r="AD11" i="30"/>
  <c r="AM11" i="30"/>
  <c r="AI11" i="30"/>
  <c r="AH11" i="30"/>
  <c r="AG11" i="30"/>
  <c r="AE11" i="30"/>
  <c r="AC11" i="30"/>
  <c r="AB11" i="30"/>
  <c r="B75" i="30"/>
  <c r="AK10" i="30"/>
  <c r="AI10" i="30"/>
  <c r="AG10" i="30"/>
  <c r="AC10" i="30"/>
  <c r="AM10" i="30"/>
  <c r="AL10" i="30"/>
  <c r="AJ10" i="30"/>
  <c r="AH10" i="30"/>
  <c r="AF10" i="30"/>
  <c r="AE10" i="30"/>
  <c r="AD10" i="30"/>
  <c r="AB10" i="30"/>
  <c r="B90" i="30"/>
  <c r="AM9" i="30"/>
  <c r="AL9" i="30"/>
  <c r="AJ9" i="30"/>
  <c r="AI9" i="30"/>
  <c r="AH9" i="30"/>
  <c r="AD9" i="30"/>
  <c r="AK9" i="30"/>
  <c r="AG9" i="30"/>
  <c r="AF9" i="30"/>
  <c r="AE9" i="30"/>
  <c r="AC9" i="30"/>
  <c r="AB9" i="30"/>
  <c r="B89" i="30"/>
  <c r="AM8" i="30"/>
  <c r="AK8" i="30"/>
  <c r="AI8" i="30"/>
  <c r="AE8" i="30"/>
  <c r="AL8" i="30"/>
  <c r="AJ8" i="30"/>
  <c r="AH8" i="30"/>
  <c r="AG8" i="30"/>
  <c r="AF8" i="30"/>
  <c r="AD8" i="30"/>
  <c r="AC8" i="30"/>
  <c r="AB8" i="30"/>
  <c r="B104" i="30"/>
  <c r="AL7" i="30"/>
  <c r="AK7" i="30"/>
  <c r="AJ7" i="30"/>
  <c r="AF7" i="30"/>
  <c r="AM7" i="30"/>
  <c r="AI7" i="30"/>
  <c r="AH7" i="30"/>
  <c r="AG7" i="30"/>
  <c r="AE7" i="30"/>
  <c r="AD7" i="30"/>
  <c r="AC7" i="30"/>
  <c r="AB7" i="30"/>
  <c r="B87" i="30"/>
  <c r="AL6" i="30"/>
  <c r="AK6" i="30"/>
  <c r="AH6" i="30"/>
  <c r="AG6" i="30"/>
  <c r="AC6" i="30"/>
  <c r="AM6" i="30"/>
  <c r="AJ6" i="30"/>
  <c r="AI6" i="30"/>
  <c r="AF6" i="30"/>
  <c r="AE6" i="30"/>
  <c r="AD6" i="30"/>
  <c r="AB6" i="30"/>
  <c r="AL5" i="30"/>
  <c r="AJ5" i="30"/>
  <c r="AI5" i="30"/>
  <c r="AH5" i="30"/>
  <c r="AD5" i="30"/>
  <c r="AM5" i="30"/>
  <c r="AK5" i="30"/>
  <c r="AG5" i="30"/>
  <c r="AF5" i="30"/>
  <c r="AE5" i="30"/>
  <c r="AC5" i="30"/>
  <c r="AB5" i="30"/>
  <c r="E5" i="30"/>
  <c r="D5" i="30"/>
  <c r="C5" i="30"/>
  <c r="AO4" i="30"/>
  <c r="AP4" i="30" s="1"/>
  <c r="AQ4" i="30" s="1"/>
  <c r="AR4" i="30" s="1"/>
  <c r="AS4" i="30" s="1"/>
  <c r="AT4" i="30" s="1"/>
  <c r="AU4" i="30" s="1"/>
  <c r="AV4" i="30" s="1"/>
  <c r="AW4" i="30" s="1"/>
  <c r="AX4" i="30" s="1"/>
  <c r="AD4" i="30"/>
  <c r="AE4" i="30" s="1"/>
  <c r="AF4" i="30" s="1"/>
  <c r="AG4" i="30" s="1"/>
  <c r="AH4" i="30" s="1"/>
  <c r="AI4" i="30" s="1"/>
  <c r="AJ4" i="30" s="1"/>
  <c r="AK4" i="30" s="1"/>
  <c r="AL4" i="30" s="1"/>
  <c r="AM4" i="30" s="1"/>
  <c r="G4" i="30"/>
  <c r="H4" i="30" s="1"/>
  <c r="I4" i="30" s="1"/>
  <c r="J4" i="30" s="1"/>
  <c r="K4" i="30" s="1"/>
  <c r="L4" i="30" s="1"/>
  <c r="M4" i="30" s="1"/>
  <c r="N4" i="30" s="1"/>
  <c r="O4" i="30" s="1"/>
  <c r="P4" i="30" s="1"/>
  <c r="Q4" i="30" s="1"/>
  <c r="R4" i="30" s="1"/>
  <c r="S4" i="30" s="1"/>
  <c r="T4" i="30" s="1"/>
  <c r="U4" i="30" s="1"/>
  <c r="V4" i="30" s="1"/>
  <c r="W4" i="30" s="1"/>
  <c r="X4" i="30" s="1"/>
  <c r="Y4" i="30" s="1"/>
  <c r="Z4" i="30" s="1"/>
  <c r="E4" i="30"/>
  <c r="E20" i="30" s="1"/>
  <c r="E132" i="30" s="1"/>
  <c r="D4" i="30"/>
  <c r="D68" i="30" s="1"/>
  <c r="C4" i="30"/>
  <c r="O3" i="12"/>
  <c r="O4" i="12"/>
  <c r="O5" i="12"/>
  <c r="O6" i="12"/>
  <c r="O7" i="12"/>
  <c r="O8" i="12"/>
  <c r="O9" i="12"/>
  <c r="O10" i="12"/>
  <c r="O2" i="12"/>
  <c r="G150" i="29"/>
  <c r="H150" i="29" s="1"/>
  <c r="I150" i="29" s="1"/>
  <c r="J150" i="29" s="1"/>
  <c r="K150" i="29" s="1"/>
  <c r="L150" i="29" s="1"/>
  <c r="M150" i="29" s="1"/>
  <c r="N150" i="29" s="1"/>
  <c r="O150" i="29" s="1"/>
  <c r="P150" i="29" s="1"/>
  <c r="Q150" i="29" s="1"/>
  <c r="R150" i="29" s="1"/>
  <c r="S150" i="29" s="1"/>
  <c r="T150" i="29" s="1"/>
  <c r="U150" i="29" s="1"/>
  <c r="V150" i="29" s="1"/>
  <c r="W150" i="29" s="1"/>
  <c r="X150" i="29" s="1"/>
  <c r="Y150" i="29" s="1"/>
  <c r="Z150" i="29" s="1"/>
  <c r="G134" i="29"/>
  <c r="H134" i="29" s="1"/>
  <c r="I134" i="29" s="1"/>
  <c r="J134" i="29" s="1"/>
  <c r="K134" i="29" s="1"/>
  <c r="L134" i="29" s="1"/>
  <c r="M134" i="29" s="1"/>
  <c r="N134" i="29" s="1"/>
  <c r="O134" i="29" s="1"/>
  <c r="P134" i="29" s="1"/>
  <c r="Q134" i="29" s="1"/>
  <c r="R134" i="29" s="1"/>
  <c r="S134" i="29" s="1"/>
  <c r="T134" i="29" s="1"/>
  <c r="U134" i="29" s="1"/>
  <c r="V134" i="29" s="1"/>
  <c r="W134" i="29" s="1"/>
  <c r="X134" i="29" s="1"/>
  <c r="Y134" i="29" s="1"/>
  <c r="Z134" i="29" s="1"/>
  <c r="AD116" i="31"/>
  <c r="AF116" i="31"/>
  <c r="AH116" i="31"/>
  <c r="AJ116" i="31"/>
  <c r="AL116" i="31"/>
  <c r="F167" i="29"/>
  <c r="F165" i="31" s="1"/>
  <c r="AC40" i="29"/>
  <c r="AN40" i="29" s="1"/>
  <c r="AD40" i="29"/>
  <c r="AO40" i="29" s="1"/>
  <c r="AE40" i="29"/>
  <c r="AP40" i="29" s="1"/>
  <c r="AF40" i="29"/>
  <c r="AQ40" i="29" s="1"/>
  <c r="AG40" i="29"/>
  <c r="AR40" i="29" s="1"/>
  <c r="AH40" i="29"/>
  <c r="AS40" i="29" s="1"/>
  <c r="AI40" i="29"/>
  <c r="AT40" i="29" s="1"/>
  <c r="AJ40" i="29"/>
  <c r="AU40" i="29" s="1"/>
  <c r="AK40" i="29"/>
  <c r="AV40" i="29" s="1"/>
  <c r="AL40" i="29"/>
  <c r="AW40" i="29" s="1"/>
  <c r="AC41" i="29"/>
  <c r="AN41" i="29" s="1"/>
  <c r="AD41" i="29"/>
  <c r="AO41" i="29" s="1"/>
  <c r="AE41" i="29"/>
  <c r="AP41" i="29" s="1"/>
  <c r="AF41" i="29"/>
  <c r="AQ41" i="29" s="1"/>
  <c r="AG41" i="29"/>
  <c r="AR41" i="29" s="1"/>
  <c r="AH41" i="29"/>
  <c r="AS41" i="29" s="1"/>
  <c r="AI41" i="29"/>
  <c r="AT41" i="29" s="1"/>
  <c r="AJ41" i="29"/>
  <c r="AU41" i="29" s="1"/>
  <c r="AK41" i="29"/>
  <c r="AV41" i="29" s="1"/>
  <c r="AL41" i="29"/>
  <c r="AW41" i="29" s="1"/>
  <c r="AC42" i="29"/>
  <c r="AN42" i="29" s="1"/>
  <c r="AD42" i="29"/>
  <c r="AO42" i="29" s="1"/>
  <c r="AE42" i="29"/>
  <c r="AP42" i="29" s="1"/>
  <c r="AF42" i="29"/>
  <c r="AQ42" i="29" s="1"/>
  <c r="AG42" i="29"/>
  <c r="AR42" i="29" s="1"/>
  <c r="AH42" i="29"/>
  <c r="AS42" i="29" s="1"/>
  <c r="AI42" i="29"/>
  <c r="AT42" i="29" s="1"/>
  <c r="AJ42" i="29"/>
  <c r="AU42" i="29" s="1"/>
  <c r="AK42" i="29"/>
  <c r="AV42" i="29" s="1"/>
  <c r="AL42" i="29"/>
  <c r="AW42" i="29" s="1"/>
  <c r="AC44" i="29"/>
  <c r="AD44" i="29"/>
  <c r="AE44" i="29"/>
  <c r="AF44" i="29"/>
  <c r="AG44" i="29"/>
  <c r="AH44" i="29"/>
  <c r="AI44" i="29"/>
  <c r="AJ44" i="29"/>
  <c r="AK44" i="29"/>
  <c r="AL44" i="29"/>
  <c r="AM44" i="29"/>
  <c r="AD39" i="29"/>
  <c r="AO39" i="29" s="1"/>
  <c r="AF39" i="29"/>
  <c r="AQ39" i="29" s="1"/>
  <c r="AG39" i="29"/>
  <c r="AR39" i="29" s="1"/>
  <c r="AH39" i="29"/>
  <c r="AS39" i="29" s="1"/>
  <c r="AI39" i="29"/>
  <c r="AT39" i="29" s="1"/>
  <c r="AJ39" i="29"/>
  <c r="AU39" i="29" s="1"/>
  <c r="AK39" i="29"/>
  <c r="AV39" i="29" s="1"/>
  <c r="AL39" i="29"/>
  <c r="AW39" i="29" s="1"/>
  <c r="AC39" i="29"/>
  <c r="AN39" i="29" s="1"/>
  <c r="AL22" i="31"/>
  <c r="AW22" i="31" s="1"/>
  <c r="AD24" i="31"/>
  <c r="AL26" i="31"/>
  <c r="AW26" i="31" s="1"/>
  <c r="AC6" i="29"/>
  <c r="AD6" i="29"/>
  <c r="AE6" i="29"/>
  <c r="AF6" i="29"/>
  <c r="AG6" i="29"/>
  <c r="AH6" i="29"/>
  <c r="AI6" i="29"/>
  <c r="AJ6" i="29"/>
  <c r="AK6" i="29"/>
  <c r="AL6" i="29"/>
  <c r="AM6" i="29"/>
  <c r="AC7" i="29"/>
  <c r="AD7" i="29"/>
  <c r="AE7" i="29"/>
  <c r="AF7" i="29"/>
  <c r="AG7" i="29"/>
  <c r="AH7" i="29"/>
  <c r="AI7" i="29"/>
  <c r="AJ7" i="29"/>
  <c r="AK7" i="29"/>
  <c r="AL7" i="29"/>
  <c r="AM7" i="29"/>
  <c r="AC8" i="29"/>
  <c r="AD8" i="29"/>
  <c r="AE8" i="29"/>
  <c r="AF8" i="29"/>
  <c r="AG8" i="29"/>
  <c r="AH8" i="29"/>
  <c r="AI8" i="29"/>
  <c r="AJ8" i="29"/>
  <c r="AK8" i="29"/>
  <c r="AL8" i="29"/>
  <c r="AM8" i="29"/>
  <c r="AC9" i="29"/>
  <c r="AD9" i="29"/>
  <c r="AE9" i="29"/>
  <c r="AF9" i="29"/>
  <c r="AG9" i="29"/>
  <c r="AH9" i="29"/>
  <c r="AI9" i="29"/>
  <c r="AJ9" i="29"/>
  <c r="AK9" i="29"/>
  <c r="AL9" i="29"/>
  <c r="AM9" i="29"/>
  <c r="AC10" i="29"/>
  <c r="AD10" i="29"/>
  <c r="AE10" i="29"/>
  <c r="AF10" i="29"/>
  <c r="AG10" i="29"/>
  <c r="AH10" i="29"/>
  <c r="AI10" i="29"/>
  <c r="AJ10" i="29"/>
  <c r="AK10" i="29"/>
  <c r="AL10" i="29"/>
  <c r="AM10" i="29"/>
  <c r="AC11" i="29"/>
  <c r="AD11" i="29"/>
  <c r="AE11" i="29"/>
  <c r="AF11" i="29"/>
  <c r="AG11" i="29"/>
  <c r="AH11" i="29"/>
  <c r="AJ11" i="29"/>
  <c r="AK11" i="29"/>
  <c r="AL11" i="29"/>
  <c r="AM11" i="29"/>
  <c r="AD5" i="29"/>
  <c r="AF5" i="29"/>
  <c r="AG5" i="29"/>
  <c r="AH5" i="29"/>
  <c r="AJ5" i="29"/>
  <c r="AK5" i="29"/>
  <c r="AL5" i="29"/>
  <c r="AM5" i="29"/>
  <c r="AC5" i="29"/>
  <c r="AB123" i="29"/>
  <c r="AB122" i="29"/>
  <c r="AB121" i="29"/>
  <c r="AB120" i="29"/>
  <c r="AB119" i="29"/>
  <c r="AB118" i="29"/>
  <c r="AB117" i="29"/>
  <c r="AB116" i="29"/>
  <c r="AB115" i="29"/>
  <c r="AB108" i="29"/>
  <c r="AB107" i="29"/>
  <c r="AB106" i="29"/>
  <c r="AB105" i="29"/>
  <c r="G166" i="29"/>
  <c r="AM132" i="29"/>
  <c r="AL132" i="29"/>
  <c r="AK132" i="29"/>
  <c r="AJ132" i="29"/>
  <c r="AI132" i="29"/>
  <c r="AH132" i="29"/>
  <c r="AG132" i="29"/>
  <c r="AF132" i="29"/>
  <c r="AE132" i="29"/>
  <c r="AD132" i="29"/>
  <c r="AC132" i="29"/>
  <c r="AB132" i="29"/>
  <c r="AM131" i="29"/>
  <c r="AL131" i="29"/>
  <c r="AK131" i="29"/>
  <c r="AJ131" i="29"/>
  <c r="AI131" i="29"/>
  <c r="AH131" i="29"/>
  <c r="AG131" i="29"/>
  <c r="AF131" i="29"/>
  <c r="AE131" i="29"/>
  <c r="AD131" i="29"/>
  <c r="AC131" i="29"/>
  <c r="AB131" i="29"/>
  <c r="AQ131" i="29" s="1"/>
  <c r="AM124" i="29"/>
  <c r="AL124" i="29"/>
  <c r="AK124" i="29"/>
  <c r="AJ124" i="29"/>
  <c r="AI124" i="29"/>
  <c r="AH124" i="29"/>
  <c r="AG124" i="29"/>
  <c r="AF124" i="29"/>
  <c r="AE124" i="29"/>
  <c r="AD124" i="29"/>
  <c r="AC124" i="29"/>
  <c r="AB124" i="29"/>
  <c r="AB100" i="29"/>
  <c r="AB92" i="29"/>
  <c r="AB91" i="29"/>
  <c r="AB90" i="29"/>
  <c r="AB89" i="29"/>
  <c r="AJ118" i="29"/>
  <c r="G118" i="29"/>
  <c r="H118" i="29" s="1"/>
  <c r="I118" i="29" s="1"/>
  <c r="J118" i="29" s="1"/>
  <c r="AB84" i="29"/>
  <c r="AB76" i="29"/>
  <c r="AC104" i="29"/>
  <c r="AB104" i="29"/>
  <c r="AB74" i="29"/>
  <c r="AM103" i="29"/>
  <c r="AL103" i="29"/>
  <c r="AK103" i="29"/>
  <c r="AJ103" i="29"/>
  <c r="AI103" i="29"/>
  <c r="AH103" i="29"/>
  <c r="AG103" i="29"/>
  <c r="AF103" i="29"/>
  <c r="AE103" i="29"/>
  <c r="AD103" i="29"/>
  <c r="AC103" i="29"/>
  <c r="AB103" i="29"/>
  <c r="AB73" i="29"/>
  <c r="AM102" i="29"/>
  <c r="AL102" i="29"/>
  <c r="AK102" i="29"/>
  <c r="AJ102" i="29"/>
  <c r="AI102" i="29"/>
  <c r="AH102" i="29"/>
  <c r="AG102" i="29"/>
  <c r="AF102" i="29"/>
  <c r="AE102" i="29"/>
  <c r="AD102" i="29"/>
  <c r="AC102" i="29"/>
  <c r="AB102" i="29"/>
  <c r="G102" i="29"/>
  <c r="H102" i="29" s="1"/>
  <c r="AB68" i="29"/>
  <c r="AB59" i="29"/>
  <c r="AB58" i="29"/>
  <c r="AC88" i="29"/>
  <c r="AB88" i="29"/>
  <c r="AB57" i="29"/>
  <c r="AM87" i="29"/>
  <c r="AL87" i="29"/>
  <c r="AK87" i="29"/>
  <c r="AJ87" i="29"/>
  <c r="AI87" i="29"/>
  <c r="AH87" i="29"/>
  <c r="AG87" i="29"/>
  <c r="AF87" i="29"/>
  <c r="AE87" i="29"/>
  <c r="AD87" i="29"/>
  <c r="AC87" i="29"/>
  <c r="AB87" i="29"/>
  <c r="AB56" i="29"/>
  <c r="AM86" i="29"/>
  <c r="AL86" i="29"/>
  <c r="AK86" i="29"/>
  <c r="AJ86" i="29"/>
  <c r="AI86" i="29"/>
  <c r="AH86" i="29"/>
  <c r="AG86" i="29"/>
  <c r="AF86" i="29"/>
  <c r="AE86" i="29"/>
  <c r="AD86" i="29"/>
  <c r="AC86" i="29"/>
  <c r="AB86" i="29"/>
  <c r="G86" i="29"/>
  <c r="AB44" i="29"/>
  <c r="AB75" i="29"/>
  <c r="AB42" i="29"/>
  <c r="AB41" i="29"/>
  <c r="AC72" i="29"/>
  <c r="AB72" i="29"/>
  <c r="AB40" i="29"/>
  <c r="AM71" i="29"/>
  <c r="AL71" i="29"/>
  <c r="AK71" i="29"/>
  <c r="AJ71" i="29"/>
  <c r="AI71" i="29"/>
  <c r="AH71" i="29"/>
  <c r="AG71" i="29"/>
  <c r="AF71" i="29"/>
  <c r="AE71" i="29"/>
  <c r="AD71" i="29"/>
  <c r="AC71" i="29"/>
  <c r="AB71" i="29"/>
  <c r="AB39" i="29"/>
  <c r="AM70" i="29"/>
  <c r="AL70" i="29"/>
  <c r="AK70" i="29"/>
  <c r="AJ70" i="29"/>
  <c r="AI70" i="29"/>
  <c r="AH70" i="29"/>
  <c r="AG70" i="29"/>
  <c r="AF70" i="29"/>
  <c r="AE70" i="29"/>
  <c r="AD70" i="29"/>
  <c r="AC70" i="29"/>
  <c r="AB70" i="29"/>
  <c r="G70" i="29"/>
  <c r="AN55" i="29"/>
  <c r="AC55" i="29"/>
  <c r="AB55" i="29"/>
  <c r="AM54" i="29"/>
  <c r="AL54" i="29"/>
  <c r="AK54" i="29"/>
  <c r="AJ54" i="29"/>
  <c r="AI54" i="29"/>
  <c r="AH54" i="29"/>
  <c r="AG54" i="29"/>
  <c r="AF54" i="29"/>
  <c r="AE54" i="29"/>
  <c r="AD54" i="29"/>
  <c r="AC54" i="29"/>
  <c r="AB54" i="29"/>
  <c r="AM53" i="29"/>
  <c r="AL53" i="29"/>
  <c r="AK53" i="29"/>
  <c r="AJ53" i="29"/>
  <c r="AI53" i="29"/>
  <c r="AH53" i="29"/>
  <c r="AG53" i="29"/>
  <c r="AF53" i="29"/>
  <c r="AE53" i="29"/>
  <c r="AD53" i="29"/>
  <c r="AC53" i="29"/>
  <c r="AB53" i="29"/>
  <c r="AC38" i="29"/>
  <c r="AN38" i="29" s="1"/>
  <c r="AB38" i="29"/>
  <c r="AM37" i="29"/>
  <c r="AL37" i="29"/>
  <c r="AK37" i="29"/>
  <c r="AJ37" i="29"/>
  <c r="AI37" i="29"/>
  <c r="AH37" i="29"/>
  <c r="AG37" i="29"/>
  <c r="AF37" i="29"/>
  <c r="AE37" i="29"/>
  <c r="AD37" i="29"/>
  <c r="AC37" i="29"/>
  <c r="AB37" i="29"/>
  <c r="AU37" i="29" s="1"/>
  <c r="AM36" i="29"/>
  <c r="AL36" i="29"/>
  <c r="AK36" i="29"/>
  <c r="AJ36" i="29"/>
  <c r="AI36" i="29"/>
  <c r="AH36" i="29"/>
  <c r="AG36" i="29"/>
  <c r="AF36" i="29"/>
  <c r="AE36" i="29"/>
  <c r="AD36" i="29"/>
  <c r="AC36" i="29"/>
  <c r="AB36" i="29"/>
  <c r="AB27" i="29"/>
  <c r="AC27" i="29"/>
  <c r="AB25" i="29"/>
  <c r="AC25" i="29"/>
  <c r="AB24" i="29"/>
  <c r="AC24" i="29"/>
  <c r="AB23" i="29"/>
  <c r="AC23" i="29"/>
  <c r="AB22" i="29"/>
  <c r="AC22" i="29"/>
  <c r="AD21" i="29"/>
  <c r="AC21" i="29"/>
  <c r="AB21" i="29"/>
  <c r="G21" i="29"/>
  <c r="AE21" i="29" s="1"/>
  <c r="AM20" i="29"/>
  <c r="AL20" i="29"/>
  <c r="AK20" i="29"/>
  <c r="AJ20" i="29"/>
  <c r="AI20" i="29"/>
  <c r="AH20" i="29"/>
  <c r="AG20" i="29"/>
  <c r="AF20" i="29"/>
  <c r="AE20" i="29"/>
  <c r="AD20" i="29"/>
  <c r="AC20" i="29"/>
  <c r="AB20" i="29"/>
  <c r="AU20" i="29" s="1"/>
  <c r="AM19" i="29"/>
  <c r="AL19" i="29"/>
  <c r="AK19" i="29"/>
  <c r="AJ19" i="29"/>
  <c r="AI19" i="29"/>
  <c r="AH19" i="29"/>
  <c r="AG19" i="29"/>
  <c r="AF19" i="29"/>
  <c r="AE19" i="29"/>
  <c r="AD19" i="29"/>
  <c r="AC19" i="29"/>
  <c r="AB19" i="29"/>
  <c r="AU19" i="29" s="1"/>
  <c r="AB11" i="29"/>
  <c r="AB10" i="29"/>
  <c r="AB9" i="29"/>
  <c r="AB8" i="29"/>
  <c r="AB7" i="29"/>
  <c r="AB6" i="29"/>
  <c r="AB5" i="29"/>
  <c r="E5" i="29"/>
  <c r="E6" i="29" s="1"/>
  <c r="E7" i="29" s="1"/>
  <c r="E8" i="29" s="1"/>
  <c r="E9" i="29" s="1"/>
  <c r="E10" i="29" s="1"/>
  <c r="E11" i="29" s="1"/>
  <c r="E12" i="29" s="1"/>
  <c r="D5" i="29"/>
  <c r="C5" i="29"/>
  <c r="C6" i="29" s="1"/>
  <c r="C7" i="29" s="1"/>
  <c r="C8" i="29" s="1"/>
  <c r="C9" i="29" s="1"/>
  <c r="C10" i="29" s="1"/>
  <c r="C11" i="29" s="1"/>
  <c r="C12" i="29" s="1"/>
  <c r="AO4" i="29"/>
  <c r="AP4" i="29" s="1"/>
  <c r="AQ4" i="29" s="1"/>
  <c r="AR4" i="29" s="1"/>
  <c r="AS4" i="29" s="1"/>
  <c r="AT4" i="29" s="1"/>
  <c r="AU4" i="29" s="1"/>
  <c r="AV4" i="29" s="1"/>
  <c r="AW4" i="29" s="1"/>
  <c r="AX4" i="29" s="1"/>
  <c r="AD4" i="29"/>
  <c r="AE4" i="29" s="1"/>
  <c r="AF4" i="29" s="1"/>
  <c r="AG4" i="29" s="1"/>
  <c r="AH4" i="29" s="1"/>
  <c r="AI4" i="29" s="1"/>
  <c r="AJ4" i="29" s="1"/>
  <c r="AK4" i="29" s="1"/>
  <c r="AL4" i="29" s="1"/>
  <c r="AM4" i="29" s="1"/>
  <c r="G4" i="29"/>
  <c r="H4" i="29" s="1"/>
  <c r="I4" i="29" s="1"/>
  <c r="J4" i="29" s="1"/>
  <c r="K4" i="29" s="1"/>
  <c r="L4" i="29" s="1"/>
  <c r="M4" i="29" s="1"/>
  <c r="N4" i="29" s="1"/>
  <c r="O4" i="29" s="1"/>
  <c r="P4" i="29" s="1"/>
  <c r="Q4" i="29" s="1"/>
  <c r="R4" i="29" s="1"/>
  <c r="S4" i="29" s="1"/>
  <c r="T4" i="29" s="1"/>
  <c r="U4" i="29" s="1"/>
  <c r="V4" i="29" s="1"/>
  <c r="W4" i="29" s="1"/>
  <c r="X4" i="29" s="1"/>
  <c r="Y4" i="29" s="1"/>
  <c r="Z4" i="29" s="1"/>
  <c r="E4" i="29"/>
  <c r="D4" i="29"/>
  <c r="D21" i="29" s="1"/>
  <c r="C4" i="29"/>
  <c r="C21" i="29" s="1"/>
  <c r="B139" i="6"/>
  <c r="B28" i="6"/>
  <c r="B44" i="6" s="1"/>
  <c r="B60" i="6" s="1"/>
  <c r="B125" i="6"/>
  <c r="B126" i="6"/>
  <c r="B143" i="6"/>
  <c r="B144" i="6"/>
  <c r="G52" i="6"/>
  <c r="H52" i="6" s="1"/>
  <c r="I52" i="6" s="1"/>
  <c r="J52" i="6" s="1"/>
  <c r="K52" i="6" s="1"/>
  <c r="L52" i="6" s="1"/>
  <c r="M52" i="6" s="1"/>
  <c r="N52" i="6" s="1"/>
  <c r="O52" i="6" s="1"/>
  <c r="P52" i="6" s="1"/>
  <c r="Q52" i="6" s="1"/>
  <c r="R52" i="6" s="1"/>
  <c r="S52" i="6" s="1"/>
  <c r="T52" i="6" s="1"/>
  <c r="U52" i="6" s="1"/>
  <c r="V52" i="6" s="1"/>
  <c r="W52" i="6" s="1"/>
  <c r="X52" i="6" s="1"/>
  <c r="Y52" i="6" s="1"/>
  <c r="Z52" i="6" s="1"/>
  <c r="G36" i="6"/>
  <c r="H36" i="6" s="1"/>
  <c r="I36" i="6" s="1"/>
  <c r="J36" i="6" s="1"/>
  <c r="K36" i="6" s="1"/>
  <c r="L36" i="6" s="1"/>
  <c r="M36" i="6" s="1"/>
  <c r="N36" i="6" s="1"/>
  <c r="O36" i="6" s="1"/>
  <c r="P36" i="6" s="1"/>
  <c r="Q36" i="6" s="1"/>
  <c r="R36" i="6" s="1"/>
  <c r="S36" i="6" s="1"/>
  <c r="T36" i="6" s="1"/>
  <c r="U36" i="6" s="1"/>
  <c r="V36" i="6" s="1"/>
  <c r="W36" i="6" s="1"/>
  <c r="X36" i="6" s="1"/>
  <c r="Y36" i="6" s="1"/>
  <c r="Z36" i="6" s="1"/>
  <c r="B25" i="6"/>
  <c r="B41" i="6" s="1"/>
  <c r="B57" i="6" s="1"/>
  <c r="B26" i="6"/>
  <c r="B42" i="6" s="1"/>
  <c r="B58" i="6" s="1"/>
  <c r="C108" i="33" l="1"/>
  <c r="D108" i="33"/>
  <c r="Y101" i="33"/>
  <c r="Y103" i="33"/>
  <c r="Y104" i="33"/>
  <c r="Y105" i="33"/>
  <c r="C38" i="29"/>
  <c r="T95" i="31"/>
  <c r="X92" i="31"/>
  <c r="V86" i="31"/>
  <c r="T92" i="31"/>
  <c r="R86" i="31"/>
  <c r="Q95" i="31"/>
  <c r="P92" i="31"/>
  <c r="O89" i="31"/>
  <c r="K86" i="31"/>
  <c r="H92" i="31"/>
  <c r="P96" i="31"/>
  <c r="N90" i="31"/>
  <c r="X96" i="31"/>
  <c r="W93" i="31"/>
  <c r="V90" i="31"/>
  <c r="U87" i="31"/>
  <c r="W96" i="31"/>
  <c r="L95" i="31"/>
  <c r="V93" i="31"/>
  <c r="K92" i="31"/>
  <c r="U90" i="31"/>
  <c r="J89" i="31"/>
  <c r="T87" i="31"/>
  <c r="J86" i="31"/>
  <c r="N85" i="31"/>
  <c r="R96" i="31"/>
  <c r="W95" i="31"/>
  <c r="G95" i="31"/>
  <c r="L94" i="31"/>
  <c r="Q93" i="31"/>
  <c r="V92" i="31"/>
  <c r="F92" i="31"/>
  <c r="K91" i="31"/>
  <c r="P90" i="31"/>
  <c r="AM66" i="31" s="1"/>
  <c r="AX66" i="31" s="1"/>
  <c r="U89" i="31"/>
  <c r="Z88" i="31"/>
  <c r="J88" i="31"/>
  <c r="O87" i="31"/>
  <c r="T86" i="31"/>
  <c r="O85" i="31"/>
  <c r="X95" i="31"/>
  <c r="M94" i="31"/>
  <c r="W92" i="31"/>
  <c r="L91" i="31"/>
  <c r="V89" i="31"/>
  <c r="K88" i="31"/>
  <c r="Q86" i="31"/>
  <c r="M85" i="31"/>
  <c r="Q96" i="31"/>
  <c r="V95" i="31"/>
  <c r="F95" i="31"/>
  <c r="K94" i="31"/>
  <c r="P93" i="31"/>
  <c r="U92" i="31"/>
  <c r="Z91" i="31"/>
  <c r="J91" i="31"/>
  <c r="O90" i="31"/>
  <c r="T89" i="31"/>
  <c r="Y88" i="31"/>
  <c r="I88" i="31"/>
  <c r="N87" i="31"/>
  <c r="S86" i="31"/>
  <c r="I86" i="31"/>
  <c r="P88" i="31"/>
  <c r="H130" i="29"/>
  <c r="H128" i="31" s="1"/>
  <c r="L130" i="29"/>
  <c r="L128" i="31" s="1"/>
  <c r="P130" i="29"/>
  <c r="P128" i="31" s="1"/>
  <c r="T130" i="29"/>
  <c r="X130" i="29"/>
  <c r="X128" i="31" s="1"/>
  <c r="G120" i="29"/>
  <c r="G118" i="31" s="1"/>
  <c r="K120" i="29"/>
  <c r="K118" i="31" s="1"/>
  <c r="O120" i="29"/>
  <c r="O118" i="31" s="1"/>
  <c r="S120" i="29"/>
  <c r="S118" i="31" s="1"/>
  <c r="W120" i="29"/>
  <c r="W118" i="31" s="1"/>
  <c r="F121" i="29"/>
  <c r="F119" i="31" s="1"/>
  <c r="J121" i="29"/>
  <c r="N121" i="29"/>
  <c r="N119" i="31" s="1"/>
  <c r="R121" i="29"/>
  <c r="R119" i="31" s="1"/>
  <c r="V121" i="29"/>
  <c r="V119" i="31" s="1"/>
  <c r="Z121" i="29"/>
  <c r="I122" i="29"/>
  <c r="I120" i="31" s="1"/>
  <c r="M122" i="29"/>
  <c r="M120" i="31" s="1"/>
  <c r="Q122" i="29"/>
  <c r="Q120" i="31" s="1"/>
  <c r="U122" i="29"/>
  <c r="Y122" i="29"/>
  <c r="Y120" i="31" s="1"/>
  <c r="H123" i="29"/>
  <c r="H121" i="31" s="1"/>
  <c r="L123" i="29"/>
  <c r="L121" i="31" s="1"/>
  <c r="P123" i="29"/>
  <c r="T123" i="29"/>
  <c r="T121" i="31" s="1"/>
  <c r="X123" i="29"/>
  <c r="X121" i="31" s="1"/>
  <c r="G124" i="29"/>
  <c r="G122" i="31" s="1"/>
  <c r="AD98" i="31" s="1"/>
  <c r="AO98" i="31" s="1"/>
  <c r="K124" i="29"/>
  <c r="O124" i="29"/>
  <c r="O122" i="31" s="1"/>
  <c r="S124" i="29"/>
  <c r="S122" i="31" s="1"/>
  <c r="W124" i="29"/>
  <c r="W122" i="31" s="1"/>
  <c r="F125" i="29"/>
  <c r="J125" i="29"/>
  <c r="J123" i="31" s="1"/>
  <c r="N125" i="29"/>
  <c r="N123" i="31" s="1"/>
  <c r="R125" i="29"/>
  <c r="R123" i="31" s="1"/>
  <c r="V125" i="29"/>
  <c r="Z125" i="29"/>
  <c r="Z123" i="31" s="1"/>
  <c r="I126" i="29"/>
  <c r="I124" i="31" s="1"/>
  <c r="M126" i="29"/>
  <c r="M124" i="31" s="1"/>
  <c r="Q126" i="29"/>
  <c r="U126" i="29"/>
  <c r="U124" i="31" s="1"/>
  <c r="Y126" i="29"/>
  <c r="Y124" i="31" s="1"/>
  <c r="H127" i="29"/>
  <c r="H125" i="31" s="1"/>
  <c r="L127" i="29"/>
  <c r="P127" i="29"/>
  <c r="P125" i="31" s="1"/>
  <c r="T127" i="29"/>
  <c r="T125" i="31" s="1"/>
  <c r="X127" i="29"/>
  <c r="X125" i="31" s="1"/>
  <c r="G128" i="29"/>
  <c r="K128" i="29"/>
  <c r="K126" i="31" s="1"/>
  <c r="O128" i="29"/>
  <c r="O126" i="31" s="1"/>
  <c r="S128" i="29"/>
  <c r="S126" i="31" s="1"/>
  <c r="W128" i="29"/>
  <c r="F129" i="29"/>
  <c r="F127" i="31" s="1"/>
  <c r="J129" i="29"/>
  <c r="J127" i="31" s="1"/>
  <c r="N129" i="29"/>
  <c r="N127" i="31" s="1"/>
  <c r="R129" i="29"/>
  <c r="V129" i="29"/>
  <c r="V127" i="31" s="1"/>
  <c r="Z129" i="29"/>
  <c r="Z127" i="31" s="1"/>
  <c r="J119" i="29"/>
  <c r="J117" i="31" s="1"/>
  <c r="N119" i="29"/>
  <c r="N117" i="31" s="1"/>
  <c r="R119" i="29"/>
  <c r="V119" i="29"/>
  <c r="Z119" i="29"/>
  <c r="I130" i="29"/>
  <c r="I128" i="31" s="1"/>
  <c r="M130" i="29"/>
  <c r="M128" i="31" s="1"/>
  <c r="Q130" i="29"/>
  <c r="Q128" i="31" s="1"/>
  <c r="U130" i="29"/>
  <c r="U128" i="31" s="1"/>
  <c r="Y130" i="29"/>
  <c r="Y128" i="31" s="1"/>
  <c r="H120" i="29"/>
  <c r="H118" i="31" s="1"/>
  <c r="L120" i="29"/>
  <c r="L118" i="31" s="1"/>
  <c r="P120" i="29"/>
  <c r="P118" i="31" s="1"/>
  <c r="AM88" i="31" s="1"/>
  <c r="AX88" i="31" s="1"/>
  <c r="T120" i="29"/>
  <c r="T118" i="31" s="1"/>
  <c r="X120" i="29"/>
  <c r="X118" i="31" s="1"/>
  <c r="G121" i="29"/>
  <c r="G119" i="31" s="1"/>
  <c r="AD89" i="31" s="1"/>
  <c r="AO89" i="31" s="1"/>
  <c r="K121" i="29"/>
  <c r="K119" i="31" s="1"/>
  <c r="O121" i="29"/>
  <c r="S121" i="29"/>
  <c r="S119" i="31" s="1"/>
  <c r="W121" i="29"/>
  <c r="W119" i="31" s="1"/>
  <c r="F122" i="29"/>
  <c r="F120" i="31" s="1"/>
  <c r="J122" i="29"/>
  <c r="J120" i="31" s="1"/>
  <c r="N122" i="29"/>
  <c r="N120" i="31" s="1"/>
  <c r="R122" i="29"/>
  <c r="R120" i="31" s="1"/>
  <c r="V122" i="29"/>
  <c r="V120" i="31" s="1"/>
  <c r="Z122" i="29"/>
  <c r="Z120" i="31" s="1"/>
  <c r="I123" i="29"/>
  <c r="I121" i="31" s="1"/>
  <c r="M123" i="29"/>
  <c r="M121" i="31" s="1"/>
  <c r="Q123" i="29"/>
  <c r="Q121" i="31" s="1"/>
  <c r="U123" i="29"/>
  <c r="U121" i="31" s="1"/>
  <c r="Y123" i="29"/>
  <c r="Y121" i="31" s="1"/>
  <c r="H124" i="29"/>
  <c r="H122" i="31" s="1"/>
  <c r="AE98" i="31" s="1"/>
  <c r="AP98" i="31" s="1"/>
  <c r="L124" i="29"/>
  <c r="L122" i="31" s="1"/>
  <c r="P124" i="29"/>
  <c r="T124" i="29"/>
  <c r="T122" i="31" s="1"/>
  <c r="X124" i="29"/>
  <c r="X122" i="31" s="1"/>
  <c r="G125" i="29"/>
  <c r="G123" i="31" s="1"/>
  <c r="K125" i="29"/>
  <c r="K123" i="31" s="1"/>
  <c r="O125" i="29"/>
  <c r="O123" i="31" s="1"/>
  <c r="S125" i="29"/>
  <c r="S123" i="31" s="1"/>
  <c r="W125" i="29"/>
  <c r="W123" i="31" s="1"/>
  <c r="F126" i="29"/>
  <c r="F124" i="31" s="1"/>
  <c r="J126" i="29"/>
  <c r="J124" i="31" s="1"/>
  <c r="N126" i="29"/>
  <c r="N124" i="31" s="1"/>
  <c r="R126" i="29"/>
  <c r="R124" i="31" s="1"/>
  <c r="V126" i="29"/>
  <c r="V124" i="31" s="1"/>
  <c r="Z126" i="29"/>
  <c r="Z124" i="31" s="1"/>
  <c r="I127" i="29"/>
  <c r="I125" i="31" s="1"/>
  <c r="M127" i="29"/>
  <c r="M125" i="31" s="1"/>
  <c r="Q127" i="29"/>
  <c r="Q125" i="31" s="1"/>
  <c r="U127" i="29"/>
  <c r="U125" i="31" s="1"/>
  <c r="Y127" i="29"/>
  <c r="Y125" i="31" s="1"/>
  <c r="H128" i="29"/>
  <c r="H126" i="31" s="1"/>
  <c r="L128" i="29"/>
  <c r="L126" i="31" s="1"/>
  <c r="P128" i="29"/>
  <c r="P126" i="31" s="1"/>
  <c r="T128" i="29"/>
  <c r="T126" i="31" s="1"/>
  <c r="X128" i="29"/>
  <c r="X126" i="31" s="1"/>
  <c r="G129" i="29"/>
  <c r="G127" i="31" s="1"/>
  <c r="K129" i="29"/>
  <c r="K127" i="31" s="1"/>
  <c r="O129" i="29"/>
  <c r="O127" i="31" s="1"/>
  <c r="S129" i="29"/>
  <c r="S127" i="31" s="1"/>
  <c r="W129" i="29"/>
  <c r="W127" i="31" s="1"/>
  <c r="G119" i="29"/>
  <c r="G117" i="31" s="1"/>
  <c r="K119" i="29"/>
  <c r="K117" i="31" s="1"/>
  <c r="O119" i="29"/>
  <c r="O117" i="31" s="1"/>
  <c r="S119" i="29"/>
  <c r="W119" i="29"/>
  <c r="J130" i="29"/>
  <c r="J128" i="31" s="1"/>
  <c r="R130" i="29"/>
  <c r="R128" i="31" s="1"/>
  <c r="Z130" i="29"/>
  <c r="Z128" i="31" s="1"/>
  <c r="M120" i="29"/>
  <c r="M118" i="31" s="1"/>
  <c r="U120" i="29"/>
  <c r="U118" i="31" s="1"/>
  <c r="H121" i="29"/>
  <c r="H119" i="31" s="1"/>
  <c r="AE89" i="31" s="1"/>
  <c r="AP89" i="31" s="1"/>
  <c r="P121" i="29"/>
  <c r="P119" i="31" s="1"/>
  <c r="X121" i="29"/>
  <c r="X119" i="31" s="1"/>
  <c r="K122" i="29"/>
  <c r="K120" i="31" s="1"/>
  <c r="AH90" i="31" s="1"/>
  <c r="AS90" i="31" s="1"/>
  <c r="S122" i="29"/>
  <c r="S120" i="31" s="1"/>
  <c r="F123" i="29"/>
  <c r="F121" i="31" s="1"/>
  <c r="N123" i="29"/>
  <c r="N121" i="31" s="1"/>
  <c r="V123" i="29"/>
  <c r="V121" i="31" s="1"/>
  <c r="I124" i="29"/>
  <c r="I122" i="31" s="1"/>
  <c r="Q124" i="29"/>
  <c r="Q122" i="31" s="1"/>
  <c r="Y124" i="29"/>
  <c r="Y122" i="31" s="1"/>
  <c r="L125" i="29"/>
  <c r="L123" i="31" s="1"/>
  <c r="T125" i="29"/>
  <c r="T123" i="31" s="1"/>
  <c r="G126" i="29"/>
  <c r="O126" i="29"/>
  <c r="O124" i="31" s="1"/>
  <c r="W126" i="29"/>
  <c r="W124" i="31" s="1"/>
  <c r="J127" i="29"/>
  <c r="J125" i="31" s="1"/>
  <c r="R127" i="29"/>
  <c r="R125" i="31" s="1"/>
  <c r="Z127" i="29"/>
  <c r="Z125" i="31" s="1"/>
  <c r="M128" i="29"/>
  <c r="M126" i="31" s="1"/>
  <c r="U128" i="29"/>
  <c r="U126" i="31" s="1"/>
  <c r="H129" i="29"/>
  <c r="H127" i="31" s="1"/>
  <c r="P129" i="29"/>
  <c r="P127" i="31" s="1"/>
  <c r="X129" i="29"/>
  <c r="X127" i="31" s="1"/>
  <c r="L119" i="29"/>
  <c r="L117" i="31" s="1"/>
  <c r="T119" i="29"/>
  <c r="K130" i="29"/>
  <c r="K128" i="31" s="1"/>
  <c r="S130" i="29"/>
  <c r="S128" i="31" s="1"/>
  <c r="F120" i="29"/>
  <c r="F118" i="31" s="1"/>
  <c r="N120" i="29"/>
  <c r="V120" i="29"/>
  <c r="V118" i="31" s="1"/>
  <c r="I121" i="29"/>
  <c r="I119" i="31" s="1"/>
  <c r="Q121" i="29"/>
  <c r="Q119" i="31" s="1"/>
  <c r="Y121" i="29"/>
  <c r="L122" i="29"/>
  <c r="L120" i="31" s="1"/>
  <c r="T122" i="29"/>
  <c r="T120" i="31" s="1"/>
  <c r="G123" i="29"/>
  <c r="G121" i="31" s="1"/>
  <c r="O123" i="29"/>
  <c r="O121" i="31" s="1"/>
  <c r="W123" i="29"/>
  <c r="W121" i="31" s="1"/>
  <c r="J124" i="29"/>
  <c r="J122" i="31" s="1"/>
  <c r="R124" i="29"/>
  <c r="R122" i="31" s="1"/>
  <c r="Z124" i="29"/>
  <c r="M125" i="29"/>
  <c r="M123" i="31" s="1"/>
  <c r="U125" i="29"/>
  <c r="U123" i="31" s="1"/>
  <c r="H126" i="29"/>
  <c r="H124" i="31" s="1"/>
  <c r="P126" i="29"/>
  <c r="P124" i="31" s="1"/>
  <c r="X126" i="29"/>
  <c r="X124" i="31" s="1"/>
  <c r="K127" i="29"/>
  <c r="K125" i="31" s="1"/>
  <c r="S127" i="29"/>
  <c r="S125" i="31" s="1"/>
  <c r="F128" i="29"/>
  <c r="F126" i="31" s="1"/>
  <c r="N128" i="29"/>
  <c r="N126" i="31" s="1"/>
  <c r="V128" i="29"/>
  <c r="V126" i="31" s="1"/>
  <c r="I129" i="29"/>
  <c r="I127" i="31" s="1"/>
  <c r="Q129" i="29"/>
  <c r="Q127" i="31" s="1"/>
  <c r="Y129" i="29"/>
  <c r="Y127" i="31" s="1"/>
  <c r="M119" i="29"/>
  <c r="M117" i="31" s="1"/>
  <c r="U119" i="29"/>
  <c r="N130" i="29"/>
  <c r="I120" i="29"/>
  <c r="I118" i="31" s="1"/>
  <c r="Y120" i="29"/>
  <c r="Y118" i="31" s="1"/>
  <c r="T121" i="29"/>
  <c r="T119" i="31" s="1"/>
  <c r="O122" i="29"/>
  <c r="J123" i="29"/>
  <c r="J121" i="31" s="1"/>
  <c r="Z123" i="29"/>
  <c r="Z121" i="31" s="1"/>
  <c r="U124" i="29"/>
  <c r="U122" i="31" s="1"/>
  <c r="P125" i="29"/>
  <c r="K126" i="29"/>
  <c r="K124" i="31" s="1"/>
  <c r="F127" i="29"/>
  <c r="F125" i="31" s="1"/>
  <c r="V127" i="29"/>
  <c r="V125" i="31" s="1"/>
  <c r="Q128" i="29"/>
  <c r="L129" i="29"/>
  <c r="L127" i="31" s="1"/>
  <c r="H119" i="29"/>
  <c r="H117" i="31" s="1"/>
  <c r="X119" i="29"/>
  <c r="F130" i="29"/>
  <c r="F128" i="31" s="1"/>
  <c r="L121" i="29"/>
  <c r="L119" i="31" s="1"/>
  <c r="W122" i="29"/>
  <c r="W120" i="31" s="1"/>
  <c r="M124" i="29"/>
  <c r="M122" i="31" s="1"/>
  <c r="X125" i="29"/>
  <c r="X123" i="31" s="1"/>
  <c r="N127" i="29"/>
  <c r="N125" i="31" s="1"/>
  <c r="Y128" i="29"/>
  <c r="Y126" i="31" s="1"/>
  <c r="P119" i="29"/>
  <c r="P117" i="31" s="1"/>
  <c r="O130" i="29"/>
  <c r="J120" i="29"/>
  <c r="J118" i="31" s="1"/>
  <c r="Z120" i="29"/>
  <c r="Z118" i="31" s="1"/>
  <c r="U121" i="29"/>
  <c r="U119" i="31" s="1"/>
  <c r="P122" i="29"/>
  <c r="P120" i="31" s="1"/>
  <c r="K123" i="29"/>
  <c r="K121" i="31" s="1"/>
  <c r="F124" i="29"/>
  <c r="F122" i="31" s="1"/>
  <c r="V124" i="29"/>
  <c r="V122" i="31" s="1"/>
  <c r="Q125" i="29"/>
  <c r="Q123" i="31" s="1"/>
  <c r="L126" i="29"/>
  <c r="L124" i="31" s="1"/>
  <c r="G127" i="29"/>
  <c r="G125" i="31" s="1"/>
  <c r="W127" i="29"/>
  <c r="W125" i="31" s="1"/>
  <c r="R128" i="29"/>
  <c r="R126" i="31" s="1"/>
  <c r="M129" i="29"/>
  <c r="M127" i="31" s="1"/>
  <c r="I119" i="29"/>
  <c r="I117" i="31" s="1"/>
  <c r="Y119" i="29"/>
  <c r="V130" i="29"/>
  <c r="V128" i="31" s="1"/>
  <c r="Q120" i="29"/>
  <c r="Q118" i="31" s="1"/>
  <c r="G122" i="29"/>
  <c r="G120" i="31" s="1"/>
  <c r="R123" i="29"/>
  <c r="R121" i="31" s="1"/>
  <c r="H125" i="29"/>
  <c r="H123" i="31" s="1"/>
  <c r="S126" i="29"/>
  <c r="S124" i="31" s="1"/>
  <c r="I128" i="29"/>
  <c r="I126" i="31" s="1"/>
  <c r="T129" i="29"/>
  <c r="T127" i="31" s="1"/>
  <c r="G130" i="29"/>
  <c r="G128" i="31" s="1"/>
  <c r="W130" i="29"/>
  <c r="W128" i="31" s="1"/>
  <c r="R120" i="29"/>
  <c r="R118" i="31" s="1"/>
  <c r="M121" i="29"/>
  <c r="M119" i="31" s="1"/>
  <c r="H122" i="29"/>
  <c r="X122" i="29"/>
  <c r="X120" i="31" s="1"/>
  <c r="S123" i="29"/>
  <c r="S121" i="31" s="1"/>
  <c r="N124" i="29"/>
  <c r="N122" i="31" s="1"/>
  <c r="I125" i="29"/>
  <c r="I123" i="31" s="1"/>
  <c r="Y125" i="29"/>
  <c r="Y123" i="31" s="1"/>
  <c r="T126" i="29"/>
  <c r="T124" i="31" s="1"/>
  <c r="O127" i="29"/>
  <c r="O125" i="31" s="1"/>
  <c r="J128" i="29"/>
  <c r="J126" i="31" s="1"/>
  <c r="Z128" i="29"/>
  <c r="Z126" i="31" s="1"/>
  <c r="U129" i="29"/>
  <c r="U127" i="31" s="1"/>
  <c r="Q119" i="29"/>
  <c r="Q117" i="31" s="1"/>
  <c r="F119" i="29"/>
  <c r="I104" i="29"/>
  <c r="I102" i="31" s="1"/>
  <c r="M104" i="29"/>
  <c r="M102" i="31" s="1"/>
  <c r="AJ72" i="31" s="1"/>
  <c r="AU72" i="31" s="1"/>
  <c r="Q104" i="29"/>
  <c r="Q102" i="31" s="1"/>
  <c r="U104" i="29"/>
  <c r="Y104" i="29"/>
  <c r="Y102" i="31" s="1"/>
  <c r="H105" i="29"/>
  <c r="H103" i="31" s="1"/>
  <c r="L105" i="29"/>
  <c r="L103" i="31" s="1"/>
  <c r="AI73" i="31" s="1"/>
  <c r="AT73" i="31" s="1"/>
  <c r="P105" i="29"/>
  <c r="P103" i="31" s="1"/>
  <c r="T105" i="29"/>
  <c r="T103" i="31" s="1"/>
  <c r="X105" i="29"/>
  <c r="X103" i="31" s="1"/>
  <c r="G106" i="29"/>
  <c r="G104" i="31" s="1"/>
  <c r="AD74" i="31" s="1"/>
  <c r="AO74" i="31" s="1"/>
  <c r="K106" i="29"/>
  <c r="K104" i="31" s="1"/>
  <c r="AH74" i="31" s="1"/>
  <c r="AS74" i="31" s="1"/>
  <c r="O106" i="29"/>
  <c r="O104" i="31" s="1"/>
  <c r="S106" i="29"/>
  <c r="S104" i="31" s="1"/>
  <c r="W106" i="29"/>
  <c r="W104" i="31" s="1"/>
  <c r="F107" i="29"/>
  <c r="J107" i="29"/>
  <c r="J105" i="31" s="1"/>
  <c r="N107" i="29"/>
  <c r="N105" i="31" s="1"/>
  <c r="R107" i="29"/>
  <c r="R105" i="31" s="1"/>
  <c r="V107" i="29"/>
  <c r="V105" i="31" s="1"/>
  <c r="Z107" i="29"/>
  <c r="Z105" i="31" s="1"/>
  <c r="I108" i="29"/>
  <c r="I106" i="31" s="1"/>
  <c r="F104" i="29"/>
  <c r="F102" i="31" s="1"/>
  <c r="J104" i="29"/>
  <c r="J102" i="31" s="1"/>
  <c r="N104" i="29"/>
  <c r="N102" i="31" s="1"/>
  <c r="R104" i="29"/>
  <c r="R102" i="31" s="1"/>
  <c r="V104" i="29"/>
  <c r="V102" i="31" s="1"/>
  <c r="Z104" i="29"/>
  <c r="I105" i="29"/>
  <c r="I103" i="31" s="1"/>
  <c r="M105" i="29"/>
  <c r="M103" i="31" s="1"/>
  <c r="Q105" i="29"/>
  <c r="Q103" i="31" s="1"/>
  <c r="U105" i="29"/>
  <c r="U103" i="31" s="1"/>
  <c r="Y105" i="29"/>
  <c r="Y103" i="31" s="1"/>
  <c r="H106" i="29"/>
  <c r="H104" i="31" s="1"/>
  <c r="AE74" i="31" s="1"/>
  <c r="AP74" i="31" s="1"/>
  <c r="L106" i="29"/>
  <c r="L104" i="31" s="1"/>
  <c r="P106" i="29"/>
  <c r="P104" i="31" s="1"/>
  <c r="T106" i="29"/>
  <c r="T104" i="31" s="1"/>
  <c r="X106" i="29"/>
  <c r="X104" i="31" s="1"/>
  <c r="G107" i="29"/>
  <c r="G105" i="31" s="1"/>
  <c r="K107" i="29"/>
  <c r="O107" i="29"/>
  <c r="O105" i="31" s="1"/>
  <c r="S107" i="29"/>
  <c r="S105" i="31" s="1"/>
  <c r="W107" i="29"/>
  <c r="W105" i="31" s="1"/>
  <c r="F108" i="29"/>
  <c r="J108" i="29"/>
  <c r="J106" i="31" s="1"/>
  <c r="G104" i="29"/>
  <c r="G102" i="31" s="1"/>
  <c r="O104" i="29"/>
  <c r="O102" i="31" s="1"/>
  <c r="AL72" i="31" s="1"/>
  <c r="AW72" i="31" s="1"/>
  <c r="W104" i="29"/>
  <c r="W102" i="31" s="1"/>
  <c r="J105" i="29"/>
  <c r="J103" i="31" s="1"/>
  <c r="R105" i="29"/>
  <c r="R103" i="31" s="1"/>
  <c r="Z105" i="29"/>
  <c r="Z103" i="31" s="1"/>
  <c r="M106" i="29"/>
  <c r="U106" i="29"/>
  <c r="U104" i="31" s="1"/>
  <c r="H107" i="29"/>
  <c r="H105" i="31" s="1"/>
  <c r="P107" i="29"/>
  <c r="P105" i="31" s="1"/>
  <c r="X107" i="29"/>
  <c r="X105" i="31" s="1"/>
  <c r="K108" i="29"/>
  <c r="K106" i="31" s="1"/>
  <c r="O108" i="29"/>
  <c r="O106" i="31" s="1"/>
  <c r="S108" i="29"/>
  <c r="S106" i="31" s="1"/>
  <c r="W108" i="29"/>
  <c r="W106" i="31" s="1"/>
  <c r="F109" i="29"/>
  <c r="F107" i="31" s="1"/>
  <c r="J109" i="29"/>
  <c r="J107" i="31" s="1"/>
  <c r="N109" i="29"/>
  <c r="N107" i="31" s="1"/>
  <c r="R109" i="29"/>
  <c r="V109" i="29"/>
  <c r="V107" i="31" s="1"/>
  <c r="Z109" i="29"/>
  <c r="Z107" i="31" s="1"/>
  <c r="I110" i="29"/>
  <c r="I108" i="31" s="1"/>
  <c r="M110" i="29"/>
  <c r="M108" i="31" s="1"/>
  <c r="Q110" i="29"/>
  <c r="Q108" i="31" s="1"/>
  <c r="U110" i="29"/>
  <c r="U108" i="31" s="1"/>
  <c r="Y110" i="29"/>
  <c r="Y108" i="31" s="1"/>
  <c r="H111" i="29"/>
  <c r="L111" i="29"/>
  <c r="L109" i="31" s="1"/>
  <c r="P111" i="29"/>
  <c r="P109" i="31" s="1"/>
  <c r="T111" i="29"/>
  <c r="T109" i="31" s="1"/>
  <c r="X111" i="29"/>
  <c r="X109" i="31" s="1"/>
  <c r="G112" i="29"/>
  <c r="G110" i="31" s="1"/>
  <c r="K112" i="29"/>
  <c r="K110" i="31" s="1"/>
  <c r="O112" i="29"/>
  <c r="O110" i="31" s="1"/>
  <c r="S112" i="29"/>
  <c r="W112" i="29"/>
  <c r="W110" i="31" s="1"/>
  <c r="F113" i="29"/>
  <c r="F111" i="31" s="1"/>
  <c r="J113" i="29"/>
  <c r="J111" i="31" s="1"/>
  <c r="N113" i="29"/>
  <c r="N111" i="31" s="1"/>
  <c r="R113" i="29"/>
  <c r="R111" i="31" s="1"/>
  <c r="V113" i="29"/>
  <c r="V111" i="31" s="1"/>
  <c r="Z113" i="29"/>
  <c r="Z111" i="31" s="1"/>
  <c r="I114" i="29"/>
  <c r="M114" i="29"/>
  <c r="M112" i="31" s="1"/>
  <c r="Q114" i="29"/>
  <c r="Q112" i="31" s="1"/>
  <c r="U114" i="29"/>
  <c r="U112" i="31" s="1"/>
  <c r="Y114" i="29"/>
  <c r="Y112" i="31" s="1"/>
  <c r="I103" i="29"/>
  <c r="I101" i="31" s="1"/>
  <c r="M103" i="29"/>
  <c r="M101" i="31" s="1"/>
  <c r="Q103" i="29"/>
  <c r="Q101" i="31" s="1"/>
  <c r="U103" i="29"/>
  <c r="Y103" i="29"/>
  <c r="H104" i="29"/>
  <c r="H102" i="31" s="1"/>
  <c r="P104" i="29"/>
  <c r="P102" i="31" s="1"/>
  <c r="AM72" i="31" s="1"/>
  <c r="AX72" i="31" s="1"/>
  <c r="X104" i="29"/>
  <c r="X102" i="31" s="1"/>
  <c r="K105" i="29"/>
  <c r="K103" i="31" s="1"/>
  <c r="S105" i="29"/>
  <c r="S103" i="31" s="1"/>
  <c r="F106" i="29"/>
  <c r="F104" i="31" s="1"/>
  <c r="N106" i="29"/>
  <c r="N104" i="31" s="1"/>
  <c r="V106" i="29"/>
  <c r="V104" i="31" s="1"/>
  <c r="I107" i="29"/>
  <c r="I105" i="31" s="1"/>
  <c r="Q107" i="29"/>
  <c r="Q105" i="31" s="1"/>
  <c r="Y107" i="29"/>
  <c r="Y105" i="31" s="1"/>
  <c r="L108" i="29"/>
  <c r="L106" i="31" s="1"/>
  <c r="P108" i="29"/>
  <c r="P106" i="31" s="1"/>
  <c r="T108" i="29"/>
  <c r="T106" i="31" s="1"/>
  <c r="X108" i="29"/>
  <c r="G109" i="29"/>
  <c r="G107" i="31" s="1"/>
  <c r="K109" i="29"/>
  <c r="K107" i="31" s="1"/>
  <c r="O109" i="29"/>
  <c r="O107" i="31" s="1"/>
  <c r="S109" i="29"/>
  <c r="S107" i="31" s="1"/>
  <c r="W109" i="29"/>
  <c r="W107" i="31" s="1"/>
  <c r="F110" i="29"/>
  <c r="F108" i="31" s="1"/>
  <c r="J110" i="29"/>
  <c r="J108" i="31" s="1"/>
  <c r="N110" i="29"/>
  <c r="R110" i="29"/>
  <c r="R108" i="31" s="1"/>
  <c r="V110" i="29"/>
  <c r="V108" i="31" s="1"/>
  <c r="Z110" i="29"/>
  <c r="Z108" i="31" s="1"/>
  <c r="I111" i="29"/>
  <c r="I109" i="31" s="1"/>
  <c r="M111" i="29"/>
  <c r="M109" i="31" s="1"/>
  <c r="Q111" i="29"/>
  <c r="Q109" i="31" s="1"/>
  <c r="U111" i="29"/>
  <c r="U109" i="31" s="1"/>
  <c r="Y111" i="29"/>
  <c r="H112" i="29"/>
  <c r="H110" i="31" s="1"/>
  <c r="L112" i="29"/>
  <c r="L110" i="31" s="1"/>
  <c r="P112" i="29"/>
  <c r="P110" i="31" s="1"/>
  <c r="T112" i="29"/>
  <c r="T110" i="31" s="1"/>
  <c r="X112" i="29"/>
  <c r="X110" i="31" s="1"/>
  <c r="G113" i="29"/>
  <c r="G111" i="31" s="1"/>
  <c r="K113" i="29"/>
  <c r="K111" i="31" s="1"/>
  <c r="O113" i="29"/>
  <c r="S113" i="29"/>
  <c r="S111" i="31" s="1"/>
  <c r="W113" i="29"/>
  <c r="W111" i="31" s="1"/>
  <c r="F114" i="29"/>
  <c r="F112" i="31" s="1"/>
  <c r="J114" i="29"/>
  <c r="J112" i="31" s="1"/>
  <c r="N114" i="29"/>
  <c r="N112" i="31" s="1"/>
  <c r="R114" i="29"/>
  <c r="R112" i="31" s="1"/>
  <c r="V114" i="29"/>
  <c r="V112" i="31" s="1"/>
  <c r="Z114" i="29"/>
  <c r="J103" i="29"/>
  <c r="J101" i="31" s="1"/>
  <c r="N103" i="29"/>
  <c r="N101" i="31" s="1"/>
  <c r="R103" i="29"/>
  <c r="R135" i="29" s="1"/>
  <c r="V103" i="29"/>
  <c r="Z103" i="29"/>
  <c r="S104" i="29"/>
  <c r="S102" i="31" s="1"/>
  <c r="N105" i="29"/>
  <c r="N103" i="31" s="1"/>
  <c r="I106" i="29"/>
  <c r="Y106" i="29"/>
  <c r="Y104" i="31" s="1"/>
  <c r="T107" i="29"/>
  <c r="T105" i="31" s="1"/>
  <c r="M108" i="29"/>
  <c r="M106" i="31" s="1"/>
  <c r="AJ82" i="31" s="1"/>
  <c r="AU82" i="31" s="1"/>
  <c r="U108" i="29"/>
  <c r="U106" i="31" s="1"/>
  <c r="H109" i="29"/>
  <c r="H107" i="31" s="1"/>
  <c r="P109" i="29"/>
  <c r="P107" i="31" s="1"/>
  <c r="X109" i="29"/>
  <c r="X107" i="31" s="1"/>
  <c r="K110" i="29"/>
  <c r="K108" i="31" s="1"/>
  <c r="S110" i="29"/>
  <c r="S108" i="31" s="1"/>
  <c r="F111" i="29"/>
  <c r="F109" i="31" s="1"/>
  <c r="N111" i="29"/>
  <c r="N109" i="31" s="1"/>
  <c r="V111" i="29"/>
  <c r="V109" i="31" s="1"/>
  <c r="I112" i="29"/>
  <c r="I110" i="31" s="1"/>
  <c r="Q112" i="29"/>
  <c r="Q110" i="31" s="1"/>
  <c r="Y112" i="29"/>
  <c r="Y110" i="31" s="1"/>
  <c r="L113" i="29"/>
  <c r="L111" i="31" s="1"/>
  <c r="T113" i="29"/>
  <c r="T111" i="31" s="1"/>
  <c r="G114" i="29"/>
  <c r="G112" i="31" s="1"/>
  <c r="O114" i="29"/>
  <c r="O112" i="31" s="1"/>
  <c r="W114" i="29"/>
  <c r="W112" i="31" s="1"/>
  <c r="K103" i="29"/>
  <c r="K101" i="31" s="1"/>
  <c r="S103" i="29"/>
  <c r="F105" i="29"/>
  <c r="F103" i="31" s="1"/>
  <c r="Q106" i="29"/>
  <c r="G108" i="29"/>
  <c r="G106" i="31" s="1"/>
  <c r="Y108" i="29"/>
  <c r="Y106" i="31" s="1"/>
  <c r="T109" i="29"/>
  <c r="T107" i="31" s="1"/>
  <c r="O110" i="29"/>
  <c r="O108" i="31" s="1"/>
  <c r="W110" i="29"/>
  <c r="W108" i="31" s="1"/>
  <c r="R111" i="29"/>
  <c r="R109" i="31" s="1"/>
  <c r="M112" i="29"/>
  <c r="M110" i="31" s="1"/>
  <c r="H113" i="29"/>
  <c r="X113" i="29"/>
  <c r="X111" i="31" s="1"/>
  <c r="G103" i="29"/>
  <c r="G101" i="31" s="1"/>
  <c r="W103" i="29"/>
  <c r="W135" i="29" s="1"/>
  <c r="T104" i="29"/>
  <c r="T102" i="31" s="1"/>
  <c r="O105" i="29"/>
  <c r="O103" i="31" s="1"/>
  <c r="J106" i="29"/>
  <c r="J104" i="31" s="1"/>
  <c r="Z106" i="29"/>
  <c r="Z104" i="31" s="1"/>
  <c r="U107" i="29"/>
  <c r="U105" i="31" s="1"/>
  <c r="N108" i="29"/>
  <c r="N106" i="31" s="1"/>
  <c r="V108" i="29"/>
  <c r="V106" i="31" s="1"/>
  <c r="I109" i="29"/>
  <c r="I107" i="31" s="1"/>
  <c r="Q109" i="29"/>
  <c r="Q107" i="31" s="1"/>
  <c r="Y109" i="29"/>
  <c r="Y107" i="31" s="1"/>
  <c r="L110" i="29"/>
  <c r="L108" i="31" s="1"/>
  <c r="T110" i="29"/>
  <c r="T108" i="31" s="1"/>
  <c r="G111" i="29"/>
  <c r="O111" i="29"/>
  <c r="O109" i="31" s="1"/>
  <c r="W111" i="29"/>
  <c r="W109" i="31" s="1"/>
  <c r="J112" i="29"/>
  <c r="J110" i="31" s="1"/>
  <c r="R112" i="29"/>
  <c r="Z112" i="29"/>
  <c r="Z110" i="31" s="1"/>
  <c r="M113" i="29"/>
  <c r="M111" i="31" s="1"/>
  <c r="U113" i="29"/>
  <c r="U111" i="31" s="1"/>
  <c r="H114" i="29"/>
  <c r="P114" i="29"/>
  <c r="P112" i="31" s="1"/>
  <c r="X114" i="29"/>
  <c r="X112" i="31" s="1"/>
  <c r="L103" i="29"/>
  <c r="L101" i="31" s="1"/>
  <c r="T103" i="29"/>
  <c r="T135" i="29" s="1"/>
  <c r="K104" i="29"/>
  <c r="K102" i="31" s="1"/>
  <c r="V105" i="29"/>
  <c r="V103" i="31" s="1"/>
  <c r="L107" i="29"/>
  <c r="L105" i="31" s="1"/>
  <c r="Q108" i="29"/>
  <c r="Q106" i="31" s="1"/>
  <c r="L109" i="29"/>
  <c r="L107" i="31" s="1"/>
  <c r="G110" i="29"/>
  <c r="G108" i="31" s="1"/>
  <c r="J111" i="29"/>
  <c r="J109" i="31" s="1"/>
  <c r="Z111" i="29"/>
  <c r="U112" i="29"/>
  <c r="U110" i="31" s="1"/>
  <c r="P113" i="29"/>
  <c r="P111" i="31" s="1"/>
  <c r="K114" i="29"/>
  <c r="K112" i="31" s="1"/>
  <c r="S114" i="29"/>
  <c r="S112" i="31" s="1"/>
  <c r="O103" i="29"/>
  <c r="O101" i="31" s="1"/>
  <c r="G105" i="29"/>
  <c r="G103" i="31" s="1"/>
  <c r="AD73" i="31" s="1"/>
  <c r="AO73" i="31" s="1"/>
  <c r="H108" i="29"/>
  <c r="H106" i="31" s="1"/>
  <c r="AE82" i="31" s="1"/>
  <c r="AP82" i="31" s="1"/>
  <c r="U109" i="29"/>
  <c r="U107" i="31" s="1"/>
  <c r="K111" i="29"/>
  <c r="K109" i="31" s="1"/>
  <c r="V112" i="29"/>
  <c r="V110" i="31" s="1"/>
  <c r="L114" i="29"/>
  <c r="L112" i="31" s="1"/>
  <c r="X103" i="29"/>
  <c r="R106" i="29"/>
  <c r="R104" i="31" s="1"/>
  <c r="Z108" i="29"/>
  <c r="Z106" i="31" s="1"/>
  <c r="F112" i="29"/>
  <c r="F110" i="31" s="1"/>
  <c r="H103" i="29"/>
  <c r="L104" i="29"/>
  <c r="L102" i="31" s="1"/>
  <c r="M109" i="29"/>
  <c r="M107" i="31" s="1"/>
  <c r="Y113" i="29"/>
  <c r="Y111" i="31" s="1"/>
  <c r="W105" i="29"/>
  <c r="R108" i="29"/>
  <c r="R106" i="31" s="1"/>
  <c r="H110" i="29"/>
  <c r="H108" i="31" s="1"/>
  <c r="S111" i="29"/>
  <c r="S109" i="31" s="1"/>
  <c r="I113" i="29"/>
  <c r="T114" i="29"/>
  <c r="T112" i="31" s="1"/>
  <c r="P110" i="29"/>
  <c r="P108" i="31" s="1"/>
  <c r="Q113" i="29"/>
  <c r="Q111" i="31" s="1"/>
  <c r="M107" i="29"/>
  <c r="X110" i="29"/>
  <c r="X108" i="31" s="1"/>
  <c r="N112" i="29"/>
  <c r="N110" i="31" s="1"/>
  <c r="P103" i="29"/>
  <c r="P101" i="31" s="1"/>
  <c r="F103" i="29"/>
  <c r="F101" i="31" s="1"/>
  <c r="P85" i="31"/>
  <c r="M141" i="29"/>
  <c r="M157" i="29" s="1"/>
  <c r="M43" i="34" s="1"/>
  <c r="M91" i="31"/>
  <c r="L85" i="31"/>
  <c r="I91" i="31"/>
  <c r="X85" i="31"/>
  <c r="X99" i="29"/>
  <c r="U46" i="33" s="1"/>
  <c r="V94" i="31"/>
  <c r="U91" i="31"/>
  <c r="T88" i="31"/>
  <c r="T96" i="31"/>
  <c r="R90" i="31"/>
  <c r="Z94" i="31"/>
  <c r="Z142" i="31" s="1"/>
  <c r="Z158" i="31" s="1"/>
  <c r="X138" i="29"/>
  <c r="X154" i="29" s="1"/>
  <c r="X40" i="34" s="1"/>
  <c r="X88" i="31"/>
  <c r="H96" i="31"/>
  <c r="G93" i="31"/>
  <c r="F90" i="31"/>
  <c r="Z86" i="31"/>
  <c r="O96" i="31"/>
  <c r="Y94" i="31"/>
  <c r="N93" i="31"/>
  <c r="X91" i="31"/>
  <c r="M90" i="31"/>
  <c r="W88" i="31"/>
  <c r="L87" i="31"/>
  <c r="L135" i="31" s="1"/>
  <c r="L151" i="31" s="1"/>
  <c r="Z85" i="31"/>
  <c r="Z99" i="29"/>
  <c r="W46" i="33" s="1"/>
  <c r="J85" i="31"/>
  <c r="N96" i="31"/>
  <c r="S95" i="31"/>
  <c r="X94" i="31"/>
  <c r="H94" i="31"/>
  <c r="M93" i="31"/>
  <c r="R92" i="31"/>
  <c r="W91" i="31"/>
  <c r="G91" i="31"/>
  <c r="L90" i="31"/>
  <c r="Q89" i="31"/>
  <c r="V88" i="31"/>
  <c r="F88" i="31"/>
  <c r="K87" i="31"/>
  <c r="O86" i="31"/>
  <c r="G135" i="29"/>
  <c r="G151" i="29" s="1"/>
  <c r="G37" i="34" s="1"/>
  <c r="G85" i="31"/>
  <c r="P95" i="31"/>
  <c r="Z93" i="31"/>
  <c r="O142" i="29"/>
  <c r="O158" i="29" s="1"/>
  <c r="O44" i="34" s="1"/>
  <c r="O92" i="31"/>
  <c r="Y90" i="31"/>
  <c r="N89" i="31"/>
  <c r="X87" i="31"/>
  <c r="X135" i="31" s="1"/>
  <c r="X151" i="31" s="1"/>
  <c r="Y85" i="31"/>
  <c r="Y99" i="29"/>
  <c r="V46" i="33" s="1"/>
  <c r="I85" i="31"/>
  <c r="M96" i="31"/>
  <c r="M144" i="31" s="1"/>
  <c r="M160" i="31" s="1"/>
  <c r="R95" i="31"/>
  <c r="W94" i="31"/>
  <c r="G94" i="31"/>
  <c r="L93" i="31"/>
  <c r="Q92" i="31"/>
  <c r="V91" i="31"/>
  <c r="F91" i="31"/>
  <c r="K90" i="31"/>
  <c r="P89" i="31"/>
  <c r="U88" i="31"/>
  <c r="Z87" i="31"/>
  <c r="J87" i="31"/>
  <c r="N86" i="31"/>
  <c r="AK55" i="31" s="1"/>
  <c r="AV55" i="31" s="1"/>
  <c r="P86" i="31"/>
  <c r="Y95" i="31"/>
  <c r="W89" i="31"/>
  <c r="U95" i="31"/>
  <c r="S89" i="31"/>
  <c r="S137" i="31" s="1"/>
  <c r="S153" i="31" s="1"/>
  <c r="H85" i="31"/>
  <c r="F94" i="31"/>
  <c r="Z90" i="31"/>
  <c r="Y87" i="31"/>
  <c r="I95" i="31"/>
  <c r="G89" i="31"/>
  <c r="O93" i="31"/>
  <c r="M87" i="31"/>
  <c r="M95" i="31"/>
  <c r="L92" i="31"/>
  <c r="K89" i="31"/>
  <c r="S85" i="31"/>
  <c r="S99" i="29"/>
  <c r="P46" i="33" s="1"/>
  <c r="G96" i="31"/>
  <c r="Q94" i="31"/>
  <c r="F143" i="29"/>
  <c r="F159" i="29" s="1"/>
  <c r="F45" i="34" s="1"/>
  <c r="F93" i="31"/>
  <c r="P91" i="31"/>
  <c r="Z89" i="31"/>
  <c r="Z137" i="31" s="1"/>
  <c r="Z153" i="31" s="1"/>
  <c r="O88" i="31"/>
  <c r="H87" i="31"/>
  <c r="V85" i="31"/>
  <c r="V99" i="29"/>
  <c r="S46" i="33" s="1"/>
  <c r="Z96" i="31"/>
  <c r="J96" i="31"/>
  <c r="O95" i="31"/>
  <c r="T94" i="31"/>
  <c r="Y93" i="31"/>
  <c r="I93" i="31"/>
  <c r="N92" i="31"/>
  <c r="S91" i="31"/>
  <c r="X90" i="31"/>
  <c r="H90" i="31"/>
  <c r="M89" i="31"/>
  <c r="R88" i="31"/>
  <c r="W87" i="31"/>
  <c r="G87" i="31"/>
  <c r="G86" i="31"/>
  <c r="S96" i="31"/>
  <c r="H95" i="31"/>
  <c r="R93" i="31"/>
  <c r="G92" i="31"/>
  <c r="Q90" i="31"/>
  <c r="F89" i="31"/>
  <c r="P87" i="31"/>
  <c r="U85" i="31"/>
  <c r="U99" i="29"/>
  <c r="R46" i="33" s="1"/>
  <c r="Y96" i="31"/>
  <c r="I96" i="31"/>
  <c r="N95" i="31"/>
  <c r="S94" i="31"/>
  <c r="X93" i="31"/>
  <c r="H93" i="31"/>
  <c r="M92" i="31"/>
  <c r="R91" i="31"/>
  <c r="W90" i="31"/>
  <c r="G90" i="31"/>
  <c r="L89" i="31"/>
  <c r="Q88" i="31"/>
  <c r="V87" i="31"/>
  <c r="F87" i="31"/>
  <c r="F86" i="31"/>
  <c r="L86" i="31"/>
  <c r="N94" i="31"/>
  <c r="L88" i="31"/>
  <c r="J94" i="31"/>
  <c r="H88" i="31"/>
  <c r="L96" i="31"/>
  <c r="K93" i="31"/>
  <c r="J90" i="31"/>
  <c r="AG66" i="31" s="1"/>
  <c r="AR66" i="31" s="1"/>
  <c r="I87" i="31"/>
  <c r="S93" i="31"/>
  <c r="Q87" i="31"/>
  <c r="Y141" i="29"/>
  <c r="Y157" i="29" s="1"/>
  <c r="Y43" i="34" s="1"/>
  <c r="Y91" i="31"/>
  <c r="T85" i="31"/>
  <c r="T99" i="29"/>
  <c r="Q46" i="33" s="1"/>
  <c r="R94" i="31"/>
  <c r="Q91" i="31"/>
  <c r="K85" i="31"/>
  <c r="I94" i="31"/>
  <c r="S142" i="29"/>
  <c r="S158" i="29" s="1"/>
  <c r="S44" i="34" s="1"/>
  <c r="S92" i="31"/>
  <c r="S140" i="31" s="1"/>
  <c r="S156" i="31" s="1"/>
  <c r="H91" i="31"/>
  <c r="R89" i="31"/>
  <c r="G88" i="31"/>
  <c r="U86" i="31"/>
  <c r="R85" i="31"/>
  <c r="R99" i="29"/>
  <c r="O46" i="33" s="1"/>
  <c r="V96" i="31"/>
  <c r="F96" i="31"/>
  <c r="K95" i="31"/>
  <c r="P94" i="31"/>
  <c r="U93" i="31"/>
  <c r="Z92" i="31"/>
  <c r="J92" i="31"/>
  <c r="O91" i="31"/>
  <c r="T90" i="31"/>
  <c r="Y89" i="31"/>
  <c r="I89" i="31"/>
  <c r="N88" i="31"/>
  <c r="S87" i="31"/>
  <c r="S135" i="31" s="1"/>
  <c r="S151" i="31" s="1"/>
  <c r="X86" i="31"/>
  <c r="W85" i="31"/>
  <c r="W99" i="29"/>
  <c r="T46" i="33" s="1"/>
  <c r="K96" i="31"/>
  <c r="U94" i="31"/>
  <c r="J93" i="31"/>
  <c r="T91" i="31"/>
  <c r="I90" i="31"/>
  <c r="S88" i="31"/>
  <c r="Y86" i="31"/>
  <c r="Q135" i="29"/>
  <c r="Q151" i="29" s="1"/>
  <c r="Q37" i="34" s="1"/>
  <c r="Q85" i="31"/>
  <c r="U96" i="31"/>
  <c r="Z95" i="31"/>
  <c r="J95" i="31"/>
  <c r="O94" i="31"/>
  <c r="T93" i="31"/>
  <c r="Y92" i="31"/>
  <c r="I92" i="31"/>
  <c r="N91" i="31"/>
  <c r="S90" i="31"/>
  <c r="X89" i="31"/>
  <c r="H139" i="29"/>
  <c r="H155" i="29" s="1"/>
  <c r="H41" i="34" s="1"/>
  <c r="H89" i="31"/>
  <c r="M88" i="31"/>
  <c r="R137" i="29"/>
  <c r="R153" i="29" s="1"/>
  <c r="R39" i="34" s="1"/>
  <c r="R87" i="31"/>
  <c r="W86" i="31"/>
  <c r="M86" i="31"/>
  <c r="H86" i="31"/>
  <c r="G114" i="33"/>
  <c r="K114" i="33"/>
  <c r="H114" i="33"/>
  <c r="L114" i="33"/>
  <c r="E114" i="33"/>
  <c r="I114" i="33"/>
  <c r="M114" i="33"/>
  <c r="F114" i="33"/>
  <c r="J114" i="33"/>
  <c r="N114" i="33"/>
  <c r="AW34" i="31"/>
  <c r="D114" i="33"/>
  <c r="Y100" i="33"/>
  <c r="AG70" i="31"/>
  <c r="AR70" i="31" s="1"/>
  <c r="AE102" i="31"/>
  <c r="AX122" i="31"/>
  <c r="AX129" i="31"/>
  <c r="AP18" i="31"/>
  <c r="AP51" i="31"/>
  <c r="AT51" i="31"/>
  <c r="AX51" i="31"/>
  <c r="AH53" i="31"/>
  <c r="AS53" i="31" s="1"/>
  <c r="AW68" i="31"/>
  <c r="AV84" i="31"/>
  <c r="AS100" i="31"/>
  <c r="AR101" i="31"/>
  <c r="AV101" i="31"/>
  <c r="AF102" i="31"/>
  <c r="AQ102" i="31" s="1"/>
  <c r="AQ18" i="31"/>
  <c r="AO35" i="31"/>
  <c r="AS35" i="31"/>
  <c r="AW35" i="31"/>
  <c r="AX100" i="31"/>
  <c r="AG102" i="31"/>
  <c r="AV18" i="31"/>
  <c r="AT35" i="31"/>
  <c r="AD102" i="31"/>
  <c r="AO102" i="31" s="1"/>
  <c r="AE88" i="29"/>
  <c r="AW130" i="30"/>
  <c r="AS21" i="30"/>
  <c r="AN23" i="30"/>
  <c r="AW84" i="30"/>
  <c r="AN26" i="30"/>
  <c r="AW35" i="30"/>
  <c r="AP100" i="30"/>
  <c r="AT100" i="30"/>
  <c r="N56" i="33"/>
  <c r="N70" i="33"/>
  <c r="G58" i="33"/>
  <c r="G72" i="33"/>
  <c r="G7" i="33"/>
  <c r="K58" i="33"/>
  <c r="K72" i="33"/>
  <c r="K7" i="33"/>
  <c r="G59" i="33"/>
  <c r="G73" i="33"/>
  <c r="K59" i="33"/>
  <c r="K73" i="33"/>
  <c r="G60" i="33"/>
  <c r="G74" i="33"/>
  <c r="K60" i="33"/>
  <c r="K74" i="33"/>
  <c r="G61" i="33"/>
  <c r="G75" i="33"/>
  <c r="K61" i="33"/>
  <c r="K75" i="33"/>
  <c r="G62" i="33"/>
  <c r="G76" i="33"/>
  <c r="K62" i="33"/>
  <c r="K76" i="33"/>
  <c r="G63" i="33"/>
  <c r="G77" i="33"/>
  <c r="K63" i="33"/>
  <c r="K77" i="33"/>
  <c r="G64" i="33"/>
  <c r="G78" i="33"/>
  <c r="K64" i="33"/>
  <c r="K78" i="33"/>
  <c r="AP19" i="30"/>
  <c r="AT19" i="30"/>
  <c r="AX19" i="30"/>
  <c r="AS26" i="30"/>
  <c r="AO34" i="30"/>
  <c r="AV35" i="30"/>
  <c r="D58" i="33"/>
  <c r="D72" i="33"/>
  <c r="D7" i="33"/>
  <c r="H58" i="33"/>
  <c r="H72" i="33"/>
  <c r="H7" i="33"/>
  <c r="L58" i="33"/>
  <c r="L72" i="33"/>
  <c r="L7" i="33"/>
  <c r="D59" i="33"/>
  <c r="D73" i="33"/>
  <c r="H59" i="33"/>
  <c r="H73" i="33"/>
  <c r="L59" i="33"/>
  <c r="L73" i="33"/>
  <c r="D60" i="33"/>
  <c r="D74" i="33"/>
  <c r="H60" i="33"/>
  <c r="H74" i="33"/>
  <c r="L60" i="33"/>
  <c r="L74" i="33"/>
  <c r="D61" i="33"/>
  <c r="D75" i="33"/>
  <c r="H61" i="33"/>
  <c r="H75" i="33"/>
  <c r="L61" i="33"/>
  <c r="L75" i="33"/>
  <c r="D62" i="33"/>
  <c r="D76" i="33"/>
  <c r="H62" i="33"/>
  <c r="H76" i="33"/>
  <c r="L62" i="33"/>
  <c r="L76" i="33"/>
  <c r="D63" i="33"/>
  <c r="D77" i="33"/>
  <c r="H63" i="33"/>
  <c r="H77" i="33"/>
  <c r="L63" i="33"/>
  <c r="L77" i="33"/>
  <c r="D64" i="33"/>
  <c r="D78" i="33"/>
  <c r="H64" i="33"/>
  <c r="H78" i="33"/>
  <c r="L64" i="33"/>
  <c r="L78" i="33"/>
  <c r="E58" i="33"/>
  <c r="E72" i="33"/>
  <c r="E7" i="33"/>
  <c r="I58" i="33"/>
  <c r="I72" i="33"/>
  <c r="I7" i="33"/>
  <c r="M58" i="33"/>
  <c r="M72" i="33"/>
  <c r="M7" i="33"/>
  <c r="E59" i="33"/>
  <c r="E73" i="33"/>
  <c r="I59" i="33"/>
  <c r="I73" i="33"/>
  <c r="M59" i="33"/>
  <c r="M73" i="33"/>
  <c r="E60" i="33"/>
  <c r="E74" i="33"/>
  <c r="I60" i="33"/>
  <c r="I74" i="33"/>
  <c r="M60" i="33"/>
  <c r="M74" i="33"/>
  <c r="E61" i="33"/>
  <c r="E75" i="33"/>
  <c r="I61" i="33"/>
  <c r="I75" i="33"/>
  <c r="M61" i="33"/>
  <c r="M75" i="33"/>
  <c r="E62" i="33"/>
  <c r="E76" i="33"/>
  <c r="I62" i="33"/>
  <c r="I76" i="33"/>
  <c r="M62" i="33"/>
  <c r="M76" i="33"/>
  <c r="E63" i="33"/>
  <c r="E77" i="33"/>
  <c r="I63" i="33"/>
  <c r="I77" i="33"/>
  <c r="M63" i="33"/>
  <c r="M77" i="33"/>
  <c r="E64" i="33"/>
  <c r="E78" i="33"/>
  <c r="AI121" i="30"/>
  <c r="I64" i="33"/>
  <c r="I78" i="33"/>
  <c r="M64" i="33"/>
  <c r="M78" i="33"/>
  <c r="AN20" i="30"/>
  <c r="AS100" i="30"/>
  <c r="AW100" i="30"/>
  <c r="AX90" i="30"/>
  <c r="N57" i="33"/>
  <c r="N71" i="33"/>
  <c r="N6" i="33"/>
  <c r="F58" i="33"/>
  <c r="F72" i="33"/>
  <c r="F7" i="33"/>
  <c r="J58" i="33"/>
  <c r="J72" i="33"/>
  <c r="J7" i="33"/>
  <c r="N58" i="33"/>
  <c r="N72" i="33"/>
  <c r="N7" i="33"/>
  <c r="F59" i="33"/>
  <c r="F73" i="33"/>
  <c r="J59" i="33"/>
  <c r="J73" i="33"/>
  <c r="N59" i="33"/>
  <c r="N73" i="33"/>
  <c r="F60" i="33"/>
  <c r="F74" i="33"/>
  <c r="J60" i="33"/>
  <c r="J74" i="33"/>
  <c r="N60" i="33"/>
  <c r="N74" i="33"/>
  <c r="F61" i="33"/>
  <c r="F75" i="33"/>
  <c r="J61" i="33"/>
  <c r="J75" i="33"/>
  <c r="N61" i="33"/>
  <c r="N75" i="33"/>
  <c r="F62" i="33"/>
  <c r="F76" i="33"/>
  <c r="J62" i="33"/>
  <c r="J76" i="33"/>
  <c r="N62" i="33"/>
  <c r="N76" i="33"/>
  <c r="F63" i="33"/>
  <c r="F77" i="33"/>
  <c r="J63" i="33"/>
  <c r="J77" i="33"/>
  <c r="N63" i="33"/>
  <c r="N77" i="33"/>
  <c r="F64" i="33"/>
  <c r="F78" i="33"/>
  <c r="AJ121" i="30"/>
  <c r="J64" i="33"/>
  <c r="J78" i="33"/>
  <c r="N64" i="33"/>
  <c r="N78" i="33"/>
  <c r="E32" i="33"/>
  <c r="E33" i="33"/>
  <c r="E34" i="33"/>
  <c r="E35" i="33"/>
  <c r="E36" i="33"/>
  <c r="E37" i="33"/>
  <c r="I32" i="33"/>
  <c r="I33" i="33"/>
  <c r="I34" i="33"/>
  <c r="I35" i="33"/>
  <c r="I36" i="33"/>
  <c r="I37" i="33"/>
  <c r="M32" i="33"/>
  <c r="M33" i="33"/>
  <c r="M34" i="33"/>
  <c r="M35" i="33"/>
  <c r="M36" i="33"/>
  <c r="M37" i="33"/>
  <c r="G33" i="33"/>
  <c r="G35" i="33"/>
  <c r="G37" i="33"/>
  <c r="G32" i="33"/>
  <c r="G34" i="33"/>
  <c r="G36" i="33"/>
  <c r="K32" i="33"/>
  <c r="K34" i="33"/>
  <c r="K36" i="33"/>
  <c r="K33" i="33"/>
  <c r="K35" i="33"/>
  <c r="K37" i="33"/>
  <c r="D32" i="33"/>
  <c r="D33" i="33"/>
  <c r="D34" i="33"/>
  <c r="D35" i="33"/>
  <c r="D36" i="33"/>
  <c r="D37" i="33"/>
  <c r="H32" i="33"/>
  <c r="H33" i="33"/>
  <c r="H34" i="33"/>
  <c r="H35" i="33"/>
  <c r="H36" i="33"/>
  <c r="H37" i="33"/>
  <c r="L32" i="33"/>
  <c r="L33" i="33"/>
  <c r="L34" i="33"/>
  <c r="L35" i="33"/>
  <c r="L36" i="33"/>
  <c r="L37" i="33"/>
  <c r="F32" i="33"/>
  <c r="F33" i="33"/>
  <c r="F34" i="33"/>
  <c r="F35" i="33"/>
  <c r="F36" i="33"/>
  <c r="F37" i="33"/>
  <c r="J32" i="33"/>
  <c r="J33" i="33"/>
  <c r="J34" i="33"/>
  <c r="J35" i="33"/>
  <c r="J36" i="33"/>
  <c r="J37" i="33"/>
  <c r="J30" i="33"/>
  <c r="N30" i="33"/>
  <c r="N31" i="33"/>
  <c r="N32" i="33"/>
  <c r="N33" i="33"/>
  <c r="N34" i="33"/>
  <c r="N35" i="33"/>
  <c r="N36" i="33"/>
  <c r="N37" i="33"/>
  <c r="M56" i="33"/>
  <c r="M70" i="33"/>
  <c r="M30" i="33"/>
  <c r="L56" i="33"/>
  <c r="L30" i="33"/>
  <c r="L70" i="33"/>
  <c r="K56" i="33"/>
  <c r="K70" i="33"/>
  <c r="K80" i="33" s="1"/>
  <c r="K30" i="33"/>
  <c r="I56" i="33"/>
  <c r="I70" i="33"/>
  <c r="I30" i="33"/>
  <c r="H56" i="33"/>
  <c r="H70" i="33"/>
  <c r="H30" i="33"/>
  <c r="G56" i="33"/>
  <c r="G30" i="33"/>
  <c r="G70" i="33"/>
  <c r="F56" i="33"/>
  <c r="F30" i="33"/>
  <c r="F70" i="33"/>
  <c r="E56" i="33"/>
  <c r="E70" i="33"/>
  <c r="E30" i="33"/>
  <c r="D56" i="33"/>
  <c r="D70" i="33"/>
  <c r="D30" i="33"/>
  <c r="M57" i="33"/>
  <c r="M31" i="33"/>
  <c r="M71" i="33"/>
  <c r="M6" i="33"/>
  <c r="L57" i="33"/>
  <c r="L31" i="33"/>
  <c r="L71" i="33"/>
  <c r="L6" i="33"/>
  <c r="K57" i="33"/>
  <c r="K71" i="33"/>
  <c r="K31" i="33"/>
  <c r="K6" i="33"/>
  <c r="J57" i="33"/>
  <c r="J71" i="33"/>
  <c r="J31" i="33"/>
  <c r="J6" i="33"/>
  <c r="I57" i="33"/>
  <c r="I31" i="33"/>
  <c r="I71" i="33"/>
  <c r="I6" i="33"/>
  <c r="H57" i="33"/>
  <c r="H71" i="33"/>
  <c r="H31" i="33"/>
  <c r="H6" i="33"/>
  <c r="G57" i="33"/>
  <c r="G71" i="33"/>
  <c r="G31" i="33"/>
  <c r="G6" i="33"/>
  <c r="F57" i="33"/>
  <c r="F71" i="33"/>
  <c r="F31" i="33"/>
  <c r="F6" i="33"/>
  <c r="E57" i="33"/>
  <c r="E31" i="33"/>
  <c r="E71" i="33"/>
  <c r="E6" i="33"/>
  <c r="D57" i="33"/>
  <c r="Y57" i="33" s="1"/>
  <c r="D71" i="33"/>
  <c r="D31" i="33"/>
  <c r="D6" i="33"/>
  <c r="AP100" i="31"/>
  <c r="D13" i="31"/>
  <c r="D172" i="31"/>
  <c r="AV19" i="31"/>
  <c r="AV68" i="31"/>
  <c r="AX124" i="29"/>
  <c r="AM108" i="29"/>
  <c r="AX108" i="29" s="1"/>
  <c r="AM115" i="29"/>
  <c r="AI115" i="29"/>
  <c r="AT115" i="29" s="1"/>
  <c r="AL122" i="29"/>
  <c r="AW122" i="29" s="1"/>
  <c r="AP34" i="30"/>
  <c r="AQ100" i="30"/>
  <c r="AW68" i="30"/>
  <c r="C59" i="33"/>
  <c r="C33" i="33"/>
  <c r="C73" i="33"/>
  <c r="AU19" i="30"/>
  <c r="AO21" i="30"/>
  <c r="AW21" i="30"/>
  <c r="AQ23" i="30"/>
  <c r="AR34" i="30"/>
  <c r="AV34" i="30"/>
  <c r="AQ35" i="30"/>
  <c r="AD70" i="30"/>
  <c r="AO70" i="30" s="1"/>
  <c r="AW122" i="30"/>
  <c r="C58" i="33"/>
  <c r="C32" i="33"/>
  <c r="C72" i="33"/>
  <c r="C60" i="33"/>
  <c r="C34" i="33"/>
  <c r="C74" i="33"/>
  <c r="C61" i="33"/>
  <c r="C35" i="33"/>
  <c r="C75" i="33"/>
  <c r="C62" i="33"/>
  <c r="C36" i="33"/>
  <c r="C76" i="33"/>
  <c r="C63" i="33"/>
  <c r="C37" i="33"/>
  <c r="C77" i="33"/>
  <c r="AE20" i="30"/>
  <c r="AP20" i="30" s="1"/>
  <c r="AO19" i="30"/>
  <c r="AP21" i="30"/>
  <c r="AO26" i="30"/>
  <c r="AP87" i="30"/>
  <c r="AX130" i="30"/>
  <c r="AW18" i="30"/>
  <c r="AW69" i="30"/>
  <c r="AE108" i="29"/>
  <c r="AP108" i="29" s="1"/>
  <c r="AI108" i="29"/>
  <c r="AT108" i="29" s="1"/>
  <c r="AE115" i="29"/>
  <c r="AP115" i="29" s="1"/>
  <c r="AC121" i="30"/>
  <c r="AN121" i="30" s="1"/>
  <c r="C64" i="33"/>
  <c r="C78" i="33"/>
  <c r="AG121" i="30"/>
  <c r="AK121" i="30"/>
  <c r="AD121" i="30"/>
  <c r="AO121" i="30" s="1"/>
  <c r="AE121" i="30"/>
  <c r="AP121" i="30" s="1"/>
  <c r="AM121" i="30"/>
  <c r="C57" i="33"/>
  <c r="C31" i="33"/>
  <c r="C71" i="33"/>
  <c r="C56" i="33"/>
  <c r="C30" i="33"/>
  <c r="C70" i="33"/>
  <c r="E13" i="29"/>
  <c r="E14" i="29" s="1"/>
  <c r="E15" i="29" s="1"/>
  <c r="E16" i="29" s="1"/>
  <c r="E17" i="29" s="1"/>
  <c r="E179" i="29" s="1"/>
  <c r="E174" i="29"/>
  <c r="E13" i="31"/>
  <c r="E14" i="31" s="1"/>
  <c r="E15" i="31" s="1"/>
  <c r="E16" i="31" s="1"/>
  <c r="E17" i="31" s="1"/>
  <c r="E177" i="31" s="1"/>
  <c r="E172" i="31"/>
  <c r="E26" i="31"/>
  <c r="E42" i="31" s="1"/>
  <c r="C13" i="29"/>
  <c r="C95" i="29" s="1"/>
  <c r="C174" i="29"/>
  <c r="C13" i="31"/>
  <c r="C14" i="31" s="1"/>
  <c r="C15" i="31" s="1"/>
  <c r="C111" i="31" s="1"/>
  <c r="C172" i="31"/>
  <c r="C70" i="31"/>
  <c r="AV118" i="30"/>
  <c r="AS72" i="30"/>
  <c r="AR42" i="30"/>
  <c r="AS73" i="30"/>
  <c r="D71" i="29"/>
  <c r="D6" i="29"/>
  <c r="D7" i="29" s="1"/>
  <c r="D8" i="29" s="1"/>
  <c r="D9" i="29" s="1"/>
  <c r="D171" i="29" s="1"/>
  <c r="E23" i="29"/>
  <c r="E40" i="29" s="1"/>
  <c r="E152" i="29" s="1"/>
  <c r="C24" i="29"/>
  <c r="C137" i="29" s="1"/>
  <c r="E29" i="29"/>
  <c r="E46" i="29" s="1"/>
  <c r="E62" i="29" s="1"/>
  <c r="AI117" i="31"/>
  <c r="AT117" i="31" s="1"/>
  <c r="AE117" i="31"/>
  <c r="AP117" i="31" s="1"/>
  <c r="AI105" i="29"/>
  <c r="AT105" i="29" s="1"/>
  <c r="AE105" i="29"/>
  <c r="AP105" i="29" s="1"/>
  <c r="AL119" i="31"/>
  <c r="AW119" i="31" s="1"/>
  <c r="AD119" i="31"/>
  <c r="AO119" i="31" s="1"/>
  <c r="AL118" i="31"/>
  <c r="AW118" i="31" s="1"/>
  <c r="AH119" i="31"/>
  <c r="AS119" i="31" s="1"/>
  <c r="AH118" i="31"/>
  <c r="AS118" i="31" s="1"/>
  <c r="AL117" i="31"/>
  <c r="AW117" i="31" s="1"/>
  <c r="AD118" i="31"/>
  <c r="AO118" i="31" s="1"/>
  <c r="AD117" i="31"/>
  <c r="AO117" i="31" s="1"/>
  <c r="AH117" i="31"/>
  <c r="AS117" i="31" s="1"/>
  <c r="AM113" i="31"/>
  <c r="AX113" i="31" s="1"/>
  <c r="AI113" i="31"/>
  <c r="AT113" i="31" s="1"/>
  <c r="AE113" i="31"/>
  <c r="AP113" i="31" s="1"/>
  <c r="AM106" i="31"/>
  <c r="AX106" i="31" s="1"/>
  <c r="AI106" i="31"/>
  <c r="AT106" i="31" s="1"/>
  <c r="AE106" i="31"/>
  <c r="AP106" i="31" s="1"/>
  <c r="AI104" i="31"/>
  <c r="AT104" i="31" s="1"/>
  <c r="AE104" i="31"/>
  <c r="AP104" i="31" s="1"/>
  <c r="AJ105" i="29"/>
  <c r="AU105" i="29" s="1"/>
  <c r="AF105" i="29"/>
  <c r="AQ105" i="29" s="1"/>
  <c r="AM117" i="31"/>
  <c r="AX117" i="31" s="1"/>
  <c r="AJ115" i="31"/>
  <c r="AU115" i="31" s="1"/>
  <c r="AF115" i="31"/>
  <c r="AQ115" i="31" s="1"/>
  <c r="AK118" i="31"/>
  <c r="AV118" i="31" s="1"/>
  <c r="AL115" i="31"/>
  <c r="AW115" i="31" s="1"/>
  <c r="AH115" i="31"/>
  <c r="AS115" i="31" s="1"/>
  <c r="AD115" i="31"/>
  <c r="AO115" i="31" s="1"/>
  <c r="AL114" i="31"/>
  <c r="AW114" i="31" s="1"/>
  <c r="AH114" i="31"/>
  <c r="AS114" i="31" s="1"/>
  <c r="AD114" i="31"/>
  <c r="AO114" i="31" s="1"/>
  <c r="AL113" i="31"/>
  <c r="AW113" i="31" s="1"/>
  <c r="AH113" i="31"/>
  <c r="AS113" i="31" s="1"/>
  <c r="AD113" i="31"/>
  <c r="AO113" i="31" s="1"/>
  <c r="AL106" i="31"/>
  <c r="AW106" i="31" s="1"/>
  <c r="AH106" i="31"/>
  <c r="AS106" i="31" s="1"/>
  <c r="AD106" i="31"/>
  <c r="AO106" i="31" s="1"/>
  <c r="AL105" i="31"/>
  <c r="AW105" i="31" s="1"/>
  <c r="AD105" i="31"/>
  <c r="AO105" i="31" s="1"/>
  <c r="AH104" i="31"/>
  <c r="AS104" i="31" s="1"/>
  <c r="E118" i="31"/>
  <c r="C24" i="31"/>
  <c r="C40" i="31" s="1"/>
  <c r="AE88" i="31"/>
  <c r="AP88" i="31" s="1"/>
  <c r="AI91" i="29"/>
  <c r="AT91" i="29" s="1"/>
  <c r="AF20" i="30"/>
  <c r="AQ20" i="30" s="1"/>
  <c r="I20" i="30"/>
  <c r="AG20" i="30" s="1"/>
  <c r="AR20" i="30" s="1"/>
  <c r="C85" i="30"/>
  <c r="C6" i="30"/>
  <c r="C7" i="30" s="1"/>
  <c r="C167" i="30" s="1"/>
  <c r="AP101" i="30"/>
  <c r="D69" i="30"/>
  <c r="D6" i="30"/>
  <c r="D86" i="30" s="1"/>
  <c r="AR18" i="30"/>
  <c r="AS19" i="30"/>
  <c r="AW19" i="30"/>
  <c r="AT21" i="30"/>
  <c r="AW34" i="30"/>
  <c r="AT34" i="30"/>
  <c r="AX35" i="30"/>
  <c r="AT35" i="30"/>
  <c r="AO68" i="30"/>
  <c r="AX68" i="30"/>
  <c r="AR84" i="30"/>
  <c r="AQ85" i="30"/>
  <c r="AR101" i="30"/>
  <c r="AU74" i="30"/>
  <c r="AT117" i="30"/>
  <c r="AO122" i="30"/>
  <c r="AX104" i="30"/>
  <c r="AS69" i="30"/>
  <c r="AO84" i="30"/>
  <c r="AW101" i="30"/>
  <c r="E21" i="30"/>
  <c r="E37" i="30" s="1"/>
  <c r="E6" i="30"/>
  <c r="E86" i="30" s="1"/>
  <c r="AO35" i="30"/>
  <c r="AU35" i="30"/>
  <c r="AP68" i="30"/>
  <c r="AS84" i="30"/>
  <c r="AR85" i="30"/>
  <c r="AO86" i="30"/>
  <c r="AO101" i="30"/>
  <c r="AT101" i="30"/>
  <c r="AN102" i="30"/>
  <c r="AR122" i="30"/>
  <c r="AV122" i="30"/>
  <c r="AQ122" i="30"/>
  <c r="AV19" i="30"/>
  <c r="AQ19" i="30"/>
  <c r="AV22" i="30"/>
  <c r="AU23" i="30"/>
  <c r="AV26" i="30"/>
  <c r="AP35" i="30"/>
  <c r="AS68" i="30"/>
  <c r="AT68" i="30"/>
  <c r="AV100" i="30"/>
  <c r="AO100" i="30"/>
  <c r="AX100" i="30"/>
  <c r="AN129" i="30"/>
  <c r="L100" i="31"/>
  <c r="AH70" i="31"/>
  <c r="AS70" i="31" s="1"/>
  <c r="I116" i="31"/>
  <c r="AE86" i="31"/>
  <c r="AP86" i="31" s="1"/>
  <c r="AO34" i="31"/>
  <c r="AQ122" i="31"/>
  <c r="AQ129" i="31"/>
  <c r="AX19" i="31"/>
  <c r="AP19" i="31"/>
  <c r="AS34" i="31"/>
  <c r="AI53" i="31"/>
  <c r="AT53" i="31" s="1"/>
  <c r="AD70" i="31"/>
  <c r="AO70" i="31" s="1"/>
  <c r="AO84" i="31"/>
  <c r="AU122" i="31"/>
  <c r="AU129" i="31"/>
  <c r="AS18" i="31"/>
  <c r="AS19" i="31"/>
  <c r="AT19" i="31"/>
  <c r="H20" i="31"/>
  <c r="AF20" i="31" s="1"/>
  <c r="AQ20" i="31" s="1"/>
  <c r="AX35" i="31"/>
  <c r="AW51" i="31"/>
  <c r="AQ51" i="31"/>
  <c r="AJ53" i="31"/>
  <c r="AU53" i="31" s="1"/>
  <c r="AO68" i="31"/>
  <c r="AE70" i="31"/>
  <c r="AP70" i="31" s="1"/>
  <c r="AS84" i="31"/>
  <c r="AR85" i="31"/>
  <c r="AV85" i="31"/>
  <c r="AO19" i="31"/>
  <c r="AO18" i="31"/>
  <c r="AW19" i="31"/>
  <c r="AV35" i="31"/>
  <c r="AP35" i="31"/>
  <c r="AU51" i="31"/>
  <c r="AK53" i="31"/>
  <c r="AV53" i="31" s="1"/>
  <c r="AS68" i="31"/>
  <c r="AF70" i="31"/>
  <c r="AQ70" i="31" s="1"/>
  <c r="AW84" i="31"/>
  <c r="AF88" i="29"/>
  <c r="AQ88" i="29" s="1"/>
  <c r="AD72" i="29"/>
  <c r="AO72" i="29" s="1"/>
  <c r="AV36" i="29"/>
  <c r="AD88" i="29"/>
  <c r="AD117" i="29"/>
  <c r="AO117" i="29" s="1"/>
  <c r="AL106" i="29"/>
  <c r="AW106" i="29" s="1"/>
  <c r="Q83" i="29"/>
  <c r="AL115" i="29"/>
  <c r="AW115" i="29" s="1"/>
  <c r="AH121" i="29"/>
  <c r="AS121" i="29" s="1"/>
  <c r="AM105" i="29"/>
  <c r="AX105" i="29" s="1"/>
  <c r="AO114" i="30"/>
  <c r="AS114" i="30"/>
  <c r="AW114" i="30"/>
  <c r="AP118" i="30"/>
  <c r="AT118" i="30"/>
  <c r="AX118" i="30"/>
  <c r="AR74" i="30"/>
  <c r="AP117" i="30"/>
  <c r="AU117" i="30"/>
  <c r="AS119" i="30"/>
  <c r="AX105" i="30"/>
  <c r="AX115" i="30"/>
  <c r="AP106" i="30"/>
  <c r="AU89" i="30"/>
  <c r="AQ66" i="30"/>
  <c r="AI11" i="29"/>
  <c r="AT11" i="29" s="1"/>
  <c r="AE8" i="31"/>
  <c r="AP8" i="31" s="1"/>
  <c r="AR44" i="29"/>
  <c r="L83" i="29"/>
  <c r="AU10" i="29"/>
  <c r="P83" i="29"/>
  <c r="H83" i="29"/>
  <c r="AE39" i="29"/>
  <c r="AP39" i="29" s="1"/>
  <c r="AF117" i="29"/>
  <c r="AQ117" i="29" s="1"/>
  <c r="AF6" i="31"/>
  <c r="AQ6" i="31" s="1"/>
  <c r="AM10" i="31"/>
  <c r="AX10" i="31" s="1"/>
  <c r="AE5" i="29"/>
  <c r="AP5" i="29" s="1"/>
  <c r="AD107" i="29"/>
  <c r="AO107" i="29" s="1"/>
  <c r="AL108" i="29"/>
  <c r="AW108" i="29" s="1"/>
  <c r="AD115" i="29"/>
  <c r="AO115" i="29" s="1"/>
  <c r="AH118" i="29"/>
  <c r="AS118" i="29" s="1"/>
  <c r="AD119" i="29"/>
  <c r="AO119" i="29" s="1"/>
  <c r="AH120" i="29"/>
  <c r="AS120" i="29" s="1"/>
  <c r="AL121" i="29"/>
  <c r="AW121" i="29" s="1"/>
  <c r="AE10" i="31"/>
  <c r="AP10" i="31" s="1"/>
  <c r="AI7" i="31"/>
  <c r="AT7" i="31" s="1"/>
  <c r="G83" i="29"/>
  <c r="K83" i="29"/>
  <c r="O83" i="29"/>
  <c r="AI5" i="29"/>
  <c r="AT5" i="29" s="1"/>
  <c r="AD106" i="29"/>
  <c r="AO106" i="29" s="1"/>
  <c r="AH107" i="29"/>
  <c r="AS107" i="29" s="1"/>
  <c r="AD108" i="29"/>
  <c r="AO108" i="29" s="1"/>
  <c r="AH116" i="29"/>
  <c r="AS116" i="29" s="1"/>
  <c r="AH117" i="29"/>
  <c r="AS117" i="29" s="1"/>
  <c r="AH119" i="29"/>
  <c r="AS119" i="29" s="1"/>
  <c r="AL120" i="29"/>
  <c r="AW120" i="29" s="1"/>
  <c r="AJ5" i="31"/>
  <c r="AU5" i="31" s="1"/>
  <c r="AI9" i="31"/>
  <c r="AT9" i="31" s="1"/>
  <c r="AM6" i="31"/>
  <c r="AX6" i="31" s="1"/>
  <c r="F83" i="29"/>
  <c r="J83" i="29"/>
  <c r="N83" i="29"/>
  <c r="AH106" i="29"/>
  <c r="AS106" i="29" s="1"/>
  <c r="AL107" i="29"/>
  <c r="AW107" i="29" s="1"/>
  <c r="AL116" i="29"/>
  <c r="AW116" i="29" s="1"/>
  <c r="AL117" i="29"/>
  <c r="AW117" i="29" s="1"/>
  <c r="AL118" i="29"/>
  <c r="AW118" i="29" s="1"/>
  <c r="AL119" i="29"/>
  <c r="AW119" i="29" s="1"/>
  <c r="AH122" i="29"/>
  <c r="AS122" i="29" s="1"/>
  <c r="AM8" i="31"/>
  <c r="AX8" i="31" s="1"/>
  <c r="AE6" i="31"/>
  <c r="AP6" i="31" s="1"/>
  <c r="I83" i="29"/>
  <c r="M83" i="29"/>
  <c r="AP6" i="30"/>
  <c r="E69" i="30"/>
  <c r="AE74" i="29"/>
  <c r="AP74" i="29" s="1"/>
  <c r="AH24" i="31"/>
  <c r="AS24" i="31" s="1"/>
  <c r="AD23" i="31"/>
  <c r="AO23" i="31" s="1"/>
  <c r="AK73" i="29"/>
  <c r="AV73" i="29" s="1"/>
  <c r="AF74" i="29"/>
  <c r="AQ74" i="29" s="1"/>
  <c r="AH72" i="31"/>
  <c r="AS72" i="31" s="1"/>
  <c r="AF75" i="29"/>
  <c r="AQ75" i="29" s="1"/>
  <c r="AL75" i="29"/>
  <c r="AW75" i="29" s="1"/>
  <c r="AH84" i="29"/>
  <c r="AS84" i="29" s="1"/>
  <c r="AH75" i="29"/>
  <c r="AS75" i="29" s="1"/>
  <c r="AL76" i="29"/>
  <c r="AW76" i="29" s="1"/>
  <c r="AD84" i="29"/>
  <c r="AO84" i="29" s="1"/>
  <c r="AI92" i="29"/>
  <c r="AT92" i="29" s="1"/>
  <c r="AL98" i="31"/>
  <c r="AW98" i="31" s="1"/>
  <c r="AH90" i="29"/>
  <c r="AS90" i="29" s="1"/>
  <c r="AF90" i="31"/>
  <c r="AQ90" i="31" s="1"/>
  <c r="I65" i="31"/>
  <c r="AI5" i="31"/>
  <c r="AT5" i="31" s="1"/>
  <c r="AH11" i="31"/>
  <c r="AS11" i="31" s="1"/>
  <c r="AL10" i="31"/>
  <c r="AW10" i="31" s="1"/>
  <c r="AD10" i="31"/>
  <c r="AO10" i="31" s="1"/>
  <c r="AH9" i="31"/>
  <c r="AS9" i="31" s="1"/>
  <c r="AL8" i="31"/>
  <c r="AW8" i="31" s="1"/>
  <c r="AD8" i="31"/>
  <c r="AO8" i="31" s="1"/>
  <c r="AH7" i="31"/>
  <c r="AS7" i="31" s="1"/>
  <c r="AL6" i="31"/>
  <c r="AW6" i="31" s="1"/>
  <c r="AD6" i="31"/>
  <c r="AO6" i="31" s="1"/>
  <c r="AF5" i="31"/>
  <c r="AQ5" i="31" s="1"/>
  <c r="AM11" i="31"/>
  <c r="AX11" i="31" s="1"/>
  <c r="AE11" i="31"/>
  <c r="AP11" i="31" s="1"/>
  <c r="AI10" i="31"/>
  <c r="AT10" i="31" s="1"/>
  <c r="AM9" i="31"/>
  <c r="AX9" i="31" s="1"/>
  <c r="AE9" i="31"/>
  <c r="AP9" i="31" s="1"/>
  <c r="AI8" i="31"/>
  <c r="AT8" i="31" s="1"/>
  <c r="AM7" i="31"/>
  <c r="AX7" i="31" s="1"/>
  <c r="AE7" i="31"/>
  <c r="AP7" i="31" s="1"/>
  <c r="AI6" i="31"/>
  <c r="AT6" i="31" s="1"/>
  <c r="AE22" i="31"/>
  <c r="AP22" i="31" s="1"/>
  <c r="AM5" i="31"/>
  <c r="AX5" i="31" s="1"/>
  <c r="AE5" i="31"/>
  <c r="AP5" i="31" s="1"/>
  <c r="AL11" i="31"/>
  <c r="AW11" i="31" s="1"/>
  <c r="AD11" i="31"/>
  <c r="AO11" i="31" s="1"/>
  <c r="AH10" i="31"/>
  <c r="AS10" i="31" s="1"/>
  <c r="AL9" i="31"/>
  <c r="AW9" i="31" s="1"/>
  <c r="AD9" i="31"/>
  <c r="AO9" i="31" s="1"/>
  <c r="AH8" i="31"/>
  <c r="AS8" i="31" s="1"/>
  <c r="AL7" i="31"/>
  <c r="AW7" i="31" s="1"/>
  <c r="AD7" i="31"/>
  <c r="AO7" i="31" s="1"/>
  <c r="AH6" i="31"/>
  <c r="AS6" i="31" s="1"/>
  <c r="AK57" i="29"/>
  <c r="AV57" i="29" s="1"/>
  <c r="AC56" i="29"/>
  <c r="AN56" i="29" s="1"/>
  <c r="AM68" i="29"/>
  <c r="AX68" i="29" s="1"/>
  <c r="AI59" i="29"/>
  <c r="AT59" i="29" s="1"/>
  <c r="K65" i="31"/>
  <c r="K67" i="29"/>
  <c r="G67" i="29"/>
  <c r="D101" i="33" s="1"/>
  <c r="G65" i="31"/>
  <c r="AJ56" i="29"/>
  <c r="AU56" i="29" s="1"/>
  <c r="N65" i="31"/>
  <c r="F67" i="29"/>
  <c r="F65" i="31"/>
  <c r="N67" i="29"/>
  <c r="J67" i="29"/>
  <c r="J65" i="31"/>
  <c r="AG73" i="29"/>
  <c r="AR73" i="29" s="1"/>
  <c r="AD75" i="29"/>
  <c r="AO75" i="29" s="1"/>
  <c r="AJ90" i="29"/>
  <c r="AU90" i="29" s="1"/>
  <c r="AJ88" i="31"/>
  <c r="AU88" i="31" s="1"/>
  <c r="AI11" i="31"/>
  <c r="AT11" i="31" s="1"/>
  <c r="AF58" i="29"/>
  <c r="AQ58" i="29" s="1"/>
  <c r="AF56" i="31"/>
  <c r="AQ56" i="31" s="1"/>
  <c r="Q65" i="31"/>
  <c r="O67" i="29"/>
  <c r="O65" i="31"/>
  <c r="AG68" i="29"/>
  <c r="AR68" i="29" s="1"/>
  <c r="AE59" i="29"/>
  <c r="AP59" i="29" s="1"/>
  <c r="Q67" i="29"/>
  <c r="N101" i="33" s="1"/>
  <c r="M67" i="29"/>
  <c r="M65" i="31"/>
  <c r="I67" i="29"/>
  <c r="F5" i="31"/>
  <c r="AO104" i="30"/>
  <c r="AS104" i="30"/>
  <c r="AW104" i="30"/>
  <c r="AW89" i="30"/>
  <c r="AI106" i="29"/>
  <c r="AT106" i="29" s="1"/>
  <c r="AE119" i="29"/>
  <c r="AP119" i="29" s="1"/>
  <c r="AM119" i="29"/>
  <c r="AX119" i="29" s="1"/>
  <c r="AP11" i="30"/>
  <c r="AQ89" i="30"/>
  <c r="AD105" i="29"/>
  <c r="AO105" i="29" s="1"/>
  <c r="AE106" i="29"/>
  <c r="AP106" i="29" s="1"/>
  <c r="AM106" i="29"/>
  <c r="AX106" i="29" s="1"/>
  <c r="AH108" i="29"/>
  <c r="AS108" i="29" s="1"/>
  <c r="AH115" i="29"/>
  <c r="AS115" i="29" s="1"/>
  <c r="AD116" i="29"/>
  <c r="AO116" i="29" s="1"/>
  <c r="AD118" i="29"/>
  <c r="AO118" i="29" s="1"/>
  <c r="AI119" i="29"/>
  <c r="AT119" i="29" s="1"/>
  <c r="AD120" i="29"/>
  <c r="AO120" i="29" s="1"/>
  <c r="AD121" i="29"/>
  <c r="AO121" i="29" s="1"/>
  <c r="AD122" i="29"/>
  <c r="AO122" i="29" s="1"/>
  <c r="AU116" i="31"/>
  <c r="AQ116" i="31"/>
  <c r="AX42" i="30"/>
  <c r="AP114" i="30"/>
  <c r="AT114" i="30"/>
  <c r="AX114" i="30"/>
  <c r="AT71" i="30"/>
  <c r="AX71" i="30"/>
  <c r="AM103" i="31"/>
  <c r="AX103" i="31" s="1"/>
  <c r="AW42" i="31"/>
  <c r="AQ42" i="31"/>
  <c r="AU42" i="31"/>
  <c r="AD103" i="31"/>
  <c r="AO103" i="31" s="1"/>
  <c r="AK122" i="29"/>
  <c r="AV122" i="29" s="1"/>
  <c r="AC122" i="29"/>
  <c r="AN122" i="29" s="1"/>
  <c r="AG121" i="29"/>
  <c r="AR121" i="29" s="1"/>
  <c r="AG119" i="31"/>
  <c r="AR119" i="31" s="1"/>
  <c r="AG120" i="29"/>
  <c r="AR120" i="29" s="1"/>
  <c r="AG118" i="31"/>
  <c r="AR118" i="31" s="1"/>
  <c r="AC119" i="29"/>
  <c r="AN119" i="29" s="1"/>
  <c r="AC117" i="31"/>
  <c r="AN117" i="31" s="1"/>
  <c r="AG118" i="29"/>
  <c r="AR118" i="29" s="1"/>
  <c r="AG116" i="31"/>
  <c r="AR116" i="31" s="1"/>
  <c r="AK117" i="29"/>
  <c r="AV117" i="29" s="1"/>
  <c r="AK115" i="31"/>
  <c r="AV115" i="31" s="1"/>
  <c r="AK116" i="29"/>
  <c r="AV116" i="29" s="1"/>
  <c r="AK114" i="31"/>
  <c r="AV114" i="31" s="1"/>
  <c r="AG116" i="29"/>
  <c r="AR116" i="29" s="1"/>
  <c r="AG114" i="31"/>
  <c r="AR114" i="31" s="1"/>
  <c r="AC115" i="29"/>
  <c r="AN115" i="29" s="1"/>
  <c r="AC113" i="31"/>
  <c r="AN113" i="31" s="1"/>
  <c r="AG108" i="29"/>
  <c r="AR108" i="29" s="1"/>
  <c r="AG106" i="31"/>
  <c r="AR106" i="31" s="1"/>
  <c r="AK107" i="29"/>
  <c r="AV107" i="29" s="1"/>
  <c r="AK105" i="31"/>
  <c r="AV105" i="31" s="1"/>
  <c r="AK106" i="29"/>
  <c r="AV106" i="29" s="1"/>
  <c r="AK104" i="31"/>
  <c r="AV104" i="31" s="1"/>
  <c r="AS71" i="30"/>
  <c r="AV106" i="30"/>
  <c r="AK120" i="29"/>
  <c r="AV120" i="29" s="1"/>
  <c r="AG122" i="29"/>
  <c r="AR122" i="29" s="1"/>
  <c r="F179" i="29"/>
  <c r="AK105" i="29"/>
  <c r="AV105" i="29" s="1"/>
  <c r="N179" i="29"/>
  <c r="K49" i="33" s="1"/>
  <c r="AG105" i="29"/>
  <c r="AR105" i="29" s="1"/>
  <c r="J179" i="29"/>
  <c r="G49" i="33" s="1"/>
  <c r="AJ122" i="29"/>
  <c r="AU122" i="29" s="1"/>
  <c r="AF122" i="29"/>
  <c r="AQ122" i="29" s="1"/>
  <c r="AJ121" i="29"/>
  <c r="AU121" i="29" s="1"/>
  <c r="AJ119" i="31"/>
  <c r="AU119" i="31" s="1"/>
  <c r="AF121" i="29"/>
  <c r="AQ121" i="29" s="1"/>
  <c r="AF119" i="31"/>
  <c r="AQ119" i="31" s="1"/>
  <c r="AJ120" i="29"/>
  <c r="AU120" i="29" s="1"/>
  <c r="AJ118" i="31"/>
  <c r="AU118" i="31" s="1"/>
  <c r="AF120" i="29"/>
  <c r="AQ120" i="29" s="1"/>
  <c r="AF118" i="31"/>
  <c r="AQ118" i="31" s="1"/>
  <c r="AJ119" i="29"/>
  <c r="AU119" i="29" s="1"/>
  <c r="AJ117" i="31"/>
  <c r="AU117" i="31" s="1"/>
  <c r="AF119" i="29"/>
  <c r="AQ119" i="29" s="1"/>
  <c r="AF117" i="31"/>
  <c r="AQ117" i="31" s="1"/>
  <c r="AJ116" i="29"/>
  <c r="AU116" i="29" s="1"/>
  <c r="AJ114" i="31"/>
  <c r="AU114" i="31" s="1"/>
  <c r="AF116" i="29"/>
  <c r="AQ116" i="29" s="1"/>
  <c r="AF114" i="31"/>
  <c r="AQ114" i="31" s="1"/>
  <c r="AJ115" i="29"/>
  <c r="AU115" i="29" s="1"/>
  <c r="AJ113" i="31"/>
  <c r="AU113" i="31" s="1"/>
  <c r="AF115" i="29"/>
  <c r="AQ115" i="29" s="1"/>
  <c r="AF113" i="31"/>
  <c r="AQ113" i="31" s="1"/>
  <c r="AJ108" i="29"/>
  <c r="AU108" i="29" s="1"/>
  <c r="AJ106" i="31"/>
  <c r="AU106" i="31" s="1"/>
  <c r="AF108" i="29"/>
  <c r="AQ108" i="29" s="1"/>
  <c r="AF106" i="31"/>
  <c r="AQ106" i="31" s="1"/>
  <c r="AJ107" i="29"/>
  <c r="AU107" i="29" s="1"/>
  <c r="AJ105" i="31"/>
  <c r="AU105" i="31" s="1"/>
  <c r="AF107" i="29"/>
  <c r="AQ107" i="29" s="1"/>
  <c r="AF105" i="31"/>
  <c r="AQ105" i="31" s="1"/>
  <c r="AJ106" i="29"/>
  <c r="AU106" i="29" s="1"/>
  <c r="AJ104" i="31"/>
  <c r="AU104" i="31" s="1"/>
  <c r="AF106" i="29"/>
  <c r="AQ106" i="29" s="1"/>
  <c r="AF104" i="31"/>
  <c r="AQ104" i="31" s="1"/>
  <c r="AV11" i="30"/>
  <c r="B24" i="30"/>
  <c r="AO71" i="30"/>
  <c r="AU88" i="30"/>
  <c r="AX89" i="30"/>
  <c r="AT98" i="30"/>
  <c r="AQ105" i="30"/>
  <c r="AU105" i="30"/>
  <c r="AO106" i="30"/>
  <c r="AP115" i="30"/>
  <c r="AT115" i="30"/>
  <c r="AQ118" i="30"/>
  <c r="AU118" i="30"/>
  <c r="AW119" i="30"/>
  <c r="E21" i="31"/>
  <c r="E133" i="31" s="1"/>
  <c r="AH105" i="29"/>
  <c r="AS105" i="29" s="1"/>
  <c r="AK121" i="29"/>
  <c r="AV121" i="29" s="1"/>
  <c r="AK119" i="31"/>
  <c r="AV119" i="31" s="1"/>
  <c r="AC121" i="29"/>
  <c r="AN121" i="29" s="1"/>
  <c r="AC119" i="31"/>
  <c r="AN119" i="31" s="1"/>
  <c r="AK119" i="29"/>
  <c r="AV119" i="29" s="1"/>
  <c r="AK117" i="31"/>
  <c r="AV117" i="31" s="1"/>
  <c r="AK118" i="29"/>
  <c r="AV118" i="29" s="1"/>
  <c r="AK116" i="31"/>
  <c r="AV116" i="31" s="1"/>
  <c r="AK115" i="29"/>
  <c r="AV115" i="29" s="1"/>
  <c r="AK113" i="31"/>
  <c r="AV113" i="31" s="1"/>
  <c r="AT105" i="30"/>
  <c r="AJ117" i="29"/>
  <c r="AU117" i="29" s="1"/>
  <c r="AF118" i="29"/>
  <c r="AQ118" i="29" s="1"/>
  <c r="Q179" i="29"/>
  <c r="N49" i="33" s="1"/>
  <c r="M179" i="29"/>
  <c r="I179" i="29"/>
  <c r="F49" i="33" s="1"/>
  <c r="AM122" i="29"/>
  <c r="AX122" i="29" s="1"/>
  <c r="AI122" i="29"/>
  <c r="AT122" i="29" s="1"/>
  <c r="AE122" i="29"/>
  <c r="AP122" i="29" s="1"/>
  <c r="AM121" i="29"/>
  <c r="AX121" i="29" s="1"/>
  <c r="AM119" i="31"/>
  <c r="AX119" i="31" s="1"/>
  <c r="AI121" i="29"/>
  <c r="AT121" i="29" s="1"/>
  <c r="AI119" i="31"/>
  <c r="AT119" i="31" s="1"/>
  <c r="AE121" i="29"/>
  <c r="AP121" i="29" s="1"/>
  <c r="AE119" i="31"/>
  <c r="AP119" i="31" s="1"/>
  <c r="AM120" i="29"/>
  <c r="AX120" i="29" s="1"/>
  <c r="AM118" i="31"/>
  <c r="AX118" i="31" s="1"/>
  <c r="AI120" i="29"/>
  <c r="AT120" i="29" s="1"/>
  <c r="AI118" i="31"/>
  <c r="AT118" i="31" s="1"/>
  <c r="AE120" i="29"/>
  <c r="AP120" i="29" s="1"/>
  <c r="AE118" i="31"/>
  <c r="AP118" i="31" s="1"/>
  <c r="AM118" i="29"/>
  <c r="AX118" i="29" s="1"/>
  <c r="AM116" i="31"/>
  <c r="AX116" i="31" s="1"/>
  <c r="AI118" i="29"/>
  <c r="AT118" i="29" s="1"/>
  <c r="AI116" i="31"/>
  <c r="AT116" i="31" s="1"/>
  <c r="AE118" i="29"/>
  <c r="AP118" i="29" s="1"/>
  <c r="AE116" i="31"/>
  <c r="AP116" i="31" s="1"/>
  <c r="AM117" i="29"/>
  <c r="AX117" i="29" s="1"/>
  <c r="AM115" i="31"/>
  <c r="AX115" i="31" s="1"/>
  <c r="AI117" i="29"/>
  <c r="AT117" i="29" s="1"/>
  <c r="AI115" i="31"/>
  <c r="AT115" i="31" s="1"/>
  <c r="AE117" i="29"/>
  <c r="AP117" i="29" s="1"/>
  <c r="AE115" i="31"/>
  <c r="AP115" i="31" s="1"/>
  <c r="AM116" i="29"/>
  <c r="AX116" i="29" s="1"/>
  <c r="AM114" i="31"/>
  <c r="AX114" i="31" s="1"/>
  <c r="AI116" i="29"/>
  <c r="AT116" i="29" s="1"/>
  <c r="AI114" i="31"/>
  <c r="AT114" i="31" s="1"/>
  <c r="AE116" i="29"/>
  <c r="AP116" i="29" s="1"/>
  <c r="AE114" i="31"/>
  <c r="AP114" i="31" s="1"/>
  <c r="AM107" i="29"/>
  <c r="AX107" i="29" s="1"/>
  <c r="AM105" i="31"/>
  <c r="AX105" i="31" s="1"/>
  <c r="AI107" i="29"/>
  <c r="AT107" i="29" s="1"/>
  <c r="AI105" i="31"/>
  <c r="AT105" i="31" s="1"/>
  <c r="AE107" i="29"/>
  <c r="AP107" i="29" s="1"/>
  <c r="AE105" i="31"/>
  <c r="AP105" i="31" s="1"/>
  <c r="AP7" i="30"/>
  <c r="AV7" i="30"/>
  <c r="AO10" i="30"/>
  <c r="AU10" i="30"/>
  <c r="AO11" i="30"/>
  <c r="B28" i="30"/>
  <c r="B44" i="30" s="1"/>
  <c r="AW66" i="30"/>
  <c r="D85" i="30"/>
  <c r="AT89" i="30"/>
  <c r="AW90" i="30"/>
  <c r="B96" i="30"/>
  <c r="AR73" i="30"/>
  <c r="AP104" i="30"/>
  <c r="AT104" i="30"/>
  <c r="AT106" i="30"/>
  <c r="AQ114" i="30"/>
  <c r="AU114" i="30"/>
  <c r="AQ115" i="30"/>
  <c r="AU115" i="30"/>
  <c r="AQ117" i="30"/>
  <c r="AO89" i="30"/>
  <c r="AR119" i="30"/>
  <c r="D23" i="31"/>
  <c r="D135" i="31" s="1"/>
  <c r="D119" i="31"/>
  <c r="AN23" i="31"/>
  <c r="D29" i="31"/>
  <c r="D141" i="31" s="1"/>
  <c r="E101" i="31"/>
  <c r="G179" i="29"/>
  <c r="AL105" i="29"/>
  <c r="AW105" i="29" s="1"/>
  <c r="AC120" i="29"/>
  <c r="AN120" i="29" s="1"/>
  <c r="AC118" i="31"/>
  <c r="AN118" i="31" s="1"/>
  <c r="AG119" i="29"/>
  <c r="AR119" i="29" s="1"/>
  <c r="AG117" i="31"/>
  <c r="AR117" i="31" s="1"/>
  <c r="AC118" i="29"/>
  <c r="AN118" i="29" s="1"/>
  <c r="AC116" i="31"/>
  <c r="AN116" i="31" s="1"/>
  <c r="AG117" i="29"/>
  <c r="AR117" i="29" s="1"/>
  <c r="AG115" i="31"/>
  <c r="AR115" i="31" s="1"/>
  <c r="AC117" i="29"/>
  <c r="AN117" i="29" s="1"/>
  <c r="AC115" i="31"/>
  <c r="AN115" i="31" s="1"/>
  <c r="AC116" i="29"/>
  <c r="AN116" i="29" s="1"/>
  <c r="AC114" i="31"/>
  <c r="AN114" i="31" s="1"/>
  <c r="AG115" i="29"/>
  <c r="AR115" i="29" s="1"/>
  <c r="AG113" i="31"/>
  <c r="AR113" i="31" s="1"/>
  <c r="AK108" i="29"/>
  <c r="AV108" i="29" s="1"/>
  <c r="AK106" i="31"/>
  <c r="AV106" i="31" s="1"/>
  <c r="AC108" i="29"/>
  <c r="AN108" i="29" s="1"/>
  <c r="AC106" i="31"/>
  <c r="AN106" i="31" s="1"/>
  <c r="AG107" i="29"/>
  <c r="AR107" i="29" s="1"/>
  <c r="AG105" i="31"/>
  <c r="AR105" i="31" s="1"/>
  <c r="AC107" i="29"/>
  <c r="AN107" i="29" s="1"/>
  <c r="AC105" i="31"/>
  <c r="AN105" i="31" s="1"/>
  <c r="AG106" i="29"/>
  <c r="AR106" i="29" s="1"/>
  <c r="AG104" i="31"/>
  <c r="AR104" i="31" s="1"/>
  <c r="AC106" i="29"/>
  <c r="AN106" i="29" s="1"/>
  <c r="AC104" i="31"/>
  <c r="AN104" i="31" s="1"/>
  <c r="AN71" i="30"/>
  <c r="AV66" i="30"/>
  <c r="AX98" i="30"/>
  <c r="AP105" i="30"/>
  <c r="AC105" i="29"/>
  <c r="AN105" i="29" s="1"/>
  <c r="P179" i="29"/>
  <c r="M49" i="33" s="1"/>
  <c r="L179" i="29"/>
  <c r="I49" i="33" s="1"/>
  <c r="H179" i="29"/>
  <c r="AU6" i="30"/>
  <c r="AP10" i="30"/>
  <c r="AT10" i="30"/>
  <c r="AT11" i="30"/>
  <c r="B32" i="30"/>
  <c r="B144" i="30" s="1"/>
  <c r="AQ74" i="30"/>
  <c r="AP89" i="30"/>
  <c r="AR66" i="30"/>
  <c r="AQ104" i="30"/>
  <c r="AU104" i="30"/>
  <c r="AO105" i="30"/>
  <c r="AS105" i="30"/>
  <c r="AW105" i="30"/>
  <c r="AX117" i="30"/>
  <c r="AO118" i="30"/>
  <c r="AS118" i="30"/>
  <c r="AW118" i="30"/>
  <c r="AS89" i="30"/>
  <c r="AO119" i="30"/>
  <c r="AP42" i="31"/>
  <c r="AT42" i="31"/>
  <c r="AX42" i="31"/>
  <c r="K179" i="29"/>
  <c r="H49" i="33" s="1"/>
  <c r="O179" i="29"/>
  <c r="B142" i="31"/>
  <c r="B46" i="31"/>
  <c r="B140" i="31"/>
  <c r="B44" i="31"/>
  <c r="C101" i="31"/>
  <c r="C117" i="31"/>
  <c r="C85" i="31"/>
  <c r="C165" i="31"/>
  <c r="C69" i="31"/>
  <c r="C21" i="31"/>
  <c r="D168" i="31"/>
  <c r="D104" i="31"/>
  <c r="D120" i="31"/>
  <c r="D88" i="31"/>
  <c r="D72" i="31"/>
  <c r="D24" i="31"/>
  <c r="C105" i="31"/>
  <c r="C89" i="31"/>
  <c r="C169" i="31"/>
  <c r="C121" i="31"/>
  <c r="C73" i="31"/>
  <c r="C25" i="31"/>
  <c r="E123" i="31"/>
  <c r="E171" i="31"/>
  <c r="E107" i="31"/>
  <c r="E91" i="31"/>
  <c r="E75" i="31"/>
  <c r="E27" i="31"/>
  <c r="B137" i="31"/>
  <c r="B41" i="31"/>
  <c r="D164" i="31"/>
  <c r="D116" i="31"/>
  <c r="D100" i="31"/>
  <c r="D84" i="31"/>
  <c r="D68" i="31"/>
  <c r="D165" i="31"/>
  <c r="D117" i="31"/>
  <c r="D101" i="31"/>
  <c r="D85" i="31"/>
  <c r="D21" i="31"/>
  <c r="C166" i="31"/>
  <c r="C118" i="31"/>
  <c r="C102" i="31"/>
  <c r="C22" i="31"/>
  <c r="B167" i="31"/>
  <c r="B119" i="31"/>
  <c r="B103" i="31"/>
  <c r="B23" i="31"/>
  <c r="B87" i="31"/>
  <c r="E168" i="31"/>
  <c r="E120" i="31"/>
  <c r="E104" i="31"/>
  <c r="E88" i="31"/>
  <c r="E24" i="31"/>
  <c r="D169" i="31"/>
  <c r="D121" i="31"/>
  <c r="D25" i="31"/>
  <c r="D105" i="31"/>
  <c r="C170" i="31"/>
  <c r="C106" i="31"/>
  <c r="C122" i="31"/>
  <c r="C90" i="31"/>
  <c r="C74" i="31"/>
  <c r="C26" i="31"/>
  <c r="B171" i="31"/>
  <c r="B107" i="31"/>
  <c r="B123" i="31"/>
  <c r="B91" i="31"/>
  <c r="B75" i="31"/>
  <c r="B27" i="31"/>
  <c r="E124" i="31"/>
  <c r="E108" i="31"/>
  <c r="E92" i="31"/>
  <c r="E28" i="31"/>
  <c r="E76" i="31"/>
  <c r="D125" i="31"/>
  <c r="D109" i="31"/>
  <c r="D93" i="31"/>
  <c r="D77" i="31"/>
  <c r="B175" i="31"/>
  <c r="B111" i="31"/>
  <c r="B127" i="31"/>
  <c r="B95" i="31"/>
  <c r="B79" i="31"/>
  <c r="B31" i="31"/>
  <c r="AN22" i="31"/>
  <c r="AU52" i="31"/>
  <c r="AQ52" i="31"/>
  <c r="AX52" i="31"/>
  <c r="AT52" i="31"/>
  <c r="AP52" i="31"/>
  <c r="AW52" i="31"/>
  <c r="AS52" i="31"/>
  <c r="AO52" i="31"/>
  <c r="AN52" i="31"/>
  <c r="AD36" i="31"/>
  <c r="AO36" i="31" s="1"/>
  <c r="H68" i="31"/>
  <c r="AU69" i="31"/>
  <c r="AQ69" i="31"/>
  <c r="AX69" i="31"/>
  <c r="AT69" i="31"/>
  <c r="AP69" i="31"/>
  <c r="AW69" i="31"/>
  <c r="AS69" i="31"/>
  <c r="AO69" i="31"/>
  <c r="AN69" i="31"/>
  <c r="B166" i="31"/>
  <c r="B102" i="31"/>
  <c r="B118" i="31"/>
  <c r="B86" i="31"/>
  <c r="B70" i="31"/>
  <c r="B22" i="31"/>
  <c r="D108" i="31"/>
  <c r="D124" i="31"/>
  <c r="D92" i="31"/>
  <c r="D76" i="31"/>
  <c r="D28" i="31"/>
  <c r="P84" i="31"/>
  <c r="Q84" i="31" s="1"/>
  <c r="R84" i="31" s="1"/>
  <c r="S84" i="31" s="1"/>
  <c r="T84" i="31" s="1"/>
  <c r="U84" i="31" s="1"/>
  <c r="V84" i="31" s="1"/>
  <c r="W84" i="31" s="1"/>
  <c r="X84" i="31" s="1"/>
  <c r="Y84" i="31" s="1"/>
  <c r="Z84" i="31" s="1"/>
  <c r="AL53" i="31"/>
  <c r="AW53" i="31" s="1"/>
  <c r="E164" i="31"/>
  <c r="E100" i="31"/>
  <c r="E84" i="31"/>
  <c r="E116" i="31"/>
  <c r="E68" i="31"/>
  <c r="E165" i="31"/>
  <c r="E117" i="31"/>
  <c r="E85" i="31"/>
  <c r="E69" i="31"/>
  <c r="D166" i="31"/>
  <c r="D118" i="31"/>
  <c r="D102" i="31"/>
  <c r="D86" i="31"/>
  <c r="D70" i="31"/>
  <c r="C119" i="31"/>
  <c r="C103" i="31"/>
  <c r="C167" i="31"/>
  <c r="C87" i="31"/>
  <c r="C23" i="31"/>
  <c r="C71" i="31"/>
  <c r="B168" i="31"/>
  <c r="B120" i="31"/>
  <c r="B104" i="31"/>
  <c r="B88" i="31"/>
  <c r="B24" i="31"/>
  <c r="B72" i="31"/>
  <c r="E169" i="31"/>
  <c r="E121" i="31"/>
  <c r="E105" i="31"/>
  <c r="E89" i="31"/>
  <c r="E25" i="31"/>
  <c r="E73" i="31"/>
  <c r="D170" i="31"/>
  <c r="D122" i="31"/>
  <c r="D26" i="31"/>
  <c r="D106" i="31"/>
  <c r="C123" i="31"/>
  <c r="C171" i="31"/>
  <c r="C107" i="31"/>
  <c r="C27" i="31"/>
  <c r="C75" i="31"/>
  <c r="C91" i="31"/>
  <c r="B124" i="31"/>
  <c r="B108" i="31"/>
  <c r="B92" i="31"/>
  <c r="B76" i="31"/>
  <c r="B128" i="31"/>
  <c r="B176" i="31"/>
  <c r="B112" i="31"/>
  <c r="B96" i="31"/>
  <c r="B80" i="31"/>
  <c r="D20" i="31"/>
  <c r="I20" i="31"/>
  <c r="D22" i="31"/>
  <c r="AR52" i="31"/>
  <c r="AR69" i="31"/>
  <c r="E72" i="31"/>
  <c r="C116" i="31"/>
  <c r="C164" i="31"/>
  <c r="C20" i="31"/>
  <c r="C100" i="31"/>
  <c r="E167" i="31"/>
  <c r="E103" i="31"/>
  <c r="E119" i="31"/>
  <c r="E87" i="31"/>
  <c r="E71" i="31"/>
  <c r="E23" i="31"/>
  <c r="B122" i="31"/>
  <c r="B170" i="31"/>
  <c r="B106" i="31"/>
  <c r="B90" i="31"/>
  <c r="B74" i="31"/>
  <c r="B26" i="31"/>
  <c r="B126" i="31"/>
  <c r="B174" i="31"/>
  <c r="B110" i="31"/>
  <c r="B94" i="31"/>
  <c r="B78" i="31"/>
  <c r="B133" i="31"/>
  <c r="B37" i="31"/>
  <c r="C68" i="31"/>
  <c r="B116" i="31"/>
  <c r="B100" i="31"/>
  <c r="B84" i="31"/>
  <c r="B68" i="31"/>
  <c r="B20" i="31"/>
  <c r="B165" i="31"/>
  <c r="B101" i="31"/>
  <c r="B85" i="31"/>
  <c r="B69" i="31"/>
  <c r="B117" i="31"/>
  <c r="E166" i="31"/>
  <c r="E102" i="31"/>
  <c r="E86" i="31"/>
  <c r="E70" i="31"/>
  <c r="D167" i="31"/>
  <c r="D103" i="31"/>
  <c r="D87" i="31"/>
  <c r="D71" i="31"/>
  <c r="C168" i="31"/>
  <c r="C104" i="31"/>
  <c r="C88" i="31"/>
  <c r="C120" i="31"/>
  <c r="C72" i="31"/>
  <c r="B169" i="31"/>
  <c r="B121" i="31"/>
  <c r="B105" i="31"/>
  <c r="B89" i="31"/>
  <c r="B73" i="31"/>
  <c r="E122" i="31"/>
  <c r="E170" i="31"/>
  <c r="E106" i="31"/>
  <c r="E90" i="31"/>
  <c r="E74" i="31"/>
  <c r="D123" i="31"/>
  <c r="D171" i="31"/>
  <c r="D107" i="31"/>
  <c r="D91" i="31"/>
  <c r="D75" i="31"/>
  <c r="C124" i="31"/>
  <c r="C108" i="31"/>
  <c r="C92" i="31"/>
  <c r="C76" i="31"/>
  <c r="C28" i="31"/>
  <c r="B173" i="31"/>
  <c r="B125" i="31"/>
  <c r="B109" i="31"/>
  <c r="B93" i="31"/>
  <c r="B77" i="31"/>
  <c r="B29" i="31"/>
  <c r="AX18" i="31"/>
  <c r="AT18" i="31"/>
  <c r="AN18" i="31"/>
  <c r="AR18" i="31"/>
  <c r="AW18" i="31"/>
  <c r="E20" i="31"/>
  <c r="E22" i="31"/>
  <c r="D27" i="31"/>
  <c r="B32" i="31"/>
  <c r="AV34" i="31"/>
  <c r="AV52" i="31"/>
  <c r="D69" i="31"/>
  <c r="AV69" i="31"/>
  <c r="D73" i="31"/>
  <c r="D74" i="31"/>
  <c r="C86" i="31"/>
  <c r="D89" i="31"/>
  <c r="D90" i="31"/>
  <c r="AQ19" i="31"/>
  <c r="AU19" i="31"/>
  <c r="AN20" i="31"/>
  <c r="AN24" i="31"/>
  <c r="AP34" i="31"/>
  <c r="AT34" i="31"/>
  <c r="AX34" i="31"/>
  <c r="AQ35" i="31"/>
  <c r="AU35" i="31"/>
  <c r="AN42" i="31"/>
  <c r="AR42" i="31"/>
  <c r="AV42" i="31"/>
  <c r="AN51" i="31"/>
  <c r="AR51" i="31"/>
  <c r="AV51" i="31"/>
  <c r="AP68" i="31"/>
  <c r="AT68" i="31"/>
  <c r="AX68" i="31"/>
  <c r="AN70" i="31"/>
  <c r="AU85" i="31"/>
  <c r="AQ85" i="31"/>
  <c r="AX85" i="31"/>
  <c r="AT85" i="31"/>
  <c r="AP85" i="31"/>
  <c r="AW85" i="31"/>
  <c r="AS85" i="31"/>
  <c r="AO85" i="31"/>
  <c r="AN85" i="31"/>
  <c r="AN19" i="31"/>
  <c r="AR19" i="31"/>
  <c r="AO20" i="31"/>
  <c r="AN21" i="31"/>
  <c r="AO24" i="31"/>
  <c r="AQ34" i="31"/>
  <c r="AU34" i="31"/>
  <c r="AN35" i="31"/>
  <c r="AR35" i="31"/>
  <c r="AO42" i="31"/>
  <c r="AS42" i="31"/>
  <c r="AO51" i="31"/>
  <c r="AS51" i="31"/>
  <c r="AQ68" i="31"/>
  <c r="AU68" i="31"/>
  <c r="AN26" i="31"/>
  <c r="AN34" i="31"/>
  <c r="AR34" i="31"/>
  <c r="AN68" i="31"/>
  <c r="AR68" i="31"/>
  <c r="AP84" i="31"/>
  <c r="AT84" i="31"/>
  <c r="AX84" i="31"/>
  <c r="AN86" i="31"/>
  <c r="AV100" i="31"/>
  <c r="AR100" i="31"/>
  <c r="AN100" i="31"/>
  <c r="AU100" i="31"/>
  <c r="AQ100" i="31"/>
  <c r="AO100" i="31"/>
  <c r="AW100" i="31"/>
  <c r="AQ84" i="31"/>
  <c r="AU84" i="31"/>
  <c r="AO86" i="31"/>
  <c r="AU101" i="31"/>
  <c r="AQ101" i="31"/>
  <c r="AX101" i="31"/>
  <c r="AT101" i="31"/>
  <c r="AP101" i="31"/>
  <c r="AW101" i="31"/>
  <c r="AS101" i="31"/>
  <c r="AO101" i="31"/>
  <c r="AN101" i="31"/>
  <c r="AN84" i="31"/>
  <c r="AR84" i="31"/>
  <c r="L164" i="31"/>
  <c r="AH102" i="31"/>
  <c r="AS102" i="31" s="1"/>
  <c r="AN102" i="31"/>
  <c r="AR102" i="31"/>
  <c r="AU130" i="31"/>
  <c r="AQ130" i="31"/>
  <c r="AX130" i="31"/>
  <c r="AT130" i="31"/>
  <c r="AP130" i="31"/>
  <c r="AW130" i="31"/>
  <c r="AS130" i="31"/>
  <c r="AO130" i="31"/>
  <c r="AN130" i="31"/>
  <c r="AO116" i="31"/>
  <c r="AS116" i="31"/>
  <c r="AW116" i="31"/>
  <c r="AR130" i="31"/>
  <c r="AP102" i="31"/>
  <c r="AV130" i="31"/>
  <c r="AN122" i="31"/>
  <c r="AR122" i="31"/>
  <c r="AV122" i="31"/>
  <c r="AN129" i="31"/>
  <c r="AR129" i="31"/>
  <c r="AV129" i="31"/>
  <c r="AO122" i="31"/>
  <c r="AS122" i="31"/>
  <c r="AW122" i="31"/>
  <c r="AO129" i="31"/>
  <c r="AS129" i="31"/>
  <c r="AW129" i="31"/>
  <c r="AP122" i="31"/>
  <c r="AT122" i="31"/>
  <c r="AP129" i="31"/>
  <c r="AT129" i="31"/>
  <c r="AS87" i="30"/>
  <c r="AV89" i="30"/>
  <c r="AV71" i="30"/>
  <c r="AR22" i="30"/>
  <c r="AX6" i="30"/>
  <c r="AX8" i="30"/>
  <c r="AT8" i="30"/>
  <c r="AP8" i="30"/>
  <c r="AU8" i="30"/>
  <c r="AO8" i="30"/>
  <c r="AW8" i="30"/>
  <c r="AS8" i="30"/>
  <c r="AN8" i="30"/>
  <c r="AQ8" i="30"/>
  <c r="AR8" i="30"/>
  <c r="AV8" i="30"/>
  <c r="AW5" i="30"/>
  <c r="AS5" i="30"/>
  <c r="AO5" i="30"/>
  <c r="AX5" i="30"/>
  <c r="AR5" i="30"/>
  <c r="AV5" i="30"/>
  <c r="AQ5" i="30"/>
  <c r="AU5" i="30"/>
  <c r="AP5" i="30"/>
  <c r="AT5" i="30"/>
  <c r="AN5" i="30"/>
  <c r="I68" i="30"/>
  <c r="AE36" i="30"/>
  <c r="AP36" i="30" s="1"/>
  <c r="AG24" i="30"/>
  <c r="AR24" i="30" s="1"/>
  <c r="AK24" i="30"/>
  <c r="AV24" i="30" s="1"/>
  <c r="AE26" i="30"/>
  <c r="AP26" i="30" s="1"/>
  <c r="AW51" i="30"/>
  <c r="AS51" i="30"/>
  <c r="AO51" i="30"/>
  <c r="AT51" i="30"/>
  <c r="AX52" i="30"/>
  <c r="AT52" i="30"/>
  <c r="AP52" i="30"/>
  <c r="AN52" i="30"/>
  <c r="AW103" i="30"/>
  <c r="AS103" i="30"/>
  <c r="AO103" i="30"/>
  <c r="AV103" i="30"/>
  <c r="AQ103" i="30"/>
  <c r="AU103" i="30"/>
  <c r="AP103" i="30"/>
  <c r="AT103" i="30"/>
  <c r="AR103" i="30"/>
  <c r="AN103" i="30"/>
  <c r="B164" i="30"/>
  <c r="B100" i="30"/>
  <c r="B116" i="30"/>
  <c r="B84" i="30"/>
  <c r="B165" i="30"/>
  <c r="B85" i="30"/>
  <c r="B117" i="30"/>
  <c r="B101" i="30"/>
  <c r="B69" i="30"/>
  <c r="AU7" i="30"/>
  <c r="AQ7" i="30"/>
  <c r="AR7" i="30"/>
  <c r="B173" i="30"/>
  <c r="B109" i="30"/>
  <c r="B93" i="30"/>
  <c r="B125" i="30"/>
  <c r="B77" i="30"/>
  <c r="B29" i="30"/>
  <c r="AU18" i="30"/>
  <c r="AQ18" i="30"/>
  <c r="AN18" i="30"/>
  <c r="B21" i="30"/>
  <c r="AU52" i="30"/>
  <c r="B166" i="30"/>
  <c r="B102" i="30"/>
  <c r="B70" i="30"/>
  <c r="B118" i="30"/>
  <c r="AW9" i="30"/>
  <c r="AS9" i="30"/>
  <c r="AO9" i="30"/>
  <c r="AX9" i="30"/>
  <c r="AJ21" i="30"/>
  <c r="AU21" i="30" s="1"/>
  <c r="AI23" i="30"/>
  <c r="AT23" i="30" s="1"/>
  <c r="AI26" i="30"/>
  <c r="AT26" i="30" s="1"/>
  <c r="AM26" i="30"/>
  <c r="AX26" i="30" s="1"/>
  <c r="AX116" i="30"/>
  <c r="AT116" i="30"/>
  <c r="AP116" i="30"/>
  <c r="AW116" i="30"/>
  <c r="AS116" i="30"/>
  <c r="AO116" i="30"/>
  <c r="AR116" i="30"/>
  <c r="AQ116" i="30"/>
  <c r="AV116" i="30"/>
  <c r="AU116" i="30"/>
  <c r="AN116" i="30"/>
  <c r="AQ6" i="30"/>
  <c r="AW6" i="30"/>
  <c r="AW7" i="30"/>
  <c r="B170" i="30"/>
  <c r="B122" i="30"/>
  <c r="B74" i="30"/>
  <c r="B106" i="30"/>
  <c r="AS18" i="30"/>
  <c r="J20" i="30"/>
  <c r="AQ22" i="30"/>
  <c r="AE23" i="30"/>
  <c r="AP23" i="30" s="1"/>
  <c r="AX24" i="30"/>
  <c r="AW42" i="30"/>
  <c r="AS42" i="30"/>
  <c r="AO42" i="30"/>
  <c r="AN42" i="30"/>
  <c r="AP51" i="30"/>
  <c r="AV69" i="30"/>
  <c r="AX82" i="30"/>
  <c r="AT82" i="30"/>
  <c r="AP82" i="30"/>
  <c r="AW82" i="30"/>
  <c r="AS82" i="30"/>
  <c r="AO82" i="30"/>
  <c r="AR82" i="30"/>
  <c r="AQ82" i="30"/>
  <c r="K84" i="30"/>
  <c r="AG53" i="30"/>
  <c r="AR53" i="30" s="1"/>
  <c r="AX103" i="30"/>
  <c r="C164" i="30"/>
  <c r="C116" i="30"/>
  <c r="C84" i="30"/>
  <c r="C100" i="30"/>
  <c r="C20" i="30"/>
  <c r="C101" i="30"/>
  <c r="C165" i="30"/>
  <c r="C117" i="30"/>
  <c r="C69" i="30"/>
  <c r="AS6" i="30"/>
  <c r="AN7" i="30"/>
  <c r="AS7" i="30"/>
  <c r="AX7" i="30"/>
  <c r="B169" i="30"/>
  <c r="B73" i="30"/>
  <c r="B105" i="30"/>
  <c r="AP9" i="30"/>
  <c r="AU9" i="30"/>
  <c r="AV10" i="30"/>
  <c r="AR10" i="30"/>
  <c r="AN10" i="30"/>
  <c r="AQ10" i="30"/>
  <c r="AW10" i="30"/>
  <c r="AU11" i="30"/>
  <c r="AQ11" i="30"/>
  <c r="AR11" i="30"/>
  <c r="AW11" i="30"/>
  <c r="B126" i="30"/>
  <c r="B94" i="30"/>
  <c r="B78" i="30"/>
  <c r="B110" i="30"/>
  <c r="B174" i="30"/>
  <c r="AO18" i="30"/>
  <c r="AT18" i="30"/>
  <c r="B20" i="30"/>
  <c r="C21" i="30"/>
  <c r="AV21" i="30"/>
  <c r="AE22" i="30"/>
  <c r="AP22" i="30" s="1"/>
  <c r="AI22" i="30"/>
  <c r="AT22" i="30" s="1"/>
  <c r="AM22" i="30"/>
  <c r="AX22" i="30" s="1"/>
  <c r="AH22" i="30"/>
  <c r="AS22" i="30" s="1"/>
  <c r="AN22" i="30"/>
  <c r="AK23" i="30"/>
  <c r="AV23" i="30" s="1"/>
  <c r="AN24" i="30"/>
  <c r="B25" i="30"/>
  <c r="B26" i="30"/>
  <c r="AF26" i="30"/>
  <c r="AQ26" i="30" s="1"/>
  <c r="B30" i="30"/>
  <c r="E36" i="30"/>
  <c r="AP42" i="30"/>
  <c r="AU42" i="30"/>
  <c r="AQ51" i="30"/>
  <c r="AV51" i="30"/>
  <c r="AQ52" i="30"/>
  <c r="AV52" i="30"/>
  <c r="AX66" i="30"/>
  <c r="AT66" i="30"/>
  <c r="AP66" i="30"/>
  <c r="AN66" i="30"/>
  <c r="AS66" i="30"/>
  <c r="B68" i="30"/>
  <c r="AO69" i="30"/>
  <c r="AU82" i="30"/>
  <c r="AV88" i="30"/>
  <c r="AR88" i="30"/>
  <c r="AN88" i="30"/>
  <c r="AX88" i="30"/>
  <c r="AS88" i="30"/>
  <c r="AW88" i="30"/>
  <c r="AQ88" i="30"/>
  <c r="AT88" i="30"/>
  <c r="AP88" i="30"/>
  <c r="AU90" i="30"/>
  <c r="AQ90" i="30"/>
  <c r="AV90" i="30"/>
  <c r="AP90" i="30"/>
  <c r="AT90" i="30"/>
  <c r="AO90" i="30"/>
  <c r="AS90" i="30"/>
  <c r="AR90" i="30"/>
  <c r="AU98" i="30"/>
  <c r="AQ98" i="30"/>
  <c r="AW98" i="30"/>
  <c r="AR98" i="30"/>
  <c r="AV98" i="30"/>
  <c r="AP98" i="30"/>
  <c r="AS98" i="30"/>
  <c r="AO98" i="30"/>
  <c r="AU113" i="30"/>
  <c r="AQ113" i="30"/>
  <c r="AX113" i="30"/>
  <c r="AT113" i="30"/>
  <c r="AP113" i="30"/>
  <c r="AR113" i="30"/>
  <c r="AW113" i="30"/>
  <c r="AO113" i="30"/>
  <c r="AV113" i="30"/>
  <c r="AN113" i="30"/>
  <c r="B121" i="30"/>
  <c r="AR9" i="30"/>
  <c r="B171" i="30"/>
  <c r="B123" i="30"/>
  <c r="B107" i="30"/>
  <c r="B91" i="30"/>
  <c r="B27" i="30"/>
  <c r="AF21" i="30"/>
  <c r="AQ21" i="30" s="1"/>
  <c r="B22" i="30"/>
  <c r="AN51" i="30"/>
  <c r="AS52" i="30"/>
  <c r="AU72" i="30"/>
  <c r="AQ72" i="30"/>
  <c r="AX72" i="30"/>
  <c r="AT72" i="30"/>
  <c r="AP72" i="30"/>
  <c r="AW72" i="30"/>
  <c r="AO72" i="30"/>
  <c r="AV72" i="30"/>
  <c r="AN72" i="30"/>
  <c r="AV6" i="30"/>
  <c r="AR6" i="30"/>
  <c r="AN6" i="30"/>
  <c r="AN9" i="30"/>
  <c r="AT9" i="30"/>
  <c r="AX18" i="30"/>
  <c r="AL22" i="30"/>
  <c r="AW22" i="30" s="1"/>
  <c r="AW24" i="30"/>
  <c r="AO24" i="30"/>
  <c r="AH24" i="30"/>
  <c r="AS24" i="30" s="1"/>
  <c r="AJ26" i="30"/>
  <c r="AU26" i="30" s="1"/>
  <c r="AT42" i="30"/>
  <c r="AU51" i="30"/>
  <c r="AO52" i="30"/>
  <c r="AU69" i="30"/>
  <c r="AQ69" i="30"/>
  <c r="AX69" i="30"/>
  <c r="AT69" i="30"/>
  <c r="AP69" i="30"/>
  <c r="AN69" i="30"/>
  <c r="AR72" i="30"/>
  <c r="AN82" i="30"/>
  <c r="B86" i="30"/>
  <c r="AV87" i="30"/>
  <c r="AR87" i="30"/>
  <c r="AN87" i="30"/>
  <c r="AU87" i="30"/>
  <c r="AQ87" i="30"/>
  <c r="AW87" i="30"/>
  <c r="AO87" i="30"/>
  <c r="AT87" i="30"/>
  <c r="AX120" i="30"/>
  <c r="AT120" i="30"/>
  <c r="AP120" i="30"/>
  <c r="AW120" i="30"/>
  <c r="AS120" i="30"/>
  <c r="AO120" i="30"/>
  <c r="AU120" i="30"/>
  <c r="AR120" i="30"/>
  <c r="AV120" i="30"/>
  <c r="AQ120" i="30"/>
  <c r="AN120" i="30"/>
  <c r="AX129" i="30"/>
  <c r="AT129" i="30"/>
  <c r="AP129" i="30"/>
  <c r="AV129" i="30"/>
  <c r="AQ129" i="30"/>
  <c r="AU129" i="30"/>
  <c r="AO129" i="30"/>
  <c r="AS129" i="30"/>
  <c r="AR129" i="30"/>
  <c r="AW129" i="30"/>
  <c r="D164" i="30"/>
  <c r="D116" i="30"/>
  <c r="D100" i="30"/>
  <c r="D84" i="30"/>
  <c r="D165" i="30"/>
  <c r="D117" i="30"/>
  <c r="D101" i="30"/>
  <c r="D21" i="30"/>
  <c r="AO6" i="30"/>
  <c r="AT6" i="30"/>
  <c r="B167" i="30"/>
  <c r="B119" i="30"/>
  <c r="B103" i="30"/>
  <c r="B71" i="30"/>
  <c r="B23" i="30"/>
  <c r="AO7" i="30"/>
  <c r="AT7" i="30"/>
  <c r="AQ9" i="30"/>
  <c r="AV9" i="30"/>
  <c r="AS10" i="30"/>
  <c r="AX10" i="30"/>
  <c r="AN11" i="30"/>
  <c r="AS11" i="30"/>
  <c r="AX11" i="30"/>
  <c r="B175" i="30"/>
  <c r="B127" i="30"/>
  <c r="B111" i="30"/>
  <c r="B95" i="30"/>
  <c r="B79" i="30"/>
  <c r="B31" i="30"/>
  <c r="AP18" i="30"/>
  <c r="AV18" i="30"/>
  <c r="D20" i="30"/>
  <c r="AO20" i="30"/>
  <c r="AM21" i="30"/>
  <c r="AX21" i="30" s="1"/>
  <c r="AD22" i="30"/>
  <c r="AO22" i="30" s="1"/>
  <c r="AJ22" i="30"/>
  <c r="AU22" i="30" s="1"/>
  <c r="AD23" i="30"/>
  <c r="AO23" i="30" s="1"/>
  <c r="AH23" i="30"/>
  <c r="AS23" i="30" s="1"/>
  <c r="AL23" i="30"/>
  <c r="AW23" i="30" s="1"/>
  <c r="AG23" i="30"/>
  <c r="AR23" i="30" s="1"/>
  <c r="AM23" i="30"/>
  <c r="AX23" i="30" s="1"/>
  <c r="AJ24" i="30"/>
  <c r="AU24" i="30" s="1"/>
  <c r="AP24" i="30"/>
  <c r="AL26" i="30"/>
  <c r="AW26" i="30" s="1"/>
  <c r="AR26" i="30"/>
  <c r="B48" i="30"/>
  <c r="AU34" i="30"/>
  <c r="AQ34" i="30"/>
  <c r="AN34" i="30"/>
  <c r="AS34" i="30"/>
  <c r="AX34" i="30"/>
  <c r="AD36" i="30"/>
  <c r="AO36" i="30" s="1"/>
  <c r="AQ42" i="30"/>
  <c r="AV42" i="30"/>
  <c r="AR51" i="30"/>
  <c r="AX51" i="30"/>
  <c r="AR52" i="30"/>
  <c r="AW52" i="30"/>
  <c r="AD53" i="30"/>
  <c r="AO53" i="30" s="1"/>
  <c r="AO66" i="30"/>
  <c r="AU66" i="30"/>
  <c r="C68" i="30"/>
  <c r="AR69" i="30"/>
  <c r="AV82" i="30"/>
  <c r="AX87" i="30"/>
  <c r="AO88" i="30"/>
  <c r="AN90" i="30"/>
  <c r="AN98" i="30"/>
  <c r="I100" i="30"/>
  <c r="AE70" i="30"/>
  <c r="AP70" i="30" s="1"/>
  <c r="AU73" i="30"/>
  <c r="AQ73" i="30"/>
  <c r="AX73" i="30"/>
  <c r="AT73" i="30"/>
  <c r="AP73" i="30"/>
  <c r="AW73" i="30"/>
  <c r="AO73" i="30"/>
  <c r="AV73" i="30"/>
  <c r="AN73" i="30"/>
  <c r="AS113" i="30"/>
  <c r="AF86" i="30"/>
  <c r="AQ86" i="30" s="1"/>
  <c r="J116" i="30"/>
  <c r="AU121" i="30"/>
  <c r="AT121" i="30"/>
  <c r="AX121" i="30"/>
  <c r="AS121" i="30"/>
  <c r="AV121" i="30"/>
  <c r="AR121" i="30"/>
  <c r="E164" i="30"/>
  <c r="E100" i="30"/>
  <c r="E84" i="30"/>
  <c r="E165" i="30"/>
  <c r="E117" i="30"/>
  <c r="E101" i="30"/>
  <c r="E85" i="30"/>
  <c r="B168" i="30"/>
  <c r="B120" i="30"/>
  <c r="B88" i="30"/>
  <c r="B72" i="30"/>
  <c r="B92" i="30"/>
  <c r="B76" i="30"/>
  <c r="B176" i="30"/>
  <c r="B112" i="30"/>
  <c r="B80" i="30"/>
  <c r="AN19" i="30"/>
  <c r="AR19" i="30"/>
  <c r="AN21" i="30"/>
  <c r="AR21" i="30"/>
  <c r="AN35" i="30"/>
  <c r="AR35" i="30"/>
  <c r="E68" i="30"/>
  <c r="AQ68" i="30"/>
  <c r="AU68" i="30"/>
  <c r="AP71" i="30"/>
  <c r="AU84" i="30"/>
  <c r="AQ84" i="30"/>
  <c r="AX84" i="30"/>
  <c r="AT84" i="30"/>
  <c r="AP84" i="30"/>
  <c r="AN84" i="30"/>
  <c r="AV84" i="30"/>
  <c r="B108" i="30"/>
  <c r="AQ121" i="30"/>
  <c r="AU130" i="30"/>
  <c r="AQ130" i="30"/>
  <c r="AV130" i="30"/>
  <c r="AP130" i="30"/>
  <c r="AT130" i="30"/>
  <c r="AO130" i="30"/>
  <c r="AS130" i="30"/>
  <c r="AR130" i="30"/>
  <c r="AN130" i="30"/>
  <c r="AN68" i="30"/>
  <c r="AR68" i="30"/>
  <c r="AU71" i="30"/>
  <c r="AQ71" i="30"/>
  <c r="AR71" i="30"/>
  <c r="AW71" i="30"/>
  <c r="AX74" i="30"/>
  <c r="AT74" i="30"/>
  <c r="AP74" i="30"/>
  <c r="AW74" i="30"/>
  <c r="AS74" i="30"/>
  <c r="AO74" i="30"/>
  <c r="AN74" i="30"/>
  <c r="AV74" i="30"/>
  <c r="AX85" i="30"/>
  <c r="AT85" i="30"/>
  <c r="AP85" i="30"/>
  <c r="AW85" i="30"/>
  <c r="AS85" i="30"/>
  <c r="AO85" i="30"/>
  <c r="AN85" i="30"/>
  <c r="AV85" i="30"/>
  <c r="AW106" i="30"/>
  <c r="E116" i="30"/>
  <c r="AW121" i="30"/>
  <c r="AN70" i="30"/>
  <c r="AN86" i="30"/>
  <c r="AU101" i="30"/>
  <c r="AQ101" i="30"/>
  <c r="AN101" i="30"/>
  <c r="AS101" i="30"/>
  <c r="AX101" i="30"/>
  <c r="AV104" i="30"/>
  <c r="AV105" i="30"/>
  <c r="AR106" i="30"/>
  <c r="AW117" i="30"/>
  <c r="H164" i="30"/>
  <c r="AD102" i="30"/>
  <c r="AO102" i="30" s="1"/>
  <c r="AU106" i="30"/>
  <c r="AQ106" i="30"/>
  <c r="AN106" i="30"/>
  <c r="AS106" i="30"/>
  <c r="AX106" i="30"/>
  <c r="AV114" i="30"/>
  <c r="AW115" i="30"/>
  <c r="AU119" i="30"/>
  <c r="AQ119" i="30"/>
  <c r="AX119" i="30"/>
  <c r="AT119" i="30"/>
  <c r="AP119" i="30"/>
  <c r="AN119" i="30"/>
  <c r="AV119" i="30"/>
  <c r="AN115" i="30"/>
  <c r="AR115" i="30"/>
  <c r="AV115" i="30"/>
  <c r="AN117" i="30"/>
  <c r="AR117" i="30"/>
  <c r="AV117" i="30"/>
  <c r="AN89" i="30"/>
  <c r="AR89" i="30"/>
  <c r="AN100" i="30"/>
  <c r="AR100" i="30"/>
  <c r="AN104" i="30"/>
  <c r="AR104" i="30"/>
  <c r="AN105" i="30"/>
  <c r="AR105" i="30"/>
  <c r="AN114" i="30"/>
  <c r="AR114" i="30"/>
  <c r="AO115" i="30"/>
  <c r="AS115" i="30"/>
  <c r="AO117" i="30"/>
  <c r="AS117" i="30"/>
  <c r="AN118" i="30"/>
  <c r="AR118" i="30"/>
  <c r="AX122" i="30"/>
  <c r="AT122" i="30"/>
  <c r="AP122" i="30"/>
  <c r="AN122" i="30"/>
  <c r="AS122" i="30"/>
  <c r="AE23" i="29"/>
  <c r="AP23" i="29" s="1"/>
  <c r="AG27" i="29"/>
  <c r="AR27" i="29" s="1"/>
  <c r="AK25" i="29"/>
  <c r="AV25" i="29" s="1"/>
  <c r="AI22" i="29"/>
  <c r="AT22" i="29" s="1"/>
  <c r="AL25" i="29"/>
  <c r="AW25" i="29" s="1"/>
  <c r="AL24" i="29"/>
  <c r="AW24" i="29" s="1"/>
  <c r="AD24" i="29"/>
  <c r="AO24" i="29" s="1"/>
  <c r="AD23" i="29"/>
  <c r="AO23" i="29" s="1"/>
  <c r="AW5" i="29"/>
  <c r="AE22" i="29"/>
  <c r="AP22" i="29" s="1"/>
  <c r="AH27" i="29"/>
  <c r="AS27" i="29" s="1"/>
  <c r="AH25" i="29"/>
  <c r="AS25" i="29" s="1"/>
  <c r="AH24" i="29"/>
  <c r="AS24" i="29" s="1"/>
  <c r="AH23" i="29"/>
  <c r="AS23" i="29" s="1"/>
  <c r="AM22" i="29"/>
  <c r="AX22" i="29" s="1"/>
  <c r="AL27" i="29"/>
  <c r="AW27" i="29" s="1"/>
  <c r="AD27" i="29"/>
  <c r="AO27" i="29" s="1"/>
  <c r="AD25" i="29"/>
  <c r="AO25" i="29" s="1"/>
  <c r="AL23" i="29"/>
  <c r="AW23" i="29" s="1"/>
  <c r="AS9" i="29"/>
  <c r="C54" i="29"/>
  <c r="C150" i="29"/>
  <c r="AO54" i="29"/>
  <c r="AS5" i="29"/>
  <c r="AX86" i="29"/>
  <c r="D38" i="29"/>
  <c r="D134" i="29"/>
  <c r="AQ37" i="29"/>
  <c r="H70" i="29"/>
  <c r="I70" i="29" s="1"/>
  <c r="AD38" i="29"/>
  <c r="AO38" i="29" s="1"/>
  <c r="AW102" i="29"/>
  <c r="AP102" i="29"/>
  <c r="AT102" i="29"/>
  <c r="AU131" i="29"/>
  <c r="AO9" i="29"/>
  <c r="AW9" i="29"/>
  <c r="AS37" i="29"/>
  <c r="AS102" i="29"/>
  <c r="AU124" i="29"/>
  <c r="C134" i="29"/>
  <c r="AP70" i="29"/>
  <c r="AT70" i="29"/>
  <c r="AT86" i="29"/>
  <c r="AP86" i="29"/>
  <c r="AP19" i="29"/>
  <c r="AT19" i="29"/>
  <c r="AX19" i="29"/>
  <c r="AP37" i="29"/>
  <c r="AT37" i="29"/>
  <c r="AX37" i="29"/>
  <c r="AS71" i="29"/>
  <c r="AW71" i="29"/>
  <c r="AS86" i="29"/>
  <c r="AR103" i="29"/>
  <c r="I102" i="29"/>
  <c r="AE72" i="29"/>
  <c r="AP72" i="29" s="1"/>
  <c r="AO5" i="29"/>
  <c r="AW19" i="29"/>
  <c r="AQ19" i="29"/>
  <c r="AV37" i="29"/>
  <c r="AO37" i="29"/>
  <c r="AW37" i="29"/>
  <c r="AS54" i="29"/>
  <c r="AO70" i="29"/>
  <c r="AS70" i="29"/>
  <c r="AW70" i="29"/>
  <c r="AX70" i="29"/>
  <c r="AS103" i="29"/>
  <c r="AW54" i="29"/>
  <c r="AV86" i="29"/>
  <c r="AO86" i="29"/>
  <c r="AW86" i="29"/>
  <c r="AV102" i="29"/>
  <c r="AO102" i="29"/>
  <c r="AX102" i="29"/>
  <c r="AQ124" i="29"/>
  <c r="AO71" i="29"/>
  <c r="AU44" i="29"/>
  <c r="AQ44" i="29"/>
  <c r="AU6" i="29"/>
  <c r="AV9" i="29"/>
  <c r="AV5" i="29"/>
  <c r="AX7" i="29"/>
  <c r="AT7" i="29"/>
  <c r="AP7" i="29"/>
  <c r="AU7" i="29"/>
  <c r="AQ7" i="29"/>
  <c r="AW7" i="29"/>
  <c r="AS7" i="29"/>
  <c r="AO7" i="29"/>
  <c r="AV7" i="29"/>
  <c r="AR7" i="29"/>
  <c r="AN7" i="29"/>
  <c r="AW8" i="29"/>
  <c r="AS8" i="29"/>
  <c r="AO8" i="29"/>
  <c r="AT8" i="29"/>
  <c r="AV8" i="29"/>
  <c r="AR8" i="29"/>
  <c r="AN8" i="29"/>
  <c r="AU8" i="29"/>
  <c r="AQ8" i="29"/>
  <c r="AX8" i="29"/>
  <c r="AP8" i="29"/>
  <c r="AX11" i="29"/>
  <c r="AP11" i="29"/>
  <c r="AU11" i="29"/>
  <c r="AQ11" i="29"/>
  <c r="AW11" i="29"/>
  <c r="AS11" i="29"/>
  <c r="AO11" i="29"/>
  <c r="AV11" i="29"/>
  <c r="AR11" i="29"/>
  <c r="AN11" i="29"/>
  <c r="AN6" i="29"/>
  <c r="B122" i="29"/>
  <c r="B170" i="29"/>
  <c r="B106" i="29"/>
  <c r="B90" i="29"/>
  <c r="B74" i="29"/>
  <c r="AN10" i="29"/>
  <c r="C125" i="29"/>
  <c r="C109" i="29"/>
  <c r="C173" i="29"/>
  <c r="C93" i="29"/>
  <c r="C77" i="29"/>
  <c r="B126" i="29"/>
  <c r="B110" i="29"/>
  <c r="B94" i="29"/>
  <c r="B78" i="29"/>
  <c r="B29" i="29"/>
  <c r="AN20" i="29"/>
  <c r="AV20" i="29"/>
  <c r="AX53" i="29"/>
  <c r="AT53" i="29"/>
  <c r="AP53" i="29"/>
  <c r="AW53" i="29"/>
  <c r="AS53" i="29"/>
  <c r="AO53" i="29"/>
  <c r="AU53" i="29"/>
  <c r="AR53" i="29"/>
  <c r="AQ53" i="29"/>
  <c r="AN53" i="29"/>
  <c r="C105" i="29"/>
  <c r="B166" i="29"/>
  <c r="B102" i="29"/>
  <c r="B118" i="29"/>
  <c r="B86" i="29"/>
  <c r="B70" i="29"/>
  <c r="B167" i="29"/>
  <c r="B119" i="29"/>
  <c r="B103" i="29"/>
  <c r="B87" i="29"/>
  <c r="B71" i="29"/>
  <c r="AX5" i="29"/>
  <c r="E120" i="29"/>
  <c r="E168" i="29"/>
  <c r="E104" i="29"/>
  <c r="E88" i="29"/>
  <c r="E72" i="29"/>
  <c r="AO6" i="29"/>
  <c r="AS6" i="29"/>
  <c r="AW6" i="29"/>
  <c r="C122" i="29"/>
  <c r="C170" i="29"/>
  <c r="C106" i="29"/>
  <c r="C90" i="29"/>
  <c r="C74" i="29"/>
  <c r="C25" i="29"/>
  <c r="B171" i="29"/>
  <c r="B123" i="29"/>
  <c r="B107" i="29"/>
  <c r="B91" i="29"/>
  <c r="B75" i="29"/>
  <c r="B26" i="29"/>
  <c r="AP9" i="29"/>
  <c r="AT9" i="29"/>
  <c r="AX9" i="29"/>
  <c r="E124" i="29"/>
  <c r="E172" i="29"/>
  <c r="E108" i="29"/>
  <c r="E76" i="29"/>
  <c r="E92" i="29"/>
  <c r="E27" i="29"/>
  <c r="AO10" i="29"/>
  <c r="AS10" i="29"/>
  <c r="AW10" i="29"/>
  <c r="C126" i="29"/>
  <c r="C110" i="29"/>
  <c r="C94" i="29"/>
  <c r="C78" i="29"/>
  <c r="C29" i="29"/>
  <c r="B175" i="29"/>
  <c r="B111" i="29"/>
  <c r="B127" i="29"/>
  <c r="B95" i="29"/>
  <c r="B79" i="29"/>
  <c r="B30" i="29"/>
  <c r="AN19" i="29"/>
  <c r="AR19" i="29"/>
  <c r="AV19" i="29"/>
  <c r="AO20" i="29"/>
  <c r="AS20" i="29"/>
  <c r="AW20" i="29"/>
  <c r="H21" i="29"/>
  <c r="AN21" i="29"/>
  <c r="B22" i="29"/>
  <c r="B25" i="29"/>
  <c r="AN27" i="29"/>
  <c r="AU36" i="29"/>
  <c r="AQ36" i="29"/>
  <c r="AX36" i="29"/>
  <c r="AT36" i="29"/>
  <c r="AP36" i="29"/>
  <c r="AW36" i="29"/>
  <c r="AS36" i="29"/>
  <c r="AO36" i="29"/>
  <c r="AN36" i="29"/>
  <c r="AV53" i="29"/>
  <c r="E94" i="29"/>
  <c r="E118" i="29"/>
  <c r="E166" i="29"/>
  <c r="E102" i="29"/>
  <c r="E86" i="29"/>
  <c r="E70" i="29"/>
  <c r="E167" i="29"/>
  <c r="E119" i="29"/>
  <c r="E87" i="29"/>
  <c r="E103" i="29"/>
  <c r="E71" i="29"/>
  <c r="C121" i="29"/>
  <c r="C169" i="29"/>
  <c r="C89" i="29"/>
  <c r="C73" i="29"/>
  <c r="E171" i="29"/>
  <c r="E123" i="29"/>
  <c r="E107" i="29"/>
  <c r="E75" i="29"/>
  <c r="C118" i="29"/>
  <c r="C166" i="29"/>
  <c r="C102" i="29"/>
  <c r="C70" i="29"/>
  <c r="C86" i="29"/>
  <c r="C103" i="29"/>
  <c r="C119" i="29"/>
  <c r="C167" i="29"/>
  <c r="C87" i="29"/>
  <c r="C71" i="29"/>
  <c r="AQ5" i="29"/>
  <c r="AU5" i="29"/>
  <c r="B168" i="29"/>
  <c r="B104" i="29"/>
  <c r="B120" i="29"/>
  <c r="B72" i="29"/>
  <c r="B88" i="29"/>
  <c r="AP6" i="29"/>
  <c r="AT6" i="29"/>
  <c r="AX6" i="29"/>
  <c r="E169" i="29"/>
  <c r="E105" i="29"/>
  <c r="E89" i="29"/>
  <c r="E73" i="29"/>
  <c r="E121" i="29"/>
  <c r="C107" i="29"/>
  <c r="C91" i="29"/>
  <c r="C123" i="29"/>
  <c r="C75" i="29"/>
  <c r="C171" i="29"/>
  <c r="C26" i="29"/>
  <c r="AQ9" i="29"/>
  <c r="AU9" i="29"/>
  <c r="B124" i="29"/>
  <c r="B172" i="29"/>
  <c r="B108" i="29"/>
  <c r="B92" i="29"/>
  <c r="B76" i="29"/>
  <c r="B27" i="29"/>
  <c r="AP10" i="29"/>
  <c r="AT10" i="29"/>
  <c r="AX10" i="29"/>
  <c r="E125" i="29"/>
  <c r="E173" i="29"/>
  <c r="E93" i="29"/>
  <c r="E77" i="29"/>
  <c r="E109" i="29"/>
  <c r="E28" i="29"/>
  <c r="B128" i="29"/>
  <c r="B176" i="29"/>
  <c r="B112" i="29"/>
  <c r="B96" i="29"/>
  <c r="B80" i="29"/>
  <c r="B31" i="29"/>
  <c r="AO19" i="29"/>
  <c r="AS19" i="29"/>
  <c r="AP20" i="29"/>
  <c r="AT20" i="29"/>
  <c r="AX20" i="29"/>
  <c r="E21" i="29"/>
  <c r="AP21" i="29"/>
  <c r="C22" i="29"/>
  <c r="B23" i="29"/>
  <c r="E24" i="29"/>
  <c r="E26" i="29"/>
  <c r="AR36" i="29"/>
  <c r="AR6" i="29"/>
  <c r="AV6" i="29"/>
  <c r="AR10" i="29"/>
  <c r="AV10" i="29"/>
  <c r="B130" i="29"/>
  <c r="B178" i="29"/>
  <c r="B114" i="29"/>
  <c r="B98" i="29"/>
  <c r="B82" i="29"/>
  <c r="B33" i="29"/>
  <c r="AR20" i="29"/>
  <c r="C28" i="29"/>
  <c r="D118" i="29"/>
  <c r="D166" i="29"/>
  <c r="D102" i="29"/>
  <c r="D86" i="29"/>
  <c r="D70" i="29"/>
  <c r="D167" i="29"/>
  <c r="D119" i="29"/>
  <c r="D103" i="29"/>
  <c r="D87" i="29"/>
  <c r="D22" i="29"/>
  <c r="AN5" i="29"/>
  <c r="AR5" i="29"/>
  <c r="C168" i="29"/>
  <c r="C120" i="29"/>
  <c r="C88" i="29"/>
  <c r="C23" i="29"/>
  <c r="C104" i="29"/>
  <c r="C72" i="29"/>
  <c r="AQ6" i="29"/>
  <c r="B169" i="29"/>
  <c r="B121" i="29"/>
  <c r="B105" i="29"/>
  <c r="B24" i="29"/>
  <c r="B73" i="29"/>
  <c r="E122" i="29"/>
  <c r="E170" i="29"/>
  <c r="E90" i="29"/>
  <c r="E74" i="29"/>
  <c r="E25" i="29"/>
  <c r="E106" i="29"/>
  <c r="AN9" i="29"/>
  <c r="AR9" i="29"/>
  <c r="C172" i="29"/>
  <c r="C108" i="29"/>
  <c r="C92" i="29"/>
  <c r="C124" i="29"/>
  <c r="C76" i="29"/>
  <c r="C27" i="29"/>
  <c r="AQ10" i="29"/>
  <c r="B173" i="29"/>
  <c r="B109" i="29"/>
  <c r="B93" i="29"/>
  <c r="B125" i="29"/>
  <c r="B77" i="29"/>
  <c r="B28" i="29"/>
  <c r="E126" i="29"/>
  <c r="E110" i="29"/>
  <c r="E78" i="29"/>
  <c r="B177" i="29"/>
  <c r="B113" i="29"/>
  <c r="B97" i="29"/>
  <c r="B81" i="29"/>
  <c r="B129" i="29"/>
  <c r="B32" i="29"/>
  <c r="AQ20" i="29"/>
  <c r="B21" i="29"/>
  <c r="AO21" i="29"/>
  <c r="E22" i="29"/>
  <c r="AN23" i="29"/>
  <c r="AN72" i="29"/>
  <c r="B89" i="29"/>
  <c r="E91" i="29"/>
  <c r="AN24" i="29"/>
  <c r="AU54" i="29"/>
  <c r="AQ54" i="29"/>
  <c r="AX54" i="29"/>
  <c r="AT54" i="29"/>
  <c r="AP54" i="29"/>
  <c r="AN54" i="29"/>
  <c r="AV54" i="29"/>
  <c r="AR71" i="29"/>
  <c r="AX87" i="29"/>
  <c r="AT87" i="29"/>
  <c r="AP87" i="29"/>
  <c r="AW87" i="29"/>
  <c r="AR87" i="29"/>
  <c r="AV87" i="29"/>
  <c r="AQ87" i="29"/>
  <c r="AU87" i="29"/>
  <c r="AO87" i="29"/>
  <c r="AN87" i="29"/>
  <c r="AN25" i="29"/>
  <c r="AV70" i="29"/>
  <c r="AD55" i="29"/>
  <c r="AO55" i="29" s="1"/>
  <c r="H86" i="29"/>
  <c r="AS87" i="29"/>
  <c r="AU132" i="29"/>
  <c r="AQ132" i="29"/>
  <c r="AX132" i="29"/>
  <c r="AT132" i="29"/>
  <c r="AP132" i="29"/>
  <c r="AW132" i="29"/>
  <c r="AS132" i="29"/>
  <c r="AO132" i="29"/>
  <c r="AV132" i="29"/>
  <c r="AR132" i="29"/>
  <c r="AN132" i="29"/>
  <c r="AN22" i="29"/>
  <c r="AN37" i="29"/>
  <c r="AR37" i="29"/>
  <c r="AX44" i="29"/>
  <c r="AT44" i="29"/>
  <c r="AP44" i="29"/>
  <c r="AW44" i="29"/>
  <c r="AS44" i="29"/>
  <c r="AO44" i="29"/>
  <c r="AN44" i="29"/>
  <c r="AV44" i="29"/>
  <c r="AR54" i="29"/>
  <c r="AU71" i="29"/>
  <c r="AQ71" i="29"/>
  <c r="AX71" i="29"/>
  <c r="AT71" i="29"/>
  <c r="AP71" i="29"/>
  <c r="AN71" i="29"/>
  <c r="AV71" i="29"/>
  <c r="K118" i="29"/>
  <c r="AG88" i="29"/>
  <c r="AR88" i="29" s="1"/>
  <c r="AP88" i="29"/>
  <c r="AO88" i="29"/>
  <c r="AQ70" i="29"/>
  <c r="AU70" i="29"/>
  <c r="AQ86" i="29"/>
  <c r="AU86" i="29"/>
  <c r="AU103" i="29"/>
  <c r="AQ103" i="29"/>
  <c r="AX103" i="29"/>
  <c r="AT103" i="29"/>
  <c r="AP103" i="29"/>
  <c r="AN103" i="29"/>
  <c r="AV103" i="29"/>
  <c r="AN104" i="29"/>
  <c r="H166" i="29"/>
  <c r="AD104" i="29"/>
  <c r="AO104" i="29" s="1"/>
  <c r="AX115" i="29"/>
  <c r="AN70" i="29"/>
  <c r="AR70" i="29"/>
  <c r="AN86" i="29"/>
  <c r="AR86" i="29"/>
  <c r="AN88" i="29"/>
  <c r="AO103" i="29"/>
  <c r="AW103" i="29"/>
  <c r="AQ102" i="29"/>
  <c r="AU102" i="29"/>
  <c r="AN102" i="29"/>
  <c r="AR102" i="29"/>
  <c r="AU118" i="29"/>
  <c r="AX131" i="29"/>
  <c r="AN124" i="29"/>
  <c r="AR124" i="29"/>
  <c r="AV124" i="29"/>
  <c r="AN131" i="29"/>
  <c r="AR131" i="29"/>
  <c r="AV131" i="29"/>
  <c r="AO124" i="29"/>
  <c r="AS124" i="29"/>
  <c r="AW124" i="29"/>
  <c r="AO131" i="29"/>
  <c r="AS131" i="29"/>
  <c r="AW131" i="29"/>
  <c r="AP124" i="29"/>
  <c r="AT124" i="29"/>
  <c r="AP131" i="29"/>
  <c r="AT131" i="29"/>
  <c r="B27" i="6"/>
  <c r="B43" i="6" s="1"/>
  <c r="B59" i="6" s="1"/>
  <c r="B91" i="6"/>
  <c r="B123" i="6"/>
  <c r="B92" i="6"/>
  <c r="B124" i="6"/>
  <c r="B31" i="6"/>
  <c r="B47" i="6" s="1"/>
  <c r="B63" i="6" s="1"/>
  <c r="B95" i="6"/>
  <c r="B127" i="6"/>
  <c r="B32" i="6"/>
  <c r="B48" i="6" s="1"/>
  <c r="B64" i="6" s="1"/>
  <c r="B96" i="6"/>
  <c r="B128" i="6"/>
  <c r="B109" i="6"/>
  <c r="B141" i="6"/>
  <c r="B78" i="6"/>
  <c r="B110" i="6"/>
  <c r="B142" i="6"/>
  <c r="B77" i="6"/>
  <c r="B30" i="6"/>
  <c r="B46" i="6" s="1"/>
  <c r="B62" i="6" s="1"/>
  <c r="B80" i="6"/>
  <c r="B76" i="6"/>
  <c r="B94" i="6"/>
  <c r="B112" i="6"/>
  <c r="B108" i="6"/>
  <c r="B29" i="6"/>
  <c r="B45" i="6" s="1"/>
  <c r="B61" i="6" s="1"/>
  <c r="B79" i="6"/>
  <c r="B75" i="6"/>
  <c r="B93" i="6"/>
  <c r="B111" i="6"/>
  <c r="B107" i="6"/>
  <c r="B137" i="6"/>
  <c r="B122" i="6"/>
  <c r="B121" i="6"/>
  <c r="B138" i="6"/>
  <c r="B105" i="6"/>
  <c r="B106" i="6"/>
  <c r="B89" i="6"/>
  <c r="B74" i="6"/>
  <c r="B90" i="6"/>
  <c r="B73" i="6"/>
  <c r="G132" i="6"/>
  <c r="H132" i="6" s="1"/>
  <c r="I132" i="6" s="1"/>
  <c r="J132" i="6" s="1"/>
  <c r="K132" i="6" s="1"/>
  <c r="L132" i="6" s="1"/>
  <c r="M132" i="6" s="1"/>
  <c r="N132" i="6" s="1"/>
  <c r="O132" i="6" s="1"/>
  <c r="P132" i="6" s="1"/>
  <c r="Q132" i="6" s="1"/>
  <c r="R132" i="6" s="1"/>
  <c r="S132" i="6" s="1"/>
  <c r="T132" i="6" s="1"/>
  <c r="U132" i="6" s="1"/>
  <c r="V132" i="6" s="1"/>
  <c r="W132" i="6" s="1"/>
  <c r="X132" i="6" s="1"/>
  <c r="Y132" i="6" s="1"/>
  <c r="Z132" i="6" s="1"/>
  <c r="G116" i="6"/>
  <c r="H116" i="6" s="1"/>
  <c r="I116" i="6" s="1"/>
  <c r="J116" i="6" s="1"/>
  <c r="K116" i="6" s="1"/>
  <c r="L116" i="6" s="1"/>
  <c r="M116" i="6" s="1"/>
  <c r="N116" i="6" s="1"/>
  <c r="O116" i="6" s="1"/>
  <c r="P116" i="6" s="1"/>
  <c r="Q116" i="6" s="1"/>
  <c r="R116" i="6" s="1"/>
  <c r="S116" i="6" s="1"/>
  <c r="T116" i="6" s="1"/>
  <c r="U116" i="6" s="1"/>
  <c r="V116" i="6" s="1"/>
  <c r="W116" i="6" s="1"/>
  <c r="X116" i="6" s="1"/>
  <c r="Y116" i="6" s="1"/>
  <c r="Z116" i="6" s="1"/>
  <c r="G100" i="6"/>
  <c r="H100" i="6" s="1"/>
  <c r="I100" i="6" s="1"/>
  <c r="J100" i="6" s="1"/>
  <c r="K100" i="6" s="1"/>
  <c r="L100" i="6" s="1"/>
  <c r="M100" i="6" s="1"/>
  <c r="N100" i="6" s="1"/>
  <c r="O100" i="6" s="1"/>
  <c r="P100" i="6" s="1"/>
  <c r="Q100" i="6" s="1"/>
  <c r="R100" i="6" s="1"/>
  <c r="S100" i="6" s="1"/>
  <c r="T100" i="6" s="1"/>
  <c r="U100" i="6" s="1"/>
  <c r="V100" i="6" s="1"/>
  <c r="W100" i="6" s="1"/>
  <c r="X100" i="6" s="1"/>
  <c r="Y100" i="6" s="1"/>
  <c r="Z100" i="6" s="1"/>
  <c r="G84" i="6"/>
  <c r="H84" i="6" s="1"/>
  <c r="I84" i="6" s="1"/>
  <c r="J84" i="6" s="1"/>
  <c r="K84" i="6" s="1"/>
  <c r="L84" i="6" s="1"/>
  <c r="M84" i="6" s="1"/>
  <c r="N84" i="6" s="1"/>
  <c r="O84" i="6" s="1"/>
  <c r="P84" i="6" s="1"/>
  <c r="Q84" i="6" s="1"/>
  <c r="R84" i="6" s="1"/>
  <c r="S84" i="6" s="1"/>
  <c r="T84" i="6" s="1"/>
  <c r="U84" i="6" s="1"/>
  <c r="V84" i="6" s="1"/>
  <c r="W84" i="6" s="1"/>
  <c r="X84" i="6" s="1"/>
  <c r="Y84" i="6" s="1"/>
  <c r="Z84" i="6" s="1"/>
  <c r="G68" i="6"/>
  <c r="H68" i="6" s="1"/>
  <c r="I68" i="6" s="1"/>
  <c r="J68" i="6" s="1"/>
  <c r="K68" i="6" s="1"/>
  <c r="L68" i="6" s="1"/>
  <c r="M68" i="6" s="1"/>
  <c r="N68" i="6" s="1"/>
  <c r="O68" i="6" s="1"/>
  <c r="P68" i="6" s="1"/>
  <c r="Q68" i="6" s="1"/>
  <c r="R68" i="6" s="1"/>
  <c r="S68" i="6" s="1"/>
  <c r="T68" i="6" s="1"/>
  <c r="U68" i="6" s="1"/>
  <c r="V68" i="6" s="1"/>
  <c r="W68" i="6" s="1"/>
  <c r="X68" i="6" s="1"/>
  <c r="Y68" i="6" s="1"/>
  <c r="Z68" i="6" s="1"/>
  <c r="G20" i="6"/>
  <c r="H20" i="6" s="1"/>
  <c r="I20" i="6" s="1"/>
  <c r="J20" i="6" s="1"/>
  <c r="K20" i="6" s="1"/>
  <c r="L20" i="6" s="1"/>
  <c r="M20" i="6" s="1"/>
  <c r="N20" i="6" s="1"/>
  <c r="O20" i="6" s="1"/>
  <c r="P20" i="6" s="1"/>
  <c r="Q20" i="6" s="1"/>
  <c r="R20" i="6" s="1"/>
  <c r="S20" i="6" s="1"/>
  <c r="T20" i="6" s="1"/>
  <c r="U20" i="6" s="1"/>
  <c r="V20" i="6" s="1"/>
  <c r="W20" i="6" s="1"/>
  <c r="X20" i="6" s="1"/>
  <c r="Y20" i="6" s="1"/>
  <c r="Z20" i="6" s="1"/>
  <c r="K45" i="33" l="1"/>
  <c r="K88" i="33"/>
  <c r="K102" i="33"/>
  <c r="D45" i="33"/>
  <c r="D102" i="33"/>
  <c r="D88" i="33"/>
  <c r="M45" i="33"/>
  <c r="M102" i="33"/>
  <c r="M88" i="33"/>
  <c r="N45" i="33"/>
  <c r="N88" i="33"/>
  <c r="N102" i="33"/>
  <c r="H45" i="33"/>
  <c r="H102" i="33"/>
  <c r="H108" i="33" s="1"/>
  <c r="H88" i="33"/>
  <c r="J45" i="33"/>
  <c r="J88" i="33"/>
  <c r="J102" i="33"/>
  <c r="J108" i="33" s="1"/>
  <c r="G45" i="33"/>
  <c r="G88" i="33"/>
  <c r="G102" i="33"/>
  <c r="G108" i="33" s="1"/>
  <c r="E45" i="33"/>
  <c r="E102" i="33"/>
  <c r="E88" i="33"/>
  <c r="F45" i="33"/>
  <c r="F102" i="33"/>
  <c r="F108" i="33" s="1"/>
  <c r="F88" i="33"/>
  <c r="C102" i="33"/>
  <c r="C88" i="33"/>
  <c r="L45" i="33"/>
  <c r="L102" i="33"/>
  <c r="L108" i="33" s="1"/>
  <c r="L88" i="33"/>
  <c r="I45" i="33"/>
  <c r="I102" i="33"/>
  <c r="I108" i="33" s="1"/>
  <c r="I88" i="33"/>
  <c r="C87" i="33"/>
  <c r="C101" i="33"/>
  <c r="G44" i="33"/>
  <c r="G87" i="33"/>
  <c r="H44" i="33"/>
  <c r="H87" i="33"/>
  <c r="J44" i="33"/>
  <c r="J87" i="33"/>
  <c r="K44" i="33"/>
  <c r="K87" i="33"/>
  <c r="N44" i="33"/>
  <c r="N87" i="33"/>
  <c r="L44" i="33"/>
  <c r="L87" i="33"/>
  <c r="F44" i="33"/>
  <c r="F87" i="33"/>
  <c r="D44" i="33"/>
  <c r="D87" i="33"/>
  <c r="L13" i="33"/>
  <c r="L49" i="33"/>
  <c r="E13" i="33"/>
  <c r="E49" i="33"/>
  <c r="C13" i="33"/>
  <c r="C49" i="33"/>
  <c r="K18" i="29"/>
  <c r="H52" i="33" s="1"/>
  <c r="H41" i="33"/>
  <c r="E52" i="33"/>
  <c r="E41" i="33"/>
  <c r="O18" i="29"/>
  <c r="L52" i="33" s="1"/>
  <c r="L41" i="33"/>
  <c r="I18" i="29"/>
  <c r="F52" i="33" s="1"/>
  <c r="F41" i="33"/>
  <c r="J18" i="29"/>
  <c r="G52" i="33" s="1"/>
  <c r="G41" i="33"/>
  <c r="L18" i="29"/>
  <c r="I52" i="33" s="1"/>
  <c r="I41" i="33"/>
  <c r="F18" i="29"/>
  <c r="C41" i="33"/>
  <c r="P18" i="29"/>
  <c r="M52" i="33" s="1"/>
  <c r="M41" i="33"/>
  <c r="M18" i="29"/>
  <c r="J52" i="33" s="1"/>
  <c r="J41" i="33"/>
  <c r="N18" i="29"/>
  <c r="K52" i="33" s="1"/>
  <c r="K41" i="33"/>
  <c r="D13" i="33"/>
  <c r="D49" i="33"/>
  <c r="J13" i="33"/>
  <c r="J49" i="33"/>
  <c r="G18" i="29"/>
  <c r="D52" i="33" s="1"/>
  <c r="D41" i="33"/>
  <c r="Q18" i="29"/>
  <c r="N52" i="33" s="1"/>
  <c r="N41" i="33"/>
  <c r="C9" i="33"/>
  <c r="C45" i="33"/>
  <c r="C8" i="33"/>
  <c r="C44" i="33"/>
  <c r="Y64" i="33"/>
  <c r="Y77" i="33"/>
  <c r="Y75" i="33"/>
  <c r="Y73" i="33"/>
  <c r="Y71" i="33"/>
  <c r="Y56" i="33"/>
  <c r="Y72" i="33"/>
  <c r="Y78" i="33"/>
  <c r="Y76" i="33"/>
  <c r="Y74" i="33"/>
  <c r="Y31" i="33"/>
  <c r="Y70" i="33"/>
  <c r="Q141" i="29"/>
  <c r="Q157" i="29" s="1"/>
  <c r="Q43" i="34" s="1"/>
  <c r="H141" i="29"/>
  <c r="H157" i="29" s="1"/>
  <c r="H43" i="34" s="1"/>
  <c r="Y143" i="31"/>
  <c r="Y159" i="31" s="1"/>
  <c r="M146" i="29"/>
  <c r="M162" i="29" s="1"/>
  <c r="M48" i="34" s="1"/>
  <c r="Y135" i="29"/>
  <c r="T139" i="31"/>
  <c r="T155" i="31" s="1"/>
  <c r="Y139" i="31"/>
  <c r="Y155" i="31" s="1"/>
  <c r="L134" i="31"/>
  <c r="L150" i="31" s="1"/>
  <c r="R136" i="31"/>
  <c r="R152" i="31" s="1"/>
  <c r="Y30" i="33"/>
  <c r="Y37" i="33"/>
  <c r="Y33" i="33"/>
  <c r="Y34" i="33"/>
  <c r="Y36" i="33"/>
  <c r="Y32" i="33"/>
  <c r="Y35" i="33"/>
  <c r="Y62" i="33"/>
  <c r="Y60" i="33"/>
  <c r="Y58" i="33"/>
  <c r="Y63" i="33"/>
  <c r="Y61" i="33"/>
  <c r="Y59" i="33"/>
  <c r="Y52" i="33"/>
  <c r="E173" i="31"/>
  <c r="E79" i="29"/>
  <c r="S143" i="29"/>
  <c r="S159" i="29" s="1"/>
  <c r="S45" i="34" s="1"/>
  <c r="V136" i="31"/>
  <c r="V152" i="31" s="1"/>
  <c r="AM84" i="29"/>
  <c r="AX84" i="29" s="1"/>
  <c r="M136" i="29"/>
  <c r="M152" i="29" s="1"/>
  <c r="M38" i="34" s="1"/>
  <c r="U141" i="31"/>
  <c r="U157" i="31" s="1"/>
  <c r="K143" i="29"/>
  <c r="K159" i="29" s="1"/>
  <c r="K45" i="34" s="1"/>
  <c r="G136" i="29"/>
  <c r="G152" i="29" s="1"/>
  <c r="I135" i="29"/>
  <c r="I151" i="29" s="1"/>
  <c r="I37" i="34" s="1"/>
  <c r="X142" i="31"/>
  <c r="X158" i="31" s="1"/>
  <c r="AJ92" i="29"/>
  <c r="AU92" i="29" s="1"/>
  <c r="U144" i="29"/>
  <c r="U160" i="29" s="1"/>
  <c r="U46" i="34" s="1"/>
  <c r="I139" i="29"/>
  <c r="I155" i="29" s="1"/>
  <c r="I41" i="34" s="1"/>
  <c r="O141" i="29"/>
  <c r="O157" i="29" s="1"/>
  <c r="O43" i="34" s="1"/>
  <c r="K135" i="29"/>
  <c r="K151" i="29" s="1"/>
  <c r="K37" i="34" s="1"/>
  <c r="I137" i="29"/>
  <c r="I153" i="29" s="1"/>
  <c r="L142" i="29"/>
  <c r="L158" i="29" s="1"/>
  <c r="L44" i="34" s="1"/>
  <c r="Y138" i="31"/>
  <c r="Y154" i="31" s="1"/>
  <c r="R142" i="29"/>
  <c r="R158" i="29" s="1"/>
  <c r="R44" i="34" s="1"/>
  <c r="M140" i="29"/>
  <c r="M156" i="29" s="1"/>
  <c r="V142" i="31"/>
  <c r="V158" i="31" s="1"/>
  <c r="AH91" i="29"/>
  <c r="AS91" i="29" s="1"/>
  <c r="Y142" i="29"/>
  <c r="Y158" i="29" s="1"/>
  <c r="Y44" i="34" s="1"/>
  <c r="T141" i="29"/>
  <c r="T157" i="29" s="1"/>
  <c r="T43" i="34" s="1"/>
  <c r="J140" i="31"/>
  <c r="J156" i="31" s="1"/>
  <c r="L136" i="31"/>
  <c r="L152" i="31" s="1"/>
  <c r="F136" i="29"/>
  <c r="F152" i="29" s="1"/>
  <c r="O141" i="31"/>
  <c r="O157" i="31" s="1"/>
  <c r="Y145" i="29"/>
  <c r="Y161" i="29" s="1"/>
  <c r="Y47" i="34" s="1"/>
  <c r="K135" i="31"/>
  <c r="K151" i="31" s="1"/>
  <c r="G141" i="29"/>
  <c r="G157" i="29" s="1"/>
  <c r="G43" i="34" s="1"/>
  <c r="M141" i="31"/>
  <c r="M157" i="31" s="1"/>
  <c r="J135" i="29"/>
  <c r="J151" i="29" s="1"/>
  <c r="J37" i="34" s="1"/>
  <c r="L137" i="29"/>
  <c r="L153" i="29" s="1"/>
  <c r="Z144" i="29"/>
  <c r="Z160" i="29" s="1"/>
  <c r="Z46" i="34" s="1"/>
  <c r="AJ84" i="29"/>
  <c r="AU84" i="29" s="1"/>
  <c r="N139" i="31"/>
  <c r="N155" i="31" s="1"/>
  <c r="S136" i="31"/>
  <c r="S152" i="31" s="1"/>
  <c r="T138" i="31"/>
  <c r="T154" i="31" s="1"/>
  <c r="P144" i="29"/>
  <c r="P160" i="29" s="1"/>
  <c r="P46" i="34" s="1"/>
  <c r="Q135" i="31"/>
  <c r="Q151" i="31" s="1"/>
  <c r="F135" i="31"/>
  <c r="F151" i="31" s="1"/>
  <c r="L139" i="29"/>
  <c r="L155" i="29" s="1"/>
  <c r="L41" i="34" s="1"/>
  <c r="H140" i="29"/>
  <c r="H156" i="29" s="1"/>
  <c r="O143" i="29"/>
  <c r="O159" i="29" s="1"/>
  <c r="O45" i="34" s="1"/>
  <c r="Q139" i="29"/>
  <c r="Q155" i="29" s="1"/>
  <c r="Q41" i="34" s="1"/>
  <c r="W139" i="31"/>
  <c r="W155" i="31" s="1"/>
  <c r="S145" i="29"/>
  <c r="S161" i="29" s="1"/>
  <c r="S47" i="34" s="1"/>
  <c r="N141" i="31"/>
  <c r="N157" i="31" s="1"/>
  <c r="Y13" i="33"/>
  <c r="AG89" i="29"/>
  <c r="AR89" i="29" s="1"/>
  <c r="AI73" i="29"/>
  <c r="AT73" i="29" s="1"/>
  <c r="Q133" i="31"/>
  <c r="Q149" i="31" s="1"/>
  <c r="U142" i="31"/>
  <c r="U158" i="31" s="1"/>
  <c r="Z142" i="29"/>
  <c r="Z158" i="29" s="1"/>
  <c r="Z44" i="34" s="1"/>
  <c r="K143" i="31"/>
  <c r="K159" i="31" s="1"/>
  <c r="G138" i="31"/>
  <c r="G154" i="31" s="1"/>
  <c r="N145" i="29"/>
  <c r="N161" i="29" s="1"/>
  <c r="N47" i="34" s="1"/>
  <c r="F138" i="29"/>
  <c r="F154" i="29" s="1"/>
  <c r="L138" i="31"/>
  <c r="L154" i="31" s="1"/>
  <c r="H144" i="29"/>
  <c r="H160" i="29" s="1"/>
  <c r="H46" i="34" s="1"/>
  <c r="M138" i="31"/>
  <c r="M154" i="31" s="1"/>
  <c r="N143" i="29"/>
  <c r="N159" i="29" s="1"/>
  <c r="N45" i="34" s="1"/>
  <c r="L135" i="29"/>
  <c r="L151" i="29" s="1"/>
  <c r="L37" i="34" s="1"/>
  <c r="U135" i="29"/>
  <c r="U151" i="29" s="1"/>
  <c r="U37" i="34" s="1"/>
  <c r="AD91" i="29"/>
  <c r="AO91" i="29" s="1"/>
  <c r="AF89" i="29"/>
  <c r="AQ89" i="29" s="1"/>
  <c r="AI90" i="29"/>
  <c r="AT90" i="29" s="1"/>
  <c r="AF91" i="29"/>
  <c r="AQ91" i="29" s="1"/>
  <c r="AE75" i="29"/>
  <c r="AP75" i="29" s="1"/>
  <c r="AE100" i="29"/>
  <c r="AP100" i="29" s="1"/>
  <c r="H134" i="31"/>
  <c r="H150" i="31" s="1"/>
  <c r="N141" i="29"/>
  <c r="N157" i="29" s="1"/>
  <c r="N43" i="34" s="1"/>
  <c r="Z143" i="31"/>
  <c r="Z159" i="31" s="1"/>
  <c r="S138" i="29"/>
  <c r="S154" i="29" s="1"/>
  <c r="S40" i="34" s="1"/>
  <c r="S137" i="29"/>
  <c r="S153" i="29" s="1"/>
  <c r="S39" i="34" s="1"/>
  <c r="I142" i="31"/>
  <c r="I158" i="31" s="1"/>
  <c r="J138" i="31"/>
  <c r="J154" i="31" s="1"/>
  <c r="L136" i="29"/>
  <c r="L152" i="29" s="1"/>
  <c r="G135" i="31"/>
  <c r="G151" i="31" s="1"/>
  <c r="R138" i="29"/>
  <c r="R154" i="29" s="1"/>
  <c r="R40" i="34" s="1"/>
  <c r="I143" i="29"/>
  <c r="I159" i="29" s="1"/>
  <c r="I45" i="34" s="1"/>
  <c r="Z139" i="29"/>
  <c r="Z155" i="29" s="1"/>
  <c r="Z41" i="34" s="1"/>
  <c r="M143" i="31"/>
  <c r="M159" i="31" s="1"/>
  <c r="S139" i="29"/>
  <c r="S155" i="29" s="1"/>
  <c r="S41" i="34" s="1"/>
  <c r="X137" i="29"/>
  <c r="X153" i="29" s="1"/>
  <c r="X39" i="34" s="1"/>
  <c r="Y140" i="29"/>
  <c r="Y156" i="29" s="1"/>
  <c r="Y42" i="34" s="1"/>
  <c r="P143" i="31"/>
  <c r="P159" i="31" s="1"/>
  <c r="T136" i="31"/>
  <c r="T152" i="31" s="1"/>
  <c r="V144" i="29"/>
  <c r="V160" i="29" s="1"/>
  <c r="V46" i="34" s="1"/>
  <c r="AJ74" i="29"/>
  <c r="AU74" i="29" s="1"/>
  <c r="AJ89" i="29"/>
  <c r="AU89" i="29" s="1"/>
  <c r="AD92" i="29"/>
  <c r="AO92" i="29" s="1"/>
  <c r="AD74" i="29"/>
  <c r="AO74" i="29" s="1"/>
  <c r="H136" i="29"/>
  <c r="H152" i="29" s="1"/>
  <c r="W136" i="29"/>
  <c r="W152" i="29" s="1"/>
  <c r="W38" i="34" s="1"/>
  <c r="M138" i="29"/>
  <c r="M154" i="29" s="1"/>
  <c r="X139" i="29"/>
  <c r="X155" i="29" s="1"/>
  <c r="X41" i="34" s="1"/>
  <c r="O142" i="31"/>
  <c r="O158" i="31" s="1"/>
  <c r="Z145" i="29"/>
  <c r="Z161" i="29" s="1"/>
  <c r="Z47" i="34" s="1"/>
  <c r="Y134" i="31"/>
  <c r="Y150" i="31" s="1"/>
  <c r="G136" i="31"/>
  <c r="G152" i="31" s="1"/>
  <c r="I144" i="29"/>
  <c r="I160" i="29" s="1"/>
  <c r="I46" i="34" s="1"/>
  <c r="J140" i="29"/>
  <c r="J156" i="29" s="1"/>
  <c r="L146" i="29"/>
  <c r="L162" i="29" s="1"/>
  <c r="L48" i="34" s="1"/>
  <c r="N142" i="31"/>
  <c r="N158" i="31" s="1"/>
  <c r="V137" i="29"/>
  <c r="V153" i="29" s="1"/>
  <c r="V39" i="34" s="1"/>
  <c r="S146" i="29"/>
  <c r="S162" i="29" s="1"/>
  <c r="S48" i="34" s="1"/>
  <c r="G137" i="29"/>
  <c r="G153" i="29" s="1"/>
  <c r="S139" i="31"/>
  <c r="S155" i="31" s="1"/>
  <c r="H137" i="29"/>
  <c r="H153" i="29" s="1"/>
  <c r="M145" i="29"/>
  <c r="M161" i="29" s="1"/>
  <c r="M47" i="34" s="1"/>
  <c r="U143" i="31"/>
  <c r="U159" i="31" s="1"/>
  <c r="N137" i="31"/>
  <c r="N153" i="31" s="1"/>
  <c r="P145" i="29"/>
  <c r="P161" i="29" s="1"/>
  <c r="P47" i="34" s="1"/>
  <c r="T138" i="29"/>
  <c r="T154" i="29" s="1"/>
  <c r="T40" i="34" s="1"/>
  <c r="V135" i="29"/>
  <c r="V151" i="29" s="1"/>
  <c r="V37" i="34" s="1"/>
  <c r="S135" i="29"/>
  <c r="S151" i="29" s="1"/>
  <c r="S37" i="34" s="1"/>
  <c r="AH92" i="29"/>
  <c r="AS92" i="29" s="1"/>
  <c r="AE89" i="29"/>
  <c r="AP89" i="29" s="1"/>
  <c r="AJ73" i="29"/>
  <c r="AU73" i="29" s="1"/>
  <c r="AL84" i="29"/>
  <c r="AW84" i="29" s="1"/>
  <c r="M134" i="31"/>
  <c r="M150" i="31" s="1"/>
  <c r="R135" i="31"/>
  <c r="R151" i="31" s="1"/>
  <c r="H137" i="31"/>
  <c r="H153" i="31" s="1"/>
  <c r="Y140" i="31"/>
  <c r="Y156" i="31" s="1"/>
  <c r="O144" i="29"/>
  <c r="O160" i="29" s="1"/>
  <c r="O46" i="34" s="1"/>
  <c r="Y136" i="29"/>
  <c r="Y152" i="29" s="1"/>
  <c r="Y38" i="34" s="1"/>
  <c r="I137" i="31"/>
  <c r="I153" i="31" s="1"/>
  <c r="G138" i="29"/>
  <c r="G154" i="29" s="1"/>
  <c r="K133" i="31"/>
  <c r="K149" i="31" s="1"/>
  <c r="I135" i="31"/>
  <c r="I151" i="31" s="1"/>
  <c r="K141" i="31"/>
  <c r="K157" i="31" s="1"/>
  <c r="N144" i="29"/>
  <c r="N160" i="29" s="1"/>
  <c r="N46" i="34" s="1"/>
  <c r="R141" i="31"/>
  <c r="R157" i="31" s="1"/>
  <c r="G134" i="31"/>
  <c r="G150" i="31" s="1"/>
  <c r="H138" i="31"/>
  <c r="H154" i="31" s="1"/>
  <c r="F141" i="31"/>
  <c r="F157" i="31" s="1"/>
  <c r="G146" i="29"/>
  <c r="G162" i="29" s="1"/>
  <c r="G48" i="34" s="1"/>
  <c r="L140" i="31"/>
  <c r="L156" i="31" s="1"/>
  <c r="U145" i="29"/>
  <c r="U161" i="29" s="1"/>
  <c r="U47" i="34" s="1"/>
  <c r="I133" i="31"/>
  <c r="I149" i="31" s="1"/>
  <c r="N139" i="29"/>
  <c r="N155" i="29" s="1"/>
  <c r="N41" i="34" s="1"/>
  <c r="G133" i="31"/>
  <c r="G149" i="31" s="1"/>
  <c r="X136" i="31"/>
  <c r="X152" i="31" s="1"/>
  <c r="M139" i="31"/>
  <c r="M155" i="31" s="1"/>
  <c r="Z135" i="29"/>
  <c r="Z151" i="29" s="1"/>
  <c r="Z37" i="34" s="1"/>
  <c r="H101" i="31"/>
  <c r="H133" i="31" s="1"/>
  <c r="H149" i="31" s="1"/>
  <c r="H135" i="29"/>
  <c r="H151" i="29" s="1"/>
  <c r="H37" i="34" s="1"/>
  <c r="R110" i="31"/>
  <c r="R142" i="31" s="1"/>
  <c r="R158" i="31" s="1"/>
  <c r="R144" i="29"/>
  <c r="R160" i="29" s="1"/>
  <c r="R46" i="34" s="1"/>
  <c r="I104" i="31"/>
  <c r="AF74" i="31" s="1"/>
  <c r="AQ74" i="31" s="1"/>
  <c r="AF76" i="29"/>
  <c r="AQ76" i="29" s="1"/>
  <c r="Z112" i="31"/>
  <c r="Z144" i="31" s="1"/>
  <c r="Z160" i="31" s="1"/>
  <c r="Z146" i="29"/>
  <c r="Z162" i="29" s="1"/>
  <c r="Z48" i="34" s="1"/>
  <c r="Y109" i="31"/>
  <c r="Y141" i="31" s="1"/>
  <c r="Y157" i="31" s="1"/>
  <c r="Y143" i="29"/>
  <c r="Y159" i="29" s="1"/>
  <c r="Y45" i="34" s="1"/>
  <c r="N108" i="31"/>
  <c r="N140" i="31" s="1"/>
  <c r="N156" i="31" s="1"/>
  <c r="N142" i="29"/>
  <c r="N158" i="29" s="1"/>
  <c r="N44" i="34" s="1"/>
  <c r="F106" i="31"/>
  <c r="AC82" i="31" s="1"/>
  <c r="AN82" i="31" s="1"/>
  <c r="F140" i="29"/>
  <c r="F156" i="29" s="1"/>
  <c r="F105" i="31"/>
  <c r="F137" i="31" s="1"/>
  <c r="F153" i="31" s="1"/>
  <c r="F139" i="29"/>
  <c r="F155" i="29" s="1"/>
  <c r="F41" i="34" s="1"/>
  <c r="U102" i="31"/>
  <c r="U134" i="31" s="1"/>
  <c r="U150" i="31" s="1"/>
  <c r="U136" i="29"/>
  <c r="U152" i="29" s="1"/>
  <c r="U38" i="34" s="1"/>
  <c r="F117" i="31"/>
  <c r="AC87" i="31" s="1"/>
  <c r="AN87" i="31" s="1"/>
  <c r="AC89" i="29"/>
  <c r="AN89" i="29" s="1"/>
  <c r="P123" i="31"/>
  <c r="P139" i="31" s="1"/>
  <c r="P155" i="31" s="1"/>
  <c r="P141" i="29"/>
  <c r="P157" i="29" s="1"/>
  <c r="P43" i="34" s="1"/>
  <c r="N128" i="31"/>
  <c r="N144" i="31" s="1"/>
  <c r="N160" i="31" s="1"/>
  <c r="N146" i="29"/>
  <c r="N162" i="29" s="1"/>
  <c r="N48" i="34" s="1"/>
  <c r="P122" i="31"/>
  <c r="AM98" i="31" s="1"/>
  <c r="AX98" i="31" s="1"/>
  <c r="AM100" i="29"/>
  <c r="AX100" i="29" s="1"/>
  <c r="W126" i="31"/>
  <c r="W142" i="31" s="1"/>
  <c r="W158" i="31" s="1"/>
  <c r="W144" i="29"/>
  <c r="W160" i="29" s="1"/>
  <c r="W46" i="34" s="1"/>
  <c r="L125" i="31"/>
  <c r="L141" i="31" s="1"/>
  <c r="L157" i="31" s="1"/>
  <c r="L143" i="29"/>
  <c r="L159" i="29" s="1"/>
  <c r="L45" i="34" s="1"/>
  <c r="V123" i="31"/>
  <c r="V139" i="31" s="1"/>
  <c r="V155" i="31" s="1"/>
  <c r="V141" i="29"/>
  <c r="V157" i="29" s="1"/>
  <c r="V43" i="34" s="1"/>
  <c r="K122" i="31"/>
  <c r="AH98" i="31" s="1"/>
  <c r="AS98" i="31" s="1"/>
  <c r="K140" i="29"/>
  <c r="K156" i="29" s="1"/>
  <c r="AH100" i="29"/>
  <c r="AS100" i="29" s="1"/>
  <c r="U120" i="31"/>
  <c r="U136" i="31" s="1"/>
  <c r="U152" i="31" s="1"/>
  <c r="U138" i="29"/>
  <c r="U154" i="29" s="1"/>
  <c r="U40" i="34" s="1"/>
  <c r="J119" i="31"/>
  <c r="AG89" i="31" s="1"/>
  <c r="AR89" i="31" s="1"/>
  <c r="J153" i="29"/>
  <c r="T128" i="31"/>
  <c r="T144" i="31" s="1"/>
  <c r="T160" i="31" s="1"/>
  <c r="T146" i="29"/>
  <c r="T162" i="29" s="1"/>
  <c r="T48" i="34" s="1"/>
  <c r="AH76" i="29"/>
  <c r="AS76" i="29" s="1"/>
  <c r="AC73" i="29"/>
  <c r="AN73" i="29" s="1"/>
  <c r="AE57" i="31"/>
  <c r="AP57" i="31" s="1"/>
  <c r="X143" i="29"/>
  <c r="X159" i="29" s="1"/>
  <c r="X45" i="34" s="1"/>
  <c r="Q138" i="31"/>
  <c r="Q154" i="31" s="1"/>
  <c r="R143" i="29"/>
  <c r="R159" i="29" s="1"/>
  <c r="R45" i="34" s="1"/>
  <c r="S141" i="29"/>
  <c r="S157" i="29" s="1"/>
  <c r="S43" i="34" s="1"/>
  <c r="J144" i="31"/>
  <c r="J160" i="31" s="1"/>
  <c r="I111" i="31"/>
  <c r="I143" i="31" s="1"/>
  <c r="I159" i="31" s="1"/>
  <c r="I145" i="29"/>
  <c r="I161" i="29" s="1"/>
  <c r="I47" i="34" s="1"/>
  <c r="Z109" i="31"/>
  <c r="Z141" i="31" s="1"/>
  <c r="Z157" i="31" s="1"/>
  <c r="Z143" i="29"/>
  <c r="Z159" i="29" s="1"/>
  <c r="Z45" i="34" s="1"/>
  <c r="H112" i="31"/>
  <c r="H144" i="31" s="1"/>
  <c r="H160" i="31" s="1"/>
  <c r="H146" i="29"/>
  <c r="H162" i="29" s="1"/>
  <c r="H48" i="34" s="1"/>
  <c r="H111" i="31"/>
  <c r="H143" i="31" s="1"/>
  <c r="H159" i="31" s="1"/>
  <c r="H145" i="29"/>
  <c r="H161" i="29" s="1"/>
  <c r="H47" i="34" s="1"/>
  <c r="O111" i="31"/>
  <c r="O143" i="31" s="1"/>
  <c r="O159" i="31" s="1"/>
  <c r="O145" i="29"/>
  <c r="O161" i="29" s="1"/>
  <c r="O47" i="34" s="1"/>
  <c r="S110" i="31"/>
  <c r="S142" i="31" s="1"/>
  <c r="S158" i="31" s="1"/>
  <c r="S144" i="29"/>
  <c r="S160" i="29" s="1"/>
  <c r="S46" i="34" s="1"/>
  <c r="H109" i="31"/>
  <c r="H141" i="31" s="1"/>
  <c r="H157" i="31" s="1"/>
  <c r="H143" i="29"/>
  <c r="H159" i="29" s="1"/>
  <c r="H45" i="34" s="1"/>
  <c r="M104" i="31"/>
  <c r="AJ76" i="29"/>
  <c r="AU76" i="29" s="1"/>
  <c r="K105" i="31"/>
  <c r="K137" i="31" s="1"/>
  <c r="K153" i="31" s="1"/>
  <c r="K139" i="29"/>
  <c r="K155" i="29" s="1"/>
  <c r="K41" i="34" s="1"/>
  <c r="O128" i="31"/>
  <c r="O144" i="31" s="1"/>
  <c r="O160" i="31" s="1"/>
  <c r="O146" i="29"/>
  <c r="O162" i="29" s="1"/>
  <c r="O48" i="34" s="1"/>
  <c r="Q126" i="31"/>
  <c r="Q142" i="31" s="1"/>
  <c r="Q158" i="31" s="1"/>
  <c r="Q144" i="29"/>
  <c r="Q160" i="29" s="1"/>
  <c r="Q46" i="34" s="1"/>
  <c r="O120" i="31"/>
  <c r="AL90" i="31" s="1"/>
  <c r="AW90" i="31" s="1"/>
  <c r="AL92" i="29"/>
  <c r="AW92" i="29" s="1"/>
  <c r="O138" i="29"/>
  <c r="O154" i="29" s="1"/>
  <c r="Z122" i="31"/>
  <c r="Z138" i="31" s="1"/>
  <c r="Z154" i="31" s="1"/>
  <c r="Z140" i="29"/>
  <c r="Z156" i="29" s="1"/>
  <c r="Z42" i="34" s="1"/>
  <c r="Y119" i="31"/>
  <c r="Y137" i="29"/>
  <c r="Y153" i="29" s="1"/>
  <c r="Y39" i="34" s="1"/>
  <c r="N118" i="31"/>
  <c r="N134" i="31" s="1"/>
  <c r="N150" i="31" s="1"/>
  <c r="N136" i="29"/>
  <c r="N152" i="29" s="1"/>
  <c r="G124" i="31"/>
  <c r="G142" i="29"/>
  <c r="G158" i="29" s="1"/>
  <c r="G44" i="34" s="1"/>
  <c r="O119" i="31"/>
  <c r="O135" i="31" s="1"/>
  <c r="O151" i="31" s="1"/>
  <c r="AL91" i="29"/>
  <c r="AW91" i="29" s="1"/>
  <c r="R127" i="31"/>
  <c r="R143" i="31" s="1"/>
  <c r="R159" i="31" s="1"/>
  <c r="R145" i="29"/>
  <c r="R161" i="29" s="1"/>
  <c r="R47" i="34" s="1"/>
  <c r="G126" i="31"/>
  <c r="G142" i="31" s="1"/>
  <c r="G158" i="31" s="1"/>
  <c r="G144" i="29"/>
  <c r="G160" i="29" s="1"/>
  <c r="G46" i="34" s="1"/>
  <c r="Q124" i="31"/>
  <c r="Q140" i="31" s="1"/>
  <c r="Q156" i="31" s="1"/>
  <c r="Q142" i="29"/>
  <c r="Q158" i="29" s="1"/>
  <c r="Q44" i="34" s="1"/>
  <c r="F123" i="31"/>
  <c r="F139" i="31" s="1"/>
  <c r="F155" i="31" s="1"/>
  <c r="F141" i="29"/>
  <c r="F157" i="29" s="1"/>
  <c r="F43" i="34" s="1"/>
  <c r="P121" i="31"/>
  <c r="P137" i="31" s="1"/>
  <c r="P153" i="31" s="1"/>
  <c r="P139" i="29"/>
  <c r="P155" i="29" s="1"/>
  <c r="P41" i="34" s="1"/>
  <c r="Z119" i="31"/>
  <c r="Z135" i="31" s="1"/>
  <c r="Z151" i="31" s="1"/>
  <c r="Z137" i="29"/>
  <c r="Z153" i="29" s="1"/>
  <c r="Z39" i="34" s="1"/>
  <c r="AM75" i="29"/>
  <c r="AX75" i="29" s="1"/>
  <c r="AE73" i="29"/>
  <c r="AP73" i="29" s="1"/>
  <c r="AM76" i="29"/>
  <c r="AX76" i="29" s="1"/>
  <c r="AM92" i="29"/>
  <c r="AX92" i="29" s="1"/>
  <c r="X136" i="29"/>
  <c r="X152" i="29" s="1"/>
  <c r="X38" i="34" s="1"/>
  <c r="N138" i="29"/>
  <c r="N154" i="29" s="1"/>
  <c r="Y139" i="29"/>
  <c r="Y155" i="29" s="1"/>
  <c r="Y41" i="34" s="1"/>
  <c r="F146" i="29"/>
  <c r="F162" i="29" s="1"/>
  <c r="F48" i="34" s="1"/>
  <c r="M142" i="29"/>
  <c r="M158" i="29" s="1"/>
  <c r="M44" i="34" s="1"/>
  <c r="P135" i="31"/>
  <c r="P151" i="31" s="1"/>
  <c r="Q140" i="29"/>
  <c r="Q156" i="29" s="1"/>
  <c r="Q42" i="34" s="1"/>
  <c r="T142" i="31"/>
  <c r="T158" i="31" s="1"/>
  <c r="J146" i="29"/>
  <c r="J162" i="29" s="1"/>
  <c r="J48" i="34" s="1"/>
  <c r="F138" i="31"/>
  <c r="F154" i="31" s="1"/>
  <c r="O136" i="31"/>
  <c r="O152" i="31" s="1"/>
  <c r="M105" i="31"/>
  <c r="M137" i="31" s="1"/>
  <c r="M153" i="31" s="1"/>
  <c r="M139" i="29"/>
  <c r="M155" i="29" s="1"/>
  <c r="M41" i="34" s="1"/>
  <c r="W103" i="31"/>
  <c r="W137" i="29"/>
  <c r="W153" i="29" s="1"/>
  <c r="W39" i="34" s="1"/>
  <c r="G109" i="31"/>
  <c r="G143" i="29"/>
  <c r="G159" i="29" s="1"/>
  <c r="G45" i="34" s="1"/>
  <c r="Q104" i="31"/>
  <c r="Q136" i="31" s="1"/>
  <c r="Q152" i="31" s="1"/>
  <c r="Q138" i="29"/>
  <c r="Q154" i="29" s="1"/>
  <c r="Q40" i="34" s="1"/>
  <c r="X106" i="31"/>
  <c r="X138" i="31" s="1"/>
  <c r="X154" i="31" s="1"/>
  <c r="X140" i="29"/>
  <c r="X156" i="29" s="1"/>
  <c r="X42" i="34" s="1"/>
  <c r="I112" i="31"/>
  <c r="I144" i="31" s="1"/>
  <c r="I160" i="31" s="1"/>
  <c r="I146" i="29"/>
  <c r="I162" i="29" s="1"/>
  <c r="I48" i="34" s="1"/>
  <c r="R107" i="31"/>
  <c r="R139" i="31" s="1"/>
  <c r="R155" i="31" s="1"/>
  <c r="R141" i="29"/>
  <c r="R157" i="29" s="1"/>
  <c r="R43" i="34" s="1"/>
  <c r="Z102" i="31"/>
  <c r="Z136" i="29"/>
  <c r="Z152" i="29" s="1"/>
  <c r="Z38" i="34" s="1"/>
  <c r="H120" i="31"/>
  <c r="AE90" i="31" s="1"/>
  <c r="AP90" i="31" s="1"/>
  <c r="H138" i="29"/>
  <c r="H154" i="29" s="1"/>
  <c r="AI57" i="31"/>
  <c r="AT57" i="31" s="1"/>
  <c r="AK89" i="29"/>
  <c r="AV89" i="29" s="1"/>
  <c r="AL90" i="29"/>
  <c r="AW90" i="29" s="1"/>
  <c r="W134" i="31"/>
  <c r="W150" i="31" s="1"/>
  <c r="M136" i="31"/>
  <c r="M152" i="31" s="1"/>
  <c r="X137" i="31"/>
  <c r="X153" i="31" s="1"/>
  <c r="V144" i="31"/>
  <c r="V160" i="31" s="1"/>
  <c r="H139" i="31"/>
  <c r="H155" i="31" s="1"/>
  <c r="Q139" i="31"/>
  <c r="Q155" i="31" s="1"/>
  <c r="J144" i="29"/>
  <c r="J160" i="29" s="1"/>
  <c r="J46" i="34" s="1"/>
  <c r="W140" i="29"/>
  <c r="W156" i="29" s="1"/>
  <c r="W42" i="34" s="1"/>
  <c r="Y146" i="29"/>
  <c r="Y162" i="29" s="1"/>
  <c r="Y48" i="34" s="1"/>
  <c r="P137" i="29"/>
  <c r="P153" i="29" s="1"/>
  <c r="P39" i="34" s="1"/>
  <c r="S144" i="31"/>
  <c r="S160" i="31" s="1"/>
  <c r="I141" i="31"/>
  <c r="I157" i="31" s="1"/>
  <c r="T144" i="29"/>
  <c r="T160" i="29" s="1"/>
  <c r="T46" i="34" s="1"/>
  <c r="O136" i="29"/>
  <c r="O152" i="29" s="1"/>
  <c r="I139" i="31"/>
  <c r="I155" i="31" s="1"/>
  <c r="AE84" i="29"/>
  <c r="AP84" i="29" s="1"/>
  <c r="AJ91" i="29"/>
  <c r="AU91" i="29" s="1"/>
  <c r="AM73" i="29"/>
  <c r="AX73" i="29" s="1"/>
  <c r="AJ100" i="29"/>
  <c r="AU100" i="29" s="1"/>
  <c r="S138" i="31"/>
  <c r="S154" i="31" s="1"/>
  <c r="I140" i="31"/>
  <c r="I156" i="31" s="1"/>
  <c r="T141" i="31"/>
  <c r="T157" i="31" s="1"/>
  <c r="J143" i="31"/>
  <c r="J159" i="31" s="1"/>
  <c r="U144" i="31"/>
  <c r="U160" i="31" s="1"/>
  <c r="I138" i="31"/>
  <c r="I154" i="31" s="1"/>
  <c r="J141" i="31"/>
  <c r="J157" i="31" s="1"/>
  <c r="K144" i="31"/>
  <c r="K160" i="31" s="1"/>
  <c r="T140" i="29"/>
  <c r="T156" i="29" s="1"/>
  <c r="T42" i="34" s="1"/>
  <c r="J142" i="29"/>
  <c r="J158" i="29" s="1"/>
  <c r="J44" i="34" s="1"/>
  <c r="U143" i="29"/>
  <c r="U159" i="29" s="1"/>
  <c r="U45" i="34" s="1"/>
  <c r="K145" i="29"/>
  <c r="K161" i="29" s="1"/>
  <c r="K47" i="34" s="1"/>
  <c r="V146" i="29"/>
  <c r="V162" i="29" s="1"/>
  <c r="V48" i="34" s="1"/>
  <c r="R137" i="31"/>
  <c r="R153" i="31" s="1"/>
  <c r="Q137" i="29"/>
  <c r="Q153" i="29" s="1"/>
  <c r="Q39" i="34" s="1"/>
  <c r="L138" i="29"/>
  <c r="L154" i="29" s="1"/>
  <c r="F137" i="29"/>
  <c r="F153" i="29" s="1"/>
  <c r="G140" i="29"/>
  <c r="G156" i="29" s="1"/>
  <c r="G140" i="31"/>
  <c r="G156" i="31" s="1"/>
  <c r="W135" i="31"/>
  <c r="W151" i="31" s="1"/>
  <c r="M135" i="31"/>
  <c r="M151" i="31" s="1"/>
  <c r="G137" i="31"/>
  <c r="G153" i="31" s="1"/>
  <c r="Y135" i="31"/>
  <c r="Y151" i="31" s="1"/>
  <c r="F142" i="31"/>
  <c r="F158" i="31" s="1"/>
  <c r="W137" i="31"/>
  <c r="W153" i="31" s="1"/>
  <c r="P134" i="31"/>
  <c r="P150" i="31" s="1"/>
  <c r="K137" i="29"/>
  <c r="K153" i="29" s="1"/>
  <c r="V138" i="29"/>
  <c r="V154" i="29" s="1"/>
  <c r="V40" i="34" s="1"/>
  <c r="L140" i="29"/>
  <c r="L156" i="29" s="1"/>
  <c r="W141" i="29"/>
  <c r="W157" i="29" s="1"/>
  <c r="W43" i="34" s="1"/>
  <c r="M143" i="29"/>
  <c r="M159" i="29" s="1"/>
  <c r="M45" i="34" s="1"/>
  <c r="X144" i="29"/>
  <c r="X160" i="29" s="1"/>
  <c r="X46" i="34" s="1"/>
  <c r="W136" i="31"/>
  <c r="W152" i="31" s="1"/>
  <c r="X139" i="31"/>
  <c r="X155" i="31" s="1"/>
  <c r="Y142" i="31"/>
  <c r="Y158" i="31" s="1"/>
  <c r="Z134" i="31"/>
  <c r="Z150" i="31" s="1"/>
  <c r="R138" i="31"/>
  <c r="R154" i="31" s="1"/>
  <c r="I141" i="29"/>
  <c r="I157" i="29" s="1"/>
  <c r="I43" i="34" s="1"/>
  <c r="AF100" i="29"/>
  <c r="AQ100" i="29" s="1"/>
  <c r="AI76" i="29"/>
  <c r="AT76" i="29" s="1"/>
  <c r="AM89" i="29"/>
  <c r="AX89" i="29" s="1"/>
  <c r="S140" i="29"/>
  <c r="S156" i="29" s="1"/>
  <c r="S42" i="34" s="1"/>
  <c r="I142" i="29"/>
  <c r="I158" i="29" s="1"/>
  <c r="I44" i="34" s="1"/>
  <c r="T143" i="29"/>
  <c r="T159" i="29" s="1"/>
  <c r="T45" i="34" s="1"/>
  <c r="J145" i="29"/>
  <c r="J161" i="29" s="1"/>
  <c r="J47" i="34" s="1"/>
  <c r="U146" i="29"/>
  <c r="U162" i="29" s="1"/>
  <c r="U48" i="34" s="1"/>
  <c r="I140" i="29"/>
  <c r="I156" i="29" s="1"/>
  <c r="J143" i="29"/>
  <c r="J159" i="29" s="1"/>
  <c r="J45" i="34" s="1"/>
  <c r="K146" i="29"/>
  <c r="K162" i="29" s="1"/>
  <c r="K48" i="34" s="1"/>
  <c r="X134" i="31"/>
  <c r="X150" i="31" s="1"/>
  <c r="N136" i="31"/>
  <c r="N152" i="31" s="1"/>
  <c r="Y137" i="31"/>
  <c r="Y153" i="31" s="1"/>
  <c r="O139" i="31"/>
  <c r="O155" i="31" s="1"/>
  <c r="Z140" i="31"/>
  <c r="Z156" i="31" s="1"/>
  <c r="P142" i="31"/>
  <c r="P158" i="31" s="1"/>
  <c r="F144" i="31"/>
  <c r="F160" i="31" s="1"/>
  <c r="R139" i="29"/>
  <c r="R155" i="29" s="1"/>
  <c r="R41" i="34" s="1"/>
  <c r="S141" i="31"/>
  <c r="S157" i="31" s="1"/>
  <c r="L144" i="31"/>
  <c r="L160" i="31" s="1"/>
  <c r="J142" i="31"/>
  <c r="J158" i="31" s="1"/>
  <c r="F134" i="31"/>
  <c r="F150" i="31" s="1"/>
  <c r="V135" i="31"/>
  <c r="V151" i="31" s="1"/>
  <c r="L137" i="31"/>
  <c r="L153" i="31" s="1"/>
  <c r="W138" i="31"/>
  <c r="W154" i="31" s="1"/>
  <c r="M140" i="31"/>
  <c r="M156" i="31" s="1"/>
  <c r="X141" i="31"/>
  <c r="X157" i="31" s="1"/>
  <c r="N143" i="31"/>
  <c r="N159" i="31" s="1"/>
  <c r="Y144" i="31"/>
  <c r="Y160" i="31" s="1"/>
  <c r="H135" i="31"/>
  <c r="H151" i="31" s="1"/>
  <c r="G144" i="31"/>
  <c r="G160" i="31" s="1"/>
  <c r="M137" i="29"/>
  <c r="M153" i="29" s="1"/>
  <c r="G139" i="29"/>
  <c r="G155" i="29" s="1"/>
  <c r="G41" i="34" s="1"/>
  <c r="F144" i="29"/>
  <c r="F160" i="29" s="1"/>
  <c r="F46" i="34" s="1"/>
  <c r="W139" i="29"/>
  <c r="W155" i="29" s="1"/>
  <c r="W41" i="34" s="1"/>
  <c r="P136" i="29"/>
  <c r="P152" i="29" s="1"/>
  <c r="P38" i="34" s="1"/>
  <c r="O140" i="31"/>
  <c r="O156" i="31" s="1"/>
  <c r="O134" i="31"/>
  <c r="O150" i="31" s="1"/>
  <c r="F136" i="31"/>
  <c r="F152" i="31" s="1"/>
  <c r="Q137" i="31"/>
  <c r="Q153" i="31" s="1"/>
  <c r="G139" i="31"/>
  <c r="G155" i="31" s="1"/>
  <c r="R140" i="31"/>
  <c r="R156" i="31" s="1"/>
  <c r="H142" i="31"/>
  <c r="H158" i="31" s="1"/>
  <c r="S143" i="31"/>
  <c r="S159" i="31" s="1"/>
  <c r="J133" i="31"/>
  <c r="J149" i="31" s="1"/>
  <c r="W138" i="29"/>
  <c r="W154" i="29" s="1"/>
  <c r="W40" i="34" s="1"/>
  <c r="X141" i="29"/>
  <c r="X157" i="29" s="1"/>
  <c r="X43" i="34" s="1"/>
  <c r="Y144" i="29"/>
  <c r="Y160" i="29" s="1"/>
  <c r="Y46" i="34" s="1"/>
  <c r="R140" i="29"/>
  <c r="R156" i="29" s="1"/>
  <c r="R42" i="34" s="1"/>
  <c r="L133" i="31"/>
  <c r="L149" i="31" s="1"/>
  <c r="O10" i="33"/>
  <c r="Y97" i="31"/>
  <c r="X101" i="31"/>
  <c r="X115" i="29"/>
  <c r="T101" i="31"/>
  <c r="T113" i="31" s="1"/>
  <c r="T115" i="29"/>
  <c r="V101" i="31"/>
  <c r="V113" i="31" s="1"/>
  <c r="V115" i="29"/>
  <c r="U101" i="31"/>
  <c r="U115" i="29"/>
  <c r="T117" i="31"/>
  <c r="T131" i="29"/>
  <c r="S117" i="31"/>
  <c r="S129" i="31" s="1"/>
  <c r="S131" i="29"/>
  <c r="P136" i="31"/>
  <c r="P152" i="31" s="1"/>
  <c r="S134" i="31"/>
  <c r="S150" i="31" s="1"/>
  <c r="T137" i="31"/>
  <c r="T153" i="31" s="1"/>
  <c r="J139" i="31"/>
  <c r="J155" i="31" s="1"/>
  <c r="U140" i="31"/>
  <c r="U156" i="31" s="1"/>
  <c r="K142" i="31"/>
  <c r="K158" i="31" s="1"/>
  <c r="V143" i="31"/>
  <c r="V159" i="31" s="1"/>
  <c r="M133" i="31"/>
  <c r="M149" i="31" s="1"/>
  <c r="K136" i="31"/>
  <c r="K152" i="31" s="1"/>
  <c r="L139" i="31"/>
  <c r="L155" i="31" s="1"/>
  <c r="M142" i="31"/>
  <c r="M158" i="31" s="1"/>
  <c r="O133" i="31"/>
  <c r="O149" i="31" s="1"/>
  <c r="Z136" i="31"/>
  <c r="Z152" i="31" s="1"/>
  <c r="F140" i="31"/>
  <c r="F156" i="31" s="1"/>
  <c r="Q141" i="31"/>
  <c r="Q157" i="31" s="1"/>
  <c r="G143" i="31"/>
  <c r="G159" i="31" s="1"/>
  <c r="R144" i="31"/>
  <c r="R160" i="31" s="1"/>
  <c r="J134" i="31"/>
  <c r="J150" i="31" s="1"/>
  <c r="J137" i="31"/>
  <c r="J153" i="31" s="1"/>
  <c r="K140" i="31"/>
  <c r="K156" i="31" s="1"/>
  <c r="L143" i="31"/>
  <c r="L159" i="31" s="1"/>
  <c r="U135" i="31"/>
  <c r="U151" i="31" s="1"/>
  <c r="W141" i="31"/>
  <c r="W157" i="31" s="1"/>
  <c r="N138" i="31"/>
  <c r="N154" i="31" s="1"/>
  <c r="H140" i="31"/>
  <c r="H156" i="31" s="1"/>
  <c r="O137" i="31"/>
  <c r="O153" i="31" s="1"/>
  <c r="Q143" i="31"/>
  <c r="Q159" i="31" s="1"/>
  <c r="T140" i="31"/>
  <c r="T156" i="31" s="1"/>
  <c r="X140" i="31"/>
  <c r="X156" i="31" s="1"/>
  <c r="T10" i="33"/>
  <c r="R97" i="31"/>
  <c r="Q10" i="33"/>
  <c r="S10" i="33"/>
  <c r="Y151" i="29"/>
  <c r="Y37" i="34" s="1"/>
  <c r="U139" i="31"/>
  <c r="U155" i="31" s="1"/>
  <c r="U10" i="33"/>
  <c r="W101" i="31"/>
  <c r="W113" i="31" s="1"/>
  <c r="W115" i="29"/>
  <c r="R101" i="31"/>
  <c r="R115" i="29"/>
  <c r="Y117" i="31"/>
  <c r="Y129" i="31" s="1"/>
  <c r="Y131" i="29"/>
  <c r="X117" i="31"/>
  <c r="X129" i="31" s="1"/>
  <c r="X131" i="29"/>
  <c r="U117" i="31"/>
  <c r="U129" i="31" s="1"/>
  <c r="U131" i="29"/>
  <c r="Z117" i="31"/>
  <c r="Z131" i="29"/>
  <c r="P138" i="29"/>
  <c r="P154" i="29" s="1"/>
  <c r="P40" i="34" s="1"/>
  <c r="S136" i="29"/>
  <c r="S152" i="29" s="1"/>
  <c r="S38" i="34" s="1"/>
  <c r="I138" i="29"/>
  <c r="I154" i="29" s="1"/>
  <c r="T139" i="29"/>
  <c r="T155" i="29" s="1"/>
  <c r="T41" i="34" s="1"/>
  <c r="J141" i="29"/>
  <c r="J157" i="29" s="1"/>
  <c r="J43" i="34" s="1"/>
  <c r="U142" i="29"/>
  <c r="U158" i="29" s="1"/>
  <c r="U44" i="34" s="1"/>
  <c r="K144" i="29"/>
  <c r="K160" i="29" s="1"/>
  <c r="K46" i="34" s="1"/>
  <c r="V145" i="29"/>
  <c r="V161" i="29" s="1"/>
  <c r="V47" i="34" s="1"/>
  <c r="M135" i="29"/>
  <c r="M151" i="29" s="1"/>
  <c r="M37" i="34" s="1"/>
  <c r="K138" i="29"/>
  <c r="K154" i="29" s="1"/>
  <c r="L141" i="29"/>
  <c r="L157" i="29" s="1"/>
  <c r="L43" i="34" s="1"/>
  <c r="M144" i="29"/>
  <c r="M160" i="29" s="1"/>
  <c r="M46" i="34" s="1"/>
  <c r="O135" i="29"/>
  <c r="O151" i="29" s="1"/>
  <c r="O37" i="34" s="1"/>
  <c r="O137" i="29"/>
  <c r="O153" i="29" s="1"/>
  <c r="Z138" i="29"/>
  <c r="Z154" i="29" s="1"/>
  <c r="Z40" i="34" s="1"/>
  <c r="P140" i="29"/>
  <c r="P156" i="29" s="1"/>
  <c r="P42" i="34" s="1"/>
  <c r="F142" i="29"/>
  <c r="F158" i="29" s="1"/>
  <c r="F44" i="34" s="1"/>
  <c r="Q143" i="29"/>
  <c r="Q159" i="29" s="1"/>
  <c r="Q45" i="34" s="1"/>
  <c r="G145" i="29"/>
  <c r="G161" i="29" s="1"/>
  <c r="G47" i="34" s="1"/>
  <c r="R146" i="29"/>
  <c r="R162" i="29" s="1"/>
  <c r="R48" i="34" s="1"/>
  <c r="J136" i="29"/>
  <c r="J152" i="29" s="1"/>
  <c r="J139" i="29"/>
  <c r="J155" i="29" s="1"/>
  <c r="J41" i="34" s="1"/>
  <c r="K142" i="29"/>
  <c r="K158" i="29" s="1"/>
  <c r="K44" i="34" s="1"/>
  <c r="L145" i="29"/>
  <c r="L161" i="29" s="1"/>
  <c r="L47" i="34" s="1"/>
  <c r="U137" i="29"/>
  <c r="U153" i="29" s="1"/>
  <c r="U39" i="34" s="1"/>
  <c r="W143" i="29"/>
  <c r="W159" i="29" s="1"/>
  <c r="W45" i="34" s="1"/>
  <c r="N140" i="29"/>
  <c r="N156" i="29" s="1"/>
  <c r="H142" i="29"/>
  <c r="H158" i="29" s="1"/>
  <c r="H44" i="34" s="1"/>
  <c r="O139" i="29"/>
  <c r="O155" i="29" s="1"/>
  <c r="O41" i="34" s="1"/>
  <c r="Q145" i="29"/>
  <c r="Q161" i="29" s="1"/>
  <c r="Q47" i="34" s="1"/>
  <c r="T142" i="29"/>
  <c r="T158" i="29" s="1"/>
  <c r="T44" i="34" s="1"/>
  <c r="X142" i="29"/>
  <c r="X158" i="29" s="1"/>
  <c r="X44" i="34" s="1"/>
  <c r="W97" i="31"/>
  <c r="R151" i="29"/>
  <c r="R37" i="34" s="1"/>
  <c r="T97" i="31"/>
  <c r="R10" i="33"/>
  <c r="V97" i="31"/>
  <c r="P10" i="33"/>
  <c r="W10" i="33"/>
  <c r="U141" i="29"/>
  <c r="U157" i="29" s="1"/>
  <c r="U43" i="34" s="1"/>
  <c r="X97" i="31"/>
  <c r="P133" i="31"/>
  <c r="P149" i="31" s="1"/>
  <c r="S101" i="31"/>
  <c r="S113" i="31" s="1"/>
  <c r="S115" i="29"/>
  <c r="V117" i="31"/>
  <c r="V131" i="29"/>
  <c r="I134" i="31"/>
  <c r="I150" i="31" s="1"/>
  <c r="N135" i="31"/>
  <c r="N151" i="31" s="1"/>
  <c r="Y136" i="31"/>
  <c r="Y152" i="31" s="1"/>
  <c r="O138" i="31"/>
  <c r="O154" i="31" s="1"/>
  <c r="Z139" i="31"/>
  <c r="Z155" i="31" s="1"/>
  <c r="P141" i="31"/>
  <c r="P157" i="31" s="1"/>
  <c r="F143" i="31"/>
  <c r="F159" i="31" s="1"/>
  <c r="Q144" i="31"/>
  <c r="Q160" i="31" s="1"/>
  <c r="Q134" i="31"/>
  <c r="Q150" i="31" s="1"/>
  <c r="V137" i="31"/>
  <c r="V153" i="31" s="1"/>
  <c r="W140" i="31"/>
  <c r="W156" i="31" s="1"/>
  <c r="X143" i="31"/>
  <c r="X159" i="31" s="1"/>
  <c r="T134" i="31"/>
  <c r="T150" i="31" s="1"/>
  <c r="J136" i="31"/>
  <c r="J152" i="31" s="1"/>
  <c r="U137" i="31"/>
  <c r="U153" i="31" s="1"/>
  <c r="K139" i="31"/>
  <c r="K155" i="31" s="1"/>
  <c r="V140" i="31"/>
  <c r="V156" i="31" s="1"/>
  <c r="L142" i="31"/>
  <c r="L158" i="31" s="1"/>
  <c r="W143" i="31"/>
  <c r="W159" i="31" s="1"/>
  <c r="N133" i="31"/>
  <c r="N149" i="31" s="1"/>
  <c r="T135" i="31"/>
  <c r="T151" i="31" s="1"/>
  <c r="U138" i="31"/>
  <c r="U154" i="31" s="1"/>
  <c r="V141" i="31"/>
  <c r="V157" i="31" s="1"/>
  <c r="W144" i="31"/>
  <c r="W160" i="31" s="1"/>
  <c r="V138" i="31"/>
  <c r="V154" i="31" s="1"/>
  <c r="X144" i="31"/>
  <c r="X160" i="31" s="1"/>
  <c r="P144" i="31"/>
  <c r="P160" i="31" s="1"/>
  <c r="K134" i="31"/>
  <c r="K150" i="31" s="1"/>
  <c r="P140" i="31"/>
  <c r="P156" i="31" s="1"/>
  <c r="R134" i="31"/>
  <c r="R150" i="31" s="1"/>
  <c r="V134" i="31"/>
  <c r="V150" i="31" s="1"/>
  <c r="T143" i="31"/>
  <c r="T159" i="31" s="1"/>
  <c r="W151" i="29"/>
  <c r="W37" i="34" s="1"/>
  <c r="T151" i="29"/>
  <c r="T37" i="34" s="1"/>
  <c r="U97" i="31"/>
  <c r="S97" i="31"/>
  <c r="V10" i="33"/>
  <c r="Z97" i="31"/>
  <c r="G141" i="31"/>
  <c r="G157" i="31" s="1"/>
  <c r="X135" i="29"/>
  <c r="P135" i="29"/>
  <c r="P151" i="29" s="1"/>
  <c r="P37" i="34" s="1"/>
  <c r="Z101" i="31"/>
  <c r="Z115" i="29"/>
  <c r="Y101" i="31"/>
  <c r="Y115" i="29"/>
  <c r="W117" i="31"/>
  <c r="W131" i="29"/>
  <c r="R117" i="31"/>
  <c r="R129" i="31" s="1"/>
  <c r="R131" i="29"/>
  <c r="I136" i="29"/>
  <c r="I152" i="29" s="1"/>
  <c r="N137" i="29"/>
  <c r="N153" i="29" s="1"/>
  <c r="Y138" i="29"/>
  <c r="Y154" i="29" s="1"/>
  <c r="Y40" i="34" s="1"/>
  <c r="O140" i="29"/>
  <c r="O156" i="29" s="1"/>
  <c r="Z141" i="29"/>
  <c r="Z157" i="29" s="1"/>
  <c r="Z43" i="34" s="1"/>
  <c r="P143" i="29"/>
  <c r="P159" i="29" s="1"/>
  <c r="P45" i="34" s="1"/>
  <c r="F145" i="29"/>
  <c r="F161" i="29" s="1"/>
  <c r="F47" i="34" s="1"/>
  <c r="Q146" i="29"/>
  <c r="Q162" i="29" s="1"/>
  <c r="Q48" i="34" s="1"/>
  <c r="Q136" i="29"/>
  <c r="Q152" i="29" s="1"/>
  <c r="Q38" i="34" s="1"/>
  <c r="V139" i="29"/>
  <c r="V155" i="29" s="1"/>
  <c r="V41" i="34" s="1"/>
  <c r="W142" i="29"/>
  <c r="W158" i="29" s="1"/>
  <c r="W44" i="34" s="1"/>
  <c r="X145" i="29"/>
  <c r="X161" i="29" s="1"/>
  <c r="X47" i="34" s="1"/>
  <c r="T136" i="29"/>
  <c r="T152" i="29" s="1"/>
  <c r="T38" i="34" s="1"/>
  <c r="J138" i="29"/>
  <c r="J154" i="29" s="1"/>
  <c r="U139" i="29"/>
  <c r="U155" i="29" s="1"/>
  <c r="U41" i="34" s="1"/>
  <c r="K141" i="29"/>
  <c r="K157" i="29" s="1"/>
  <c r="K43" i="34" s="1"/>
  <c r="V142" i="29"/>
  <c r="V158" i="29" s="1"/>
  <c r="V44" i="34" s="1"/>
  <c r="L144" i="29"/>
  <c r="L160" i="29" s="1"/>
  <c r="L46" i="34" s="1"/>
  <c r="W145" i="29"/>
  <c r="W161" i="29" s="1"/>
  <c r="W47" i="34" s="1"/>
  <c r="N135" i="29"/>
  <c r="N151" i="29" s="1"/>
  <c r="N37" i="34" s="1"/>
  <c r="T137" i="29"/>
  <c r="T153" i="29" s="1"/>
  <c r="T39" i="34" s="1"/>
  <c r="U140" i="29"/>
  <c r="U156" i="29" s="1"/>
  <c r="U42" i="34" s="1"/>
  <c r="V143" i="29"/>
  <c r="V159" i="29" s="1"/>
  <c r="V45" i="34" s="1"/>
  <c r="W146" i="29"/>
  <c r="W162" i="29" s="1"/>
  <c r="W48" i="34" s="1"/>
  <c r="V140" i="29"/>
  <c r="V156" i="29" s="1"/>
  <c r="V42" i="34" s="1"/>
  <c r="X146" i="29"/>
  <c r="X162" i="29" s="1"/>
  <c r="X48" i="34" s="1"/>
  <c r="P146" i="29"/>
  <c r="P162" i="29" s="1"/>
  <c r="P48" i="34" s="1"/>
  <c r="K136" i="29"/>
  <c r="K152" i="29" s="1"/>
  <c r="K38" i="34" s="1"/>
  <c r="P142" i="29"/>
  <c r="P158" i="29" s="1"/>
  <c r="P44" i="34" s="1"/>
  <c r="R136" i="29"/>
  <c r="R152" i="29" s="1"/>
  <c r="R38" i="34" s="1"/>
  <c r="V136" i="29"/>
  <c r="V152" i="29" s="1"/>
  <c r="V38" i="34" s="1"/>
  <c r="T145" i="29"/>
  <c r="T161" i="29" s="1"/>
  <c r="T47" i="34" s="1"/>
  <c r="AE38" i="29"/>
  <c r="AP38" i="29" s="1"/>
  <c r="E98" i="29"/>
  <c r="J66" i="33"/>
  <c r="E81" i="29"/>
  <c r="E138" i="31"/>
  <c r="E56" i="29"/>
  <c r="E175" i="31"/>
  <c r="E129" i="31"/>
  <c r="E80" i="33"/>
  <c r="I80" i="33"/>
  <c r="N80" i="33"/>
  <c r="J80" i="33"/>
  <c r="C136" i="31"/>
  <c r="E94" i="31"/>
  <c r="E127" i="31"/>
  <c r="E97" i="31"/>
  <c r="E110" i="31"/>
  <c r="E29" i="31"/>
  <c r="E141" i="31" s="1"/>
  <c r="E31" i="31"/>
  <c r="E143" i="31" s="1"/>
  <c r="E96" i="31"/>
  <c r="E109" i="31"/>
  <c r="E79" i="31"/>
  <c r="E112" i="31"/>
  <c r="D118" i="30"/>
  <c r="N66" i="33"/>
  <c r="G13" i="33"/>
  <c r="F13" i="33"/>
  <c r="I13" i="33"/>
  <c r="K13" i="33"/>
  <c r="N13" i="33"/>
  <c r="M13" i="33"/>
  <c r="H13" i="33"/>
  <c r="C94" i="31"/>
  <c r="K9" i="33"/>
  <c r="H9" i="33"/>
  <c r="L9" i="33"/>
  <c r="J9" i="33"/>
  <c r="G9" i="33"/>
  <c r="D9" i="33"/>
  <c r="E9" i="33"/>
  <c r="N9" i="33"/>
  <c r="I9" i="33"/>
  <c r="F9" i="33"/>
  <c r="M9" i="33"/>
  <c r="F8" i="33"/>
  <c r="H8" i="33"/>
  <c r="K8" i="33"/>
  <c r="J8" i="33"/>
  <c r="G8" i="33"/>
  <c r="L8" i="33"/>
  <c r="N8" i="33"/>
  <c r="D8" i="33"/>
  <c r="N5" i="33"/>
  <c r="N15" i="33" s="1"/>
  <c r="C110" i="31"/>
  <c r="C127" i="31"/>
  <c r="C41" i="29"/>
  <c r="C57" i="29" s="1"/>
  <c r="C175" i="31"/>
  <c r="D80" i="33"/>
  <c r="G80" i="33"/>
  <c r="H80" i="33"/>
  <c r="L80" i="33"/>
  <c r="M80" i="33"/>
  <c r="F80" i="33"/>
  <c r="G66" i="33"/>
  <c r="L66" i="33"/>
  <c r="F66" i="33"/>
  <c r="K66" i="33"/>
  <c r="E136" i="29"/>
  <c r="E78" i="31"/>
  <c r="E126" i="31"/>
  <c r="E77" i="31"/>
  <c r="E125" i="31"/>
  <c r="E95" i="31"/>
  <c r="E80" i="31"/>
  <c r="E128" i="31"/>
  <c r="E81" i="31"/>
  <c r="E66" i="33"/>
  <c r="I66" i="33"/>
  <c r="E30" i="31"/>
  <c r="E142" i="31" s="1"/>
  <c r="E174" i="31"/>
  <c r="E93" i="31"/>
  <c r="E111" i="31"/>
  <c r="E32" i="31"/>
  <c r="E144" i="31" s="1"/>
  <c r="E176" i="31"/>
  <c r="E113" i="31"/>
  <c r="D66" i="33"/>
  <c r="H66" i="33"/>
  <c r="M66" i="33"/>
  <c r="M5" i="33"/>
  <c r="L5" i="33"/>
  <c r="K5" i="33"/>
  <c r="J5" i="33"/>
  <c r="J15" i="33" s="1"/>
  <c r="I5" i="33"/>
  <c r="H5" i="33"/>
  <c r="G5" i="33"/>
  <c r="G15" i="33" s="1"/>
  <c r="F5" i="33"/>
  <c r="E5" i="33"/>
  <c r="D5" i="33"/>
  <c r="C77" i="31"/>
  <c r="C109" i="31"/>
  <c r="C95" i="31"/>
  <c r="C125" i="31"/>
  <c r="C31" i="31"/>
  <c r="C143" i="31" s="1"/>
  <c r="C30" i="31"/>
  <c r="C142" i="31" s="1"/>
  <c r="C174" i="31"/>
  <c r="C93" i="31"/>
  <c r="C173" i="31"/>
  <c r="C78" i="31"/>
  <c r="C126" i="31"/>
  <c r="C29" i="31"/>
  <c r="C141" i="31" s="1"/>
  <c r="E33" i="31"/>
  <c r="E49" i="31" s="1"/>
  <c r="E37" i="31"/>
  <c r="E149" i="31" s="1"/>
  <c r="D14" i="31"/>
  <c r="D173" i="31"/>
  <c r="E95" i="29"/>
  <c r="E97" i="29"/>
  <c r="E127" i="29"/>
  <c r="E129" i="29"/>
  <c r="E112" i="29"/>
  <c r="E130" i="29"/>
  <c r="E128" i="29"/>
  <c r="D168" i="29"/>
  <c r="AM90" i="31"/>
  <c r="AX90" i="31" s="1"/>
  <c r="D107" i="29"/>
  <c r="E34" i="29"/>
  <c r="E147" i="29" s="1"/>
  <c r="E114" i="29"/>
  <c r="E111" i="29"/>
  <c r="E113" i="29"/>
  <c r="E80" i="29"/>
  <c r="E176" i="29"/>
  <c r="D89" i="29"/>
  <c r="D23" i="29"/>
  <c r="D136" i="29" s="1"/>
  <c r="E82" i="29"/>
  <c r="E178" i="29"/>
  <c r="E30" i="29"/>
  <c r="E143" i="29" s="1"/>
  <c r="E175" i="29"/>
  <c r="E31" i="29"/>
  <c r="E48" i="29" s="1"/>
  <c r="E32" i="29"/>
  <c r="E49" i="29" s="1"/>
  <c r="E177" i="29"/>
  <c r="C111" i="29"/>
  <c r="D74" i="29"/>
  <c r="E96" i="29"/>
  <c r="D72" i="29"/>
  <c r="D91" i="29"/>
  <c r="C127" i="29"/>
  <c r="D90" i="29"/>
  <c r="D105" i="29"/>
  <c r="D104" i="29"/>
  <c r="D123" i="29"/>
  <c r="C79" i="29"/>
  <c r="C175" i="29"/>
  <c r="D106" i="29"/>
  <c r="D24" i="29"/>
  <c r="D41" i="29" s="1"/>
  <c r="D169" i="29"/>
  <c r="D88" i="29"/>
  <c r="D25" i="29"/>
  <c r="D138" i="29" s="1"/>
  <c r="D26" i="29"/>
  <c r="D139" i="29" s="1"/>
  <c r="D122" i="29"/>
  <c r="D170" i="29"/>
  <c r="D73" i="29"/>
  <c r="D121" i="29"/>
  <c r="D120" i="29"/>
  <c r="E131" i="29"/>
  <c r="E99" i="29"/>
  <c r="E33" i="29"/>
  <c r="E115" i="29"/>
  <c r="D166" i="30"/>
  <c r="D70" i="30"/>
  <c r="D102" i="30"/>
  <c r="C66" i="33"/>
  <c r="B140" i="30"/>
  <c r="E102" i="30"/>
  <c r="C22" i="30"/>
  <c r="C134" i="30" s="1"/>
  <c r="C80" i="33"/>
  <c r="AJ98" i="31"/>
  <c r="AU98" i="31" s="1"/>
  <c r="AD100" i="29"/>
  <c r="AO100" i="29" s="1"/>
  <c r="AK71" i="31"/>
  <c r="AV71" i="31" s="1"/>
  <c r="AJ89" i="31"/>
  <c r="AU89" i="31" s="1"/>
  <c r="AI89" i="31"/>
  <c r="AT89" i="31" s="1"/>
  <c r="AM87" i="31"/>
  <c r="AX87" i="31" s="1"/>
  <c r="C5" i="33"/>
  <c r="E70" i="30"/>
  <c r="E83" i="29"/>
  <c r="C16" i="31"/>
  <c r="C79" i="31"/>
  <c r="C14" i="29"/>
  <c r="C30" i="29"/>
  <c r="AF87" i="31"/>
  <c r="AQ87" i="31" s="1"/>
  <c r="AF92" i="29"/>
  <c r="AQ92" i="29" s="1"/>
  <c r="AI89" i="29"/>
  <c r="AT89" i="29" s="1"/>
  <c r="AD82" i="31"/>
  <c r="AO82" i="31" s="1"/>
  <c r="AE72" i="31"/>
  <c r="AP72" i="31" s="1"/>
  <c r="AL73" i="31"/>
  <c r="AW73" i="31" s="1"/>
  <c r="AF73" i="29"/>
  <c r="AQ73" i="29" s="1"/>
  <c r="C87" i="30"/>
  <c r="E166" i="30"/>
  <c r="E133" i="30"/>
  <c r="E118" i="30"/>
  <c r="E142" i="29"/>
  <c r="E158" i="29"/>
  <c r="D10" i="29"/>
  <c r="D75" i="29"/>
  <c r="AE120" i="31"/>
  <c r="AP120" i="31" s="1"/>
  <c r="AH120" i="31"/>
  <c r="AS120" i="31" s="1"/>
  <c r="AI120" i="31"/>
  <c r="AT120" i="31" s="1"/>
  <c r="AF120" i="31"/>
  <c r="AQ120" i="31" s="1"/>
  <c r="AK120" i="31"/>
  <c r="AV120" i="31" s="1"/>
  <c r="AD104" i="31"/>
  <c r="AO104" i="31" s="1"/>
  <c r="AL104" i="31"/>
  <c r="AW104" i="31" s="1"/>
  <c r="AH105" i="31"/>
  <c r="AS105" i="31" s="1"/>
  <c r="AM104" i="31"/>
  <c r="AX104" i="31" s="1"/>
  <c r="AM120" i="31"/>
  <c r="AX120" i="31" s="1"/>
  <c r="AJ120" i="31"/>
  <c r="AU120" i="31" s="1"/>
  <c r="AE90" i="29"/>
  <c r="AP90" i="29" s="1"/>
  <c r="H177" i="31"/>
  <c r="AE121" i="31" s="1"/>
  <c r="AP121" i="31" s="1"/>
  <c r="AL120" i="31"/>
  <c r="AW120" i="31" s="1"/>
  <c r="AD120" i="31"/>
  <c r="AO120" i="31" s="1"/>
  <c r="Q177" i="31"/>
  <c r="AG120" i="31"/>
  <c r="AR120" i="31" s="1"/>
  <c r="D39" i="31"/>
  <c r="D55" i="31" s="1"/>
  <c r="AI90" i="31"/>
  <c r="AT90" i="31" s="1"/>
  <c r="E53" i="30"/>
  <c r="E149" i="30"/>
  <c r="C70" i="30"/>
  <c r="C102" i="30"/>
  <c r="D7" i="30"/>
  <c r="D22" i="30"/>
  <c r="C8" i="30"/>
  <c r="C23" i="30"/>
  <c r="C119" i="30"/>
  <c r="C86" i="30"/>
  <c r="C118" i="30"/>
  <c r="C103" i="30"/>
  <c r="C71" i="30"/>
  <c r="C166" i="30"/>
  <c r="E7" i="30"/>
  <c r="E22" i="30"/>
  <c r="J116" i="31"/>
  <c r="AF86" i="31"/>
  <c r="AQ86" i="31" s="1"/>
  <c r="M100" i="31"/>
  <c r="AI70" i="31"/>
  <c r="AT70" i="31" s="1"/>
  <c r="AM71" i="31"/>
  <c r="AX71" i="31" s="1"/>
  <c r="AL74" i="31"/>
  <c r="AW74" i="31" s="1"/>
  <c r="AH74" i="29"/>
  <c r="AS74" i="29" s="1"/>
  <c r="AM74" i="31"/>
  <c r="AX74" i="31" s="1"/>
  <c r="AL82" i="31"/>
  <c r="AW82" i="31" s="1"/>
  <c r="AE91" i="29"/>
  <c r="AP91" i="29" s="1"/>
  <c r="AD76" i="29"/>
  <c r="AO76" i="29" s="1"/>
  <c r="AJ71" i="31"/>
  <c r="AU71" i="31" s="1"/>
  <c r="AM74" i="29"/>
  <c r="AX74" i="29" s="1"/>
  <c r="AH82" i="31"/>
  <c r="AS82" i="31" s="1"/>
  <c r="AF98" i="31"/>
  <c r="AQ98" i="31" s="1"/>
  <c r="AL88" i="31"/>
  <c r="AW88" i="31" s="1"/>
  <c r="AF89" i="31"/>
  <c r="AQ89" i="31" s="1"/>
  <c r="AC71" i="31"/>
  <c r="AN71" i="31" s="1"/>
  <c r="AI88" i="31"/>
  <c r="AT88" i="31" s="1"/>
  <c r="AJ90" i="31"/>
  <c r="AU90" i="31" s="1"/>
  <c r="AE73" i="31"/>
  <c r="AP73" i="31" s="1"/>
  <c r="AE92" i="29"/>
  <c r="AP92" i="29" s="1"/>
  <c r="AH88" i="31"/>
  <c r="AS88" i="31" s="1"/>
  <c r="AE87" i="31"/>
  <c r="AP87" i="31" s="1"/>
  <c r="P131" i="29"/>
  <c r="AJ87" i="31"/>
  <c r="AU87" i="31" s="1"/>
  <c r="AH89" i="31"/>
  <c r="AS89" i="31" s="1"/>
  <c r="AH73" i="31"/>
  <c r="AS73" i="31" s="1"/>
  <c r="AF72" i="31"/>
  <c r="AQ72" i="31" s="1"/>
  <c r="AJ74" i="31"/>
  <c r="AU74" i="31" s="1"/>
  <c r="AL74" i="29"/>
  <c r="AW74" i="29" s="1"/>
  <c r="AF27" i="29"/>
  <c r="AQ27" i="29" s="1"/>
  <c r="AI75" i="29"/>
  <c r="AT75" i="29" s="1"/>
  <c r="AM82" i="31"/>
  <c r="AX82" i="31" s="1"/>
  <c r="AF73" i="31"/>
  <c r="AQ73" i="31" s="1"/>
  <c r="AL100" i="29"/>
  <c r="AW100" i="29" s="1"/>
  <c r="Q131" i="29"/>
  <c r="AM89" i="31"/>
  <c r="AX89" i="31" s="1"/>
  <c r="AD72" i="31"/>
  <c r="AO72" i="31" s="1"/>
  <c r="AM73" i="31"/>
  <c r="AX73" i="31" s="1"/>
  <c r="AI74" i="31"/>
  <c r="AT74" i="31" s="1"/>
  <c r="AI71" i="31"/>
  <c r="AT71" i="31" s="1"/>
  <c r="AM25" i="29"/>
  <c r="AX25" i="29" s="1"/>
  <c r="AM91" i="29"/>
  <c r="AX91" i="29" s="1"/>
  <c r="L17" i="31"/>
  <c r="L131" i="29"/>
  <c r="H115" i="29"/>
  <c r="AJ24" i="29"/>
  <c r="AU24" i="29" s="1"/>
  <c r="M115" i="29"/>
  <c r="AF90" i="29"/>
  <c r="AQ90" i="29" s="1"/>
  <c r="AF88" i="31"/>
  <c r="AQ88" i="31" s="1"/>
  <c r="AI82" i="31"/>
  <c r="AT82" i="31" s="1"/>
  <c r="AI84" i="29"/>
  <c r="AT84" i="29" s="1"/>
  <c r="AJ75" i="29"/>
  <c r="AU75" i="29" s="1"/>
  <c r="AJ73" i="31"/>
  <c r="AU73" i="31" s="1"/>
  <c r="I131" i="29"/>
  <c r="I115" i="29"/>
  <c r="AD90" i="31"/>
  <c r="AO90" i="31" s="1"/>
  <c r="M131" i="29"/>
  <c r="AE76" i="29"/>
  <c r="AP76" i="29" s="1"/>
  <c r="H131" i="29"/>
  <c r="AI72" i="31"/>
  <c r="AT72" i="31" s="1"/>
  <c r="AI74" i="29"/>
  <c r="AT74" i="29" s="1"/>
  <c r="AI98" i="31"/>
  <c r="AT98" i="31" s="1"/>
  <c r="AI100" i="29"/>
  <c r="AT100" i="29" s="1"/>
  <c r="H17" i="31"/>
  <c r="AK87" i="31"/>
  <c r="AV87" i="31" s="1"/>
  <c r="Q115" i="29"/>
  <c r="J115" i="29"/>
  <c r="P115" i="29"/>
  <c r="AE71" i="31"/>
  <c r="AP71" i="31" s="1"/>
  <c r="AD88" i="31"/>
  <c r="AO88" i="31" s="1"/>
  <c r="AD90" i="29"/>
  <c r="AO90" i="29" s="1"/>
  <c r="AF84" i="29"/>
  <c r="AQ84" i="29" s="1"/>
  <c r="AF82" i="31"/>
  <c r="AQ82" i="31" s="1"/>
  <c r="P17" i="31"/>
  <c r="AM90" i="29"/>
  <c r="AX90" i="29" s="1"/>
  <c r="N115" i="29"/>
  <c r="F115" i="29"/>
  <c r="C90" i="33" s="1"/>
  <c r="L115" i="29"/>
  <c r="AH58" i="29"/>
  <c r="AS58" i="29" s="1"/>
  <c r="AH56" i="31"/>
  <c r="AS56" i="31" s="1"/>
  <c r="AL59" i="29"/>
  <c r="AW59" i="29" s="1"/>
  <c r="AL57" i="31"/>
  <c r="AW57" i="31" s="1"/>
  <c r="AD68" i="29"/>
  <c r="AO68" i="29" s="1"/>
  <c r="AD66" i="31"/>
  <c r="AO66" i="31" s="1"/>
  <c r="AJ57" i="29"/>
  <c r="AU57" i="29" s="1"/>
  <c r="AJ55" i="31"/>
  <c r="AU55" i="31" s="1"/>
  <c r="M99" i="29"/>
  <c r="J46" i="33" s="1"/>
  <c r="AG59" i="29"/>
  <c r="AR59" i="29" s="1"/>
  <c r="AG57" i="31"/>
  <c r="AR57" i="31" s="1"/>
  <c r="AE68" i="29"/>
  <c r="AP68" i="29" s="1"/>
  <c r="AE66" i="31"/>
  <c r="AP66" i="31" s="1"/>
  <c r="AG56" i="29"/>
  <c r="AR56" i="29" s="1"/>
  <c r="J99" i="29"/>
  <c r="G46" i="33" s="1"/>
  <c r="P49" i="31"/>
  <c r="N49" i="31"/>
  <c r="AI24" i="31"/>
  <c r="AT24" i="31" s="1"/>
  <c r="AG24" i="29"/>
  <c r="AR24" i="29" s="1"/>
  <c r="F135" i="29"/>
  <c r="F34" i="29"/>
  <c r="AK59" i="29"/>
  <c r="AV59" i="29" s="1"/>
  <c r="AK57" i="31"/>
  <c r="AV57" i="31" s="1"/>
  <c r="AI68" i="29"/>
  <c r="AT68" i="29" s="1"/>
  <c r="AI66" i="31"/>
  <c r="AT66" i="31" s="1"/>
  <c r="AK56" i="29"/>
  <c r="AV56" i="29" s="1"/>
  <c r="N99" i="29"/>
  <c r="Q49" i="31"/>
  <c r="AC7" i="31"/>
  <c r="AN7" i="31" s="1"/>
  <c r="AG8" i="31"/>
  <c r="AR8" i="31" s="1"/>
  <c r="AK9" i="31"/>
  <c r="AV9" i="31" s="1"/>
  <c r="AC11" i="31"/>
  <c r="AN11" i="31" s="1"/>
  <c r="AL5" i="31"/>
  <c r="AW5" i="31" s="1"/>
  <c r="O17" i="31"/>
  <c r="AJ58" i="29"/>
  <c r="AU58" i="29" s="1"/>
  <c r="AJ56" i="31"/>
  <c r="AU56" i="31" s="1"/>
  <c r="AD56" i="29"/>
  <c r="AO56" i="29" s="1"/>
  <c r="G99" i="29"/>
  <c r="D46" i="33" s="1"/>
  <c r="AD22" i="31"/>
  <c r="AO22" i="31" s="1"/>
  <c r="AJ6" i="31"/>
  <c r="AU6" i="31" s="1"/>
  <c r="M17" i="31"/>
  <c r="Q17" i="31"/>
  <c r="AF9" i="31"/>
  <c r="AQ9" i="31" s="1"/>
  <c r="AJ10" i="31"/>
  <c r="AU10" i="31" s="1"/>
  <c r="J17" i="31"/>
  <c r="AG5" i="31"/>
  <c r="AR5" i="31" s="1"/>
  <c r="AD57" i="29"/>
  <c r="AO57" i="29" s="1"/>
  <c r="AC84" i="29"/>
  <c r="AN84" i="29" s="1"/>
  <c r="AG75" i="29"/>
  <c r="AR75" i="29" s="1"/>
  <c r="AG73" i="31"/>
  <c r="AR73" i="31" s="1"/>
  <c r="AK100" i="29"/>
  <c r="AV100" i="29" s="1"/>
  <c r="AK98" i="31"/>
  <c r="AV98" i="31" s="1"/>
  <c r="AC92" i="29"/>
  <c r="AN92" i="29" s="1"/>
  <c r="AC90" i="31"/>
  <c r="AN90" i="31" s="1"/>
  <c r="AH22" i="31"/>
  <c r="AS22" i="31" s="1"/>
  <c r="O49" i="31"/>
  <c r="H67" i="29"/>
  <c r="AI23" i="31"/>
  <c r="AT23" i="31" s="1"/>
  <c r="AE26" i="31"/>
  <c r="AP26" i="31" s="1"/>
  <c r="AF22" i="31"/>
  <c r="AQ22" i="31" s="1"/>
  <c r="AH57" i="29"/>
  <c r="AS57" i="29" s="1"/>
  <c r="AH55" i="31"/>
  <c r="AS55" i="31" s="1"/>
  <c r="AH68" i="29"/>
  <c r="AS68" i="29" s="1"/>
  <c r="AH66" i="31"/>
  <c r="AS66" i="31" s="1"/>
  <c r="AE56" i="29"/>
  <c r="AP56" i="29" s="1"/>
  <c r="H99" i="29"/>
  <c r="E46" i="33" s="1"/>
  <c r="AJ68" i="29"/>
  <c r="AU68" i="29" s="1"/>
  <c r="AJ66" i="31"/>
  <c r="AU66" i="31" s="1"/>
  <c r="AL56" i="29"/>
  <c r="AW56" i="29" s="1"/>
  <c r="O99" i="29"/>
  <c r="L46" i="33" s="1"/>
  <c r="F51" i="29"/>
  <c r="AF8" i="31"/>
  <c r="AQ8" i="31" s="1"/>
  <c r="AJ9" i="31"/>
  <c r="AU9" i="31" s="1"/>
  <c r="N17" i="31"/>
  <c r="AK5" i="31"/>
  <c r="AV5" i="31" s="1"/>
  <c r="AC6" i="31"/>
  <c r="AN6" i="31" s="1"/>
  <c r="AG7" i="31"/>
  <c r="AR7" i="31" s="1"/>
  <c r="AK8" i="31"/>
  <c r="AV8" i="31" s="1"/>
  <c r="AC10" i="31"/>
  <c r="AN10" i="31" s="1"/>
  <c r="AG11" i="31"/>
  <c r="AR11" i="31" s="1"/>
  <c r="AF71" i="31"/>
  <c r="AQ71" i="31" s="1"/>
  <c r="AJ59" i="29"/>
  <c r="AU59" i="29" s="1"/>
  <c r="AJ57" i="31"/>
  <c r="AU57" i="31" s="1"/>
  <c r="AH23" i="31"/>
  <c r="AS23" i="31" s="1"/>
  <c r="AC59" i="29"/>
  <c r="AN59" i="29" s="1"/>
  <c r="AI21" i="31"/>
  <c r="AT21" i="31" s="1"/>
  <c r="AL73" i="29"/>
  <c r="AW73" i="29" s="1"/>
  <c r="O115" i="29"/>
  <c r="AG76" i="29"/>
  <c r="AR76" i="29" s="1"/>
  <c r="AG74" i="31"/>
  <c r="AR74" i="31" s="1"/>
  <c r="AC75" i="29"/>
  <c r="AN75" i="29" s="1"/>
  <c r="AC73" i="31"/>
  <c r="AN73" i="31" s="1"/>
  <c r="AD89" i="29"/>
  <c r="AO89" i="29" s="1"/>
  <c r="G131" i="29"/>
  <c r="AG100" i="29"/>
  <c r="AR100" i="29" s="1"/>
  <c r="AG98" i="31"/>
  <c r="AR98" i="31" s="1"/>
  <c r="AK91" i="29"/>
  <c r="AV91" i="29" s="1"/>
  <c r="AK89" i="31"/>
  <c r="AV89" i="31" s="1"/>
  <c r="AG90" i="29"/>
  <c r="AR90" i="29" s="1"/>
  <c r="AG88" i="31"/>
  <c r="AR88" i="31" s="1"/>
  <c r="AG71" i="31"/>
  <c r="AR71" i="31" s="1"/>
  <c r="AF68" i="29"/>
  <c r="AQ68" i="29" s="1"/>
  <c r="AF66" i="31"/>
  <c r="AQ66" i="31" s="1"/>
  <c r="AL23" i="31"/>
  <c r="AW23" i="31" s="1"/>
  <c r="AJ54" i="31"/>
  <c r="AU54" i="31" s="1"/>
  <c r="F131" i="29"/>
  <c r="C91" i="33" s="1"/>
  <c r="AC54" i="31"/>
  <c r="AN54" i="31" s="1"/>
  <c r="H65" i="31"/>
  <c r="AJ23" i="31"/>
  <c r="AU23" i="31" s="1"/>
  <c r="AF26" i="31"/>
  <c r="AQ26" i="31" s="1"/>
  <c r="AG23" i="29"/>
  <c r="AR23" i="29" s="1"/>
  <c r="AF23" i="29"/>
  <c r="AQ23" i="29" s="1"/>
  <c r="AI24" i="29"/>
  <c r="AT24" i="29" s="1"/>
  <c r="AJ23" i="29"/>
  <c r="AU23" i="29" s="1"/>
  <c r="AJ27" i="29"/>
  <c r="AU27" i="29" s="1"/>
  <c r="AG22" i="29"/>
  <c r="AR22" i="29" s="1"/>
  <c r="AK23" i="29"/>
  <c r="AV23" i="29" s="1"/>
  <c r="AH22" i="29"/>
  <c r="AS22" i="29" s="1"/>
  <c r="AL57" i="29"/>
  <c r="AW57" i="29" s="1"/>
  <c r="AL55" i="31"/>
  <c r="AW55" i="31" s="1"/>
  <c r="AD59" i="29"/>
  <c r="AO59" i="29" s="1"/>
  <c r="AD57" i="31"/>
  <c r="AO57" i="31" s="1"/>
  <c r="AL68" i="29"/>
  <c r="AW68" i="29" s="1"/>
  <c r="AL66" i="31"/>
  <c r="AW66" i="31" s="1"/>
  <c r="AI56" i="29"/>
  <c r="AT56" i="29" s="1"/>
  <c r="L99" i="29"/>
  <c r="I46" i="33" s="1"/>
  <c r="AC57" i="29"/>
  <c r="AN57" i="29" s="1"/>
  <c r="AC55" i="31"/>
  <c r="AN55" i="31" s="1"/>
  <c r="I49" i="31"/>
  <c r="AI58" i="29"/>
  <c r="AT58" i="29" s="1"/>
  <c r="AI56" i="31"/>
  <c r="AT56" i="31" s="1"/>
  <c r="AF7" i="31"/>
  <c r="AQ7" i="31" s="1"/>
  <c r="AJ8" i="31"/>
  <c r="AU8" i="31" s="1"/>
  <c r="AF11" i="31"/>
  <c r="AQ11" i="31" s="1"/>
  <c r="F17" i="31"/>
  <c r="AC5" i="31"/>
  <c r="AN5" i="31" s="1"/>
  <c r="AG6" i="31"/>
  <c r="AR6" i="31" s="1"/>
  <c r="AK7" i="31"/>
  <c r="AV7" i="31" s="1"/>
  <c r="AC9" i="31"/>
  <c r="AN9" i="31" s="1"/>
  <c r="AG10" i="31"/>
  <c r="AR10" i="31" s="1"/>
  <c r="AK11" i="31"/>
  <c r="AV11" i="31" s="1"/>
  <c r="G17" i="31"/>
  <c r="AD5" i="31"/>
  <c r="AO5" i="31" s="1"/>
  <c r="AL24" i="31"/>
  <c r="AW24" i="31" s="1"/>
  <c r="Q99" i="29"/>
  <c r="Q97" i="31"/>
  <c r="AK68" i="29"/>
  <c r="AV68" i="29" s="1"/>
  <c r="AE58" i="29"/>
  <c r="AP58" i="29" s="1"/>
  <c r="AE56" i="31"/>
  <c r="AP56" i="31" s="1"/>
  <c r="P65" i="31"/>
  <c r="I17" i="31"/>
  <c r="AH73" i="29"/>
  <c r="AS73" i="29" s="1"/>
  <c r="K115" i="29"/>
  <c r="AK84" i="29"/>
  <c r="AV84" i="29" s="1"/>
  <c r="AK82" i="31"/>
  <c r="AV82" i="31" s="1"/>
  <c r="AC76" i="29"/>
  <c r="AN76" i="29" s="1"/>
  <c r="AC74" i="31"/>
  <c r="AN74" i="31" s="1"/>
  <c r="AK74" i="29"/>
  <c r="AV74" i="29" s="1"/>
  <c r="AK72" i="31"/>
  <c r="AV72" i="31" s="1"/>
  <c r="AC100" i="29"/>
  <c r="AN100" i="29" s="1"/>
  <c r="AC98" i="31"/>
  <c r="AN98" i="31" s="1"/>
  <c r="AK92" i="29"/>
  <c r="AV92" i="29" s="1"/>
  <c r="AK90" i="31"/>
  <c r="AV90" i="31" s="1"/>
  <c r="AG91" i="29"/>
  <c r="AR91" i="29" s="1"/>
  <c r="AC90" i="29"/>
  <c r="AN90" i="29" s="1"/>
  <c r="AC88" i="31"/>
  <c r="AN88" i="31" s="1"/>
  <c r="AI87" i="31"/>
  <c r="AT87" i="31" s="1"/>
  <c r="F99" i="29"/>
  <c r="L65" i="31"/>
  <c r="AK76" i="29"/>
  <c r="AV76" i="29" s="1"/>
  <c r="AK74" i="31"/>
  <c r="AV74" i="31" s="1"/>
  <c r="AC74" i="29"/>
  <c r="AN74" i="29" s="1"/>
  <c r="AC72" i="31"/>
  <c r="AN72" i="31" s="1"/>
  <c r="AH89" i="29"/>
  <c r="AS89" i="29" s="1"/>
  <c r="K131" i="29"/>
  <c r="AK90" i="29"/>
  <c r="AV90" i="29" s="1"/>
  <c r="J131" i="29"/>
  <c r="AE21" i="31"/>
  <c r="AP21" i="31" s="1"/>
  <c r="AM21" i="31"/>
  <c r="AX21" i="31" s="1"/>
  <c r="AM24" i="31"/>
  <c r="AX24" i="31" s="1"/>
  <c r="AK24" i="29"/>
  <c r="AV24" i="29" s="1"/>
  <c r="AL58" i="29"/>
  <c r="AW58" i="29" s="1"/>
  <c r="AL56" i="31"/>
  <c r="AW56" i="31" s="1"/>
  <c r="AG58" i="29"/>
  <c r="AR58" i="29" s="1"/>
  <c r="AG56" i="31"/>
  <c r="AR56" i="31" s="1"/>
  <c r="AC58" i="29"/>
  <c r="AN58" i="29" s="1"/>
  <c r="AC56" i="31"/>
  <c r="AN56" i="31" s="1"/>
  <c r="AE27" i="29"/>
  <c r="AP27" i="29" s="1"/>
  <c r="AM22" i="31"/>
  <c r="AX22" i="31" s="1"/>
  <c r="AE24" i="31"/>
  <c r="AP24" i="31" s="1"/>
  <c r="AM26" i="31"/>
  <c r="AX26" i="31" s="1"/>
  <c r="AF25" i="29"/>
  <c r="AQ25" i="29" s="1"/>
  <c r="AK22" i="29"/>
  <c r="AV22" i="29" s="1"/>
  <c r="AG24" i="31"/>
  <c r="AR24" i="31" s="1"/>
  <c r="AL22" i="29"/>
  <c r="AW22" i="29" s="1"/>
  <c r="AD58" i="29"/>
  <c r="AO58" i="29" s="1"/>
  <c r="AD56" i="31"/>
  <c r="AO56" i="31" s="1"/>
  <c r="AH59" i="29"/>
  <c r="AS59" i="29" s="1"/>
  <c r="AH57" i="31"/>
  <c r="AS57" i="31" s="1"/>
  <c r="P99" i="29"/>
  <c r="P97" i="31"/>
  <c r="AI57" i="29"/>
  <c r="AT57" i="29" s="1"/>
  <c r="AI55" i="31"/>
  <c r="AT55" i="31" s="1"/>
  <c r="AF59" i="29"/>
  <c r="AQ59" i="29" s="1"/>
  <c r="AF57" i="31"/>
  <c r="AQ57" i="31" s="1"/>
  <c r="AC68" i="29"/>
  <c r="AN68" i="29" s="1"/>
  <c r="AC66" i="31"/>
  <c r="AN66" i="31" s="1"/>
  <c r="AF56" i="29"/>
  <c r="AQ56" i="29" s="1"/>
  <c r="I99" i="29"/>
  <c r="F46" i="33" s="1"/>
  <c r="M49" i="31"/>
  <c r="AE57" i="29"/>
  <c r="AP57" i="29" s="1"/>
  <c r="AE55" i="31"/>
  <c r="AP55" i="31" s="1"/>
  <c r="AJ7" i="31"/>
  <c r="AU7" i="31" s="1"/>
  <c r="AF10" i="31"/>
  <c r="AQ10" i="31" s="1"/>
  <c r="AJ11" i="31"/>
  <c r="AU11" i="31" s="1"/>
  <c r="AK6" i="31"/>
  <c r="AV6" i="31" s="1"/>
  <c r="AC8" i="31"/>
  <c r="AN8" i="31" s="1"/>
  <c r="AG9" i="31"/>
  <c r="AR9" i="31" s="1"/>
  <c r="AK10" i="31"/>
  <c r="AV10" i="31" s="1"/>
  <c r="K17" i="31"/>
  <c r="AH5" i="31"/>
  <c r="AS5" i="31" s="1"/>
  <c r="N131" i="29"/>
  <c r="AG57" i="29"/>
  <c r="AR57" i="29" s="1"/>
  <c r="AG55" i="31"/>
  <c r="AR55" i="31" s="1"/>
  <c r="K49" i="31"/>
  <c r="AD26" i="31"/>
  <c r="AO26" i="31" s="1"/>
  <c r="AF57" i="29"/>
  <c r="AQ57" i="29" s="1"/>
  <c r="AF55" i="31"/>
  <c r="AQ55" i="31" s="1"/>
  <c r="G49" i="31"/>
  <c r="P67" i="29"/>
  <c r="AD73" i="29"/>
  <c r="AO73" i="29" s="1"/>
  <c r="G115" i="29"/>
  <c r="AG84" i="29"/>
  <c r="AR84" i="29" s="1"/>
  <c r="AG82" i="31"/>
  <c r="AR82" i="31" s="1"/>
  <c r="AK75" i="29"/>
  <c r="AV75" i="29" s="1"/>
  <c r="AK73" i="31"/>
  <c r="AV73" i="31" s="1"/>
  <c r="AG74" i="29"/>
  <c r="AR74" i="29" s="1"/>
  <c r="AG72" i="31"/>
  <c r="AR72" i="31" s="1"/>
  <c r="AL89" i="29"/>
  <c r="AW89" i="29" s="1"/>
  <c r="O131" i="29"/>
  <c r="AG92" i="29"/>
  <c r="AR92" i="29" s="1"/>
  <c r="AG90" i="31"/>
  <c r="AR90" i="31" s="1"/>
  <c r="AC91" i="29"/>
  <c r="AN91" i="29" s="1"/>
  <c r="AC89" i="31"/>
  <c r="AN89" i="31" s="1"/>
  <c r="AG87" i="31"/>
  <c r="AR87" i="31" s="1"/>
  <c r="AK58" i="29"/>
  <c r="AV58" i="29" s="1"/>
  <c r="AK56" i="31"/>
  <c r="AV56" i="31" s="1"/>
  <c r="AH56" i="29"/>
  <c r="AS56" i="29" s="1"/>
  <c r="K99" i="29"/>
  <c r="H46" i="33" s="1"/>
  <c r="L49" i="31"/>
  <c r="AH26" i="31"/>
  <c r="AS26" i="31" s="1"/>
  <c r="L67" i="29"/>
  <c r="D45" i="31"/>
  <c r="D157" i="31" s="1"/>
  <c r="AM123" i="29"/>
  <c r="AX123" i="29" s="1"/>
  <c r="AH103" i="31"/>
  <c r="AS103" i="31" s="1"/>
  <c r="AF103" i="31"/>
  <c r="AQ103" i="31" s="1"/>
  <c r="B136" i="30"/>
  <c r="B40" i="30"/>
  <c r="B56" i="30" s="1"/>
  <c r="AC103" i="31"/>
  <c r="AN103" i="31" s="1"/>
  <c r="AH123" i="29"/>
  <c r="AS123" i="29" s="1"/>
  <c r="AD123" i="29"/>
  <c r="AO123" i="29" s="1"/>
  <c r="AJ123" i="29"/>
  <c r="AU123" i="29" s="1"/>
  <c r="AK103" i="31"/>
  <c r="AV103" i="31" s="1"/>
  <c r="AC123" i="29"/>
  <c r="AN123" i="29" s="1"/>
  <c r="AL123" i="29"/>
  <c r="AW123" i="29" s="1"/>
  <c r="AI103" i="31"/>
  <c r="AT103" i="31" s="1"/>
  <c r="AE123" i="29"/>
  <c r="AP123" i="29" s="1"/>
  <c r="AL103" i="31"/>
  <c r="AW103" i="31" s="1"/>
  <c r="AJ103" i="31"/>
  <c r="AU103" i="31" s="1"/>
  <c r="AG103" i="31"/>
  <c r="AR103" i="31" s="1"/>
  <c r="AK123" i="29"/>
  <c r="AV123" i="29" s="1"/>
  <c r="AE103" i="31"/>
  <c r="AP103" i="31" s="1"/>
  <c r="AI123" i="29"/>
  <c r="AT123" i="29" s="1"/>
  <c r="AF123" i="29"/>
  <c r="AQ123" i="29" s="1"/>
  <c r="AG123" i="29"/>
  <c r="AR123" i="29" s="1"/>
  <c r="E132" i="31"/>
  <c r="E36" i="31"/>
  <c r="D134" i="31"/>
  <c r="D38" i="31"/>
  <c r="B136" i="31"/>
  <c r="B40" i="31"/>
  <c r="B144" i="31"/>
  <c r="B48" i="31"/>
  <c r="B141" i="31"/>
  <c r="B45" i="31"/>
  <c r="C132" i="31"/>
  <c r="C36" i="31"/>
  <c r="AG20" i="31"/>
  <c r="AR20" i="31" s="1"/>
  <c r="J20" i="31"/>
  <c r="C139" i="31"/>
  <c r="C43" i="31"/>
  <c r="D138" i="31"/>
  <c r="D42" i="31"/>
  <c r="E137" i="31"/>
  <c r="E41" i="31"/>
  <c r="D140" i="31"/>
  <c r="D44" i="31"/>
  <c r="D137" i="31"/>
  <c r="D41" i="31"/>
  <c r="C152" i="31"/>
  <c r="C56" i="31"/>
  <c r="B134" i="31"/>
  <c r="B38" i="31"/>
  <c r="I68" i="31"/>
  <c r="AE36" i="31"/>
  <c r="AP36" i="31" s="1"/>
  <c r="C46" i="31"/>
  <c r="M164" i="31"/>
  <c r="AI102" i="31"/>
  <c r="AT102" i="31" s="1"/>
  <c r="E134" i="31"/>
  <c r="E38" i="31"/>
  <c r="D132" i="31"/>
  <c r="D36" i="31"/>
  <c r="C135" i="31"/>
  <c r="C39" i="31"/>
  <c r="B143" i="31"/>
  <c r="B47" i="31"/>
  <c r="C138" i="31"/>
  <c r="C42" i="31"/>
  <c r="B135" i="31"/>
  <c r="B39" i="31"/>
  <c r="C134" i="31"/>
  <c r="C38" i="31"/>
  <c r="D133" i="31"/>
  <c r="D37" i="31"/>
  <c r="B153" i="31"/>
  <c r="B57" i="31"/>
  <c r="D136" i="31"/>
  <c r="D40" i="31"/>
  <c r="E154" i="31"/>
  <c r="E58" i="31"/>
  <c r="B158" i="31"/>
  <c r="B62" i="31"/>
  <c r="B149" i="31"/>
  <c r="B53" i="31"/>
  <c r="B138" i="31"/>
  <c r="B42" i="31"/>
  <c r="E135" i="31"/>
  <c r="E39" i="31"/>
  <c r="C41" i="31"/>
  <c r="C137" i="31"/>
  <c r="C133" i="31"/>
  <c r="C37" i="31"/>
  <c r="B156" i="31"/>
  <c r="B60" i="31"/>
  <c r="D139" i="31"/>
  <c r="D43" i="31"/>
  <c r="C140" i="31"/>
  <c r="C44" i="31"/>
  <c r="B132" i="31"/>
  <c r="B148" i="31" s="1"/>
  <c r="B164" i="31" s="1"/>
  <c r="B36" i="31"/>
  <c r="E45" i="31"/>
  <c r="E47" i="31"/>
  <c r="E140" i="31"/>
  <c r="E44" i="31"/>
  <c r="B139" i="31"/>
  <c r="B43" i="31"/>
  <c r="E136" i="31"/>
  <c r="E40" i="31"/>
  <c r="E139" i="31"/>
  <c r="E43" i="31"/>
  <c r="AI23" i="29"/>
  <c r="AT23" i="29" s="1"/>
  <c r="AK27" i="29"/>
  <c r="AV27" i="29" s="1"/>
  <c r="AI27" i="29"/>
  <c r="AT27" i="29" s="1"/>
  <c r="AF24" i="29"/>
  <c r="AQ24" i="29" s="1"/>
  <c r="AM24" i="29"/>
  <c r="AX24" i="29" s="1"/>
  <c r="B156" i="30"/>
  <c r="B60" i="30"/>
  <c r="B139" i="30"/>
  <c r="B43" i="30"/>
  <c r="E148" i="30"/>
  <c r="E52" i="30"/>
  <c r="B132" i="30"/>
  <c r="B36" i="30"/>
  <c r="B133" i="30"/>
  <c r="B37" i="30"/>
  <c r="B141" i="30"/>
  <c r="B45" i="30"/>
  <c r="D132" i="30"/>
  <c r="D36" i="30"/>
  <c r="B143" i="30"/>
  <c r="B47" i="30"/>
  <c r="B134" i="30"/>
  <c r="B38" i="30"/>
  <c r="B138" i="30"/>
  <c r="B42" i="30"/>
  <c r="B137" i="30"/>
  <c r="B41" i="30"/>
  <c r="C132" i="30"/>
  <c r="C36" i="30"/>
  <c r="L84" i="30"/>
  <c r="AH53" i="30"/>
  <c r="AS53" i="30" s="1"/>
  <c r="K20" i="30"/>
  <c r="AH20" i="30"/>
  <c r="AS20" i="30" s="1"/>
  <c r="J68" i="30"/>
  <c r="AF36" i="30"/>
  <c r="AQ36" i="30" s="1"/>
  <c r="K116" i="30"/>
  <c r="AG86" i="30"/>
  <c r="AR86" i="30" s="1"/>
  <c r="J100" i="30"/>
  <c r="AF70" i="30"/>
  <c r="AQ70" i="30" s="1"/>
  <c r="B135" i="30"/>
  <c r="B39" i="30"/>
  <c r="B46" i="30"/>
  <c r="B142" i="30"/>
  <c r="C133" i="30"/>
  <c r="C37" i="30"/>
  <c r="I164" i="30"/>
  <c r="AE102" i="30"/>
  <c r="AP102" i="30" s="1"/>
  <c r="B160" i="30"/>
  <c r="B64" i="30"/>
  <c r="D133" i="30"/>
  <c r="D37" i="30"/>
  <c r="AJ25" i="29"/>
  <c r="AU25" i="29" s="1"/>
  <c r="AE24" i="29"/>
  <c r="AP24" i="29" s="1"/>
  <c r="AD22" i="29"/>
  <c r="AO22" i="29" s="1"/>
  <c r="AG25" i="29"/>
  <c r="AR25" i="29" s="1"/>
  <c r="AE25" i="29"/>
  <c r="AP25" i="29" s="1"/>
  <c r="AM27" i="29"/>
  <c r="AX27" i="29" s="1"/>
  <c r="AJ22" i="29"/>
  <c r="AU22" i="29" s="1"/>
  <c r="AI25" i="29"/>
  <c r="AT25" i="29" s="1"/>
  <c r="AM23" i="29"/>
  <c r="AX23" i="29" s="1"/>
  <c r="AF22" i="29"/>
  <c r="AQ22" i="29" s="1"/>
  <c r="D54" i="29"/>
  <c r="D150" i="29"/>
  <c r="B41" i="29"/>
  <c r="B137" i="29"/>
  <c r="C39" i="29"/>
  <c r="C135" i="29"/>
  <c r="B39" i="29"/>
  <c r="B135" i="29"/>
  <c r="B47" i="29"/>
  <c r="B143" i="29"/>
  <c r="B46" i="29"/>
  <c r="B142" i="29"/>
  <c r="E39" i="29"/>
  <c r="E135" i="29"/>
  <c r="B49" i="29"/>
  <c r="B145" i="29"/>
  <c r="D39" i="29"/>
  <c r="D135" i="29"/>
  <c r="E144" i="29"/>
  <c r="E41" i="29"/>
  <c r="E137" i="29"/>
  <c r="B48" i="29"/>
  <c r="B144" i="29"/>
  <c r="B43" i="29"/>
  <c r="B139" i="29"/>
  <c r="C45" i="29"/>
  <c r="C141" i="29"/>
  <c r="B45" i="29"/>
  <c r="B141" i="29"/>
  <c r="C44" i="29"/>
  <c r="C140" i="29"/>
  <c r="B50" i="29"/>
  <c r="B146" i="29"/>
  <c r="B40" i="29"/>
  <c r="B136" i="29"/>
  <c r="E38" i="29"/>
  <c r="E134" i="29"/>
  <c r="E45" i="29"/>
  <c r="E141" i="29"/>
  <c r="B44" i="29"/>
  <c r="B140" i="29"/>
  <c r="C43" i="29"/>
  <c r="C139" i="29"/>
  <c r="B42" i="29"/>
  <c r="B138" i="29"/>
  <c r="C46" i="29"/>
  <c r="C142" i="29"/>
  <c r="E44" i="29"/>
  <c r="E140" i="29"/>
  <c r="B38" i="29"/>
  <c r="B134" i="29"/>
  <c r="E42" i="29"/>
  <c r="E138" i="29"/>
  <c r="C40" i="29"/>
  <c r="C136" i="29"/>
  <c r="E43" i="29"/>
  <c r="E139" i="29"/>
  <c r="C42" i="29"/>
  <c r="C138" i="29"/>
  <c r="J102" i="29"/>
  <c r="AF72" i="29"/>
  <c r="AQ72" i="29" s="1"/>
  <c r="J70" i="29"/>
  <c r="AF38" i="29"/>
  <c r="AQ38" i="29" s="1"/>
  <c r="I166" i="29"/>
  <c r="AE104" i="29"/>
  <c r="AP104" i="29" s="1"/>
  <c r="I86" i="29"/>
  <c r="AE55" i="29"/>
  <c r="AP55" i="29" s="1"/>
  <c r="L118" i="29"/>
  <c r="AH88" i="29"/>
  <c r="AS88" i="29" s="1"/>
  <c r="AF21" i="29"/>
  <c r="AQ21" i="29" s="1"/>
  <c r="I21" i="29"/>
  <c r="M46" i="33" l="1"/>
  <c r="M103" i="33"/>
  <c r="M89" i="33"/>
  <c r="M108" i="33"/>
  <c r="K46" i="33"/>
  <c r="K103" i="33"/>
  <c r="K108" i="33" s="1"/>
  <c r="K89" i="33"/>
  <c r="N46" i="33"/>
  <c r="N103" i="33"/>
  <c r="N108" i="33" s="1"/>
  <c r="N89" i="33"/>
  <c r="D137" i="29"/>
  <c r="D43" i="29"/>
  <c r="E108" i="33"/>
  <c r="Y108" i="33" s="1"/>
  <c r="Y102" i="33"/>
  <c r="C86" i="33"/>
  <c r="C100" i="33"/>
  <c r="C42" i="33"/>
  <c r="C51" i="33" s="1"/>
  <c r="C85" i="33"/>
  <c r="C99" i="33"/>
  <c r="M47" i="33"/>
  <c r="M90" i="33"/>
  <c r="I48" i="33"/>
  <c r="I91" i="33"/>
  <c r="S48" i="33"/>
  <c r="S91" i="33"/>
  <c r="R48" i="33"/>
  <c r="R91" i="33"/>
  <c r="V48" i="33"/>
  <c r="V91" i="33"/>
  <c r="T47" i="33"/>
  <c r="T90" i="33"/>
  <c r="Q48" i="33"/>
  <c r="Q91" i="33"/>
  <c r="S47" i="33"/>
  <c r="S90" i="33"/>
  <c r="U47" i="33"/>
  <c r="U90" i="33"/>
  <c r="H48" i="33"/>
  <c r="H91" i="33"/>
  <c r="E47" i="33"/>
  <c r="E90" i="33"/>
  <c r="V47" i="33"/>
  <c r="V90" i="33"/>
  <c r="K48" i="33"/>
  <c r="K91" i="33"/>
  <c r="G48" i="33"/>
  <c r="G91" i="33"/>
  <c r="H47" i="33"/>
  <c r="H51" i="33" s="1"/>
  <c r="H90" i="33"/>
  <c r="G47" i="33"/>
  <c r="G90" i="33"/>
  <c r="E48" i="33"/>
  <c r="E91" i="33"/>
  <c r="F47" i="33"/>
  <c r="F90" i="33"/>
  <c r="J47" i="33"/>
  <c r="J51" i="33" s="1"/>
  <c r="J90" i="33"/>
  <c r="N48" i="33"/>
  <c r="N91" i="33"/>
  <c r="M48" i="33"/>
  <c r="M51" i="33" s="1"/>
  <c r="M91" i="33"/>
  <c r="T48" i="33"/>
  <c r="T91" i="33"/>
  <c r="W47" i="33"/>
  <c r="W90" i="33"/>
  <c r="J48" i="33"/>
  <c r="J91" i="33"/>
  <c r="O48" i="33"/>
  <c r="O91" i="33"/>
  <c r="G51" i="33"/>
  <c r="D48" i="33"/>
  <c r="D91" i="33"/>
  <c r="K47" i="33"/>
  <c r="K90" i="33"/>
  <c r="L48" i="33"/>
  <c r="L91" i="33"/>
  <c r="D47" i="33"/>
  <c r="D51" i="33" s="1"/>
  <c r="D90" i="33"/>
  <c r="L47" i="33"/>
  <c r="L90" i="33"/>
  <c r="I47" i="33"/>
  <c r="I90" i="33"/>
  <c r="N47" i="33"/>
  <c r="N90" i="33"/>
  <c r="F48" i="33"/>
  <c r="F51" i="33" s="1"/>
  <c r="F91" i="33"/>
  <c r="P47" i="33"/>
  <c r="P90" i="33"/>
  <c r="W48" i="33"/>
  <c r="W91" i="33"/>
  <c r="U48" i="33"/>
  <c r="U91" i="33"/>
  <c r="O47" i="33"/>
  <c r="O90" i="33"/>
  <c r="P48" i="33"/>
  <c r="P91" i="33"/>
  <c r="R47" i="33"/>
  <c r="R90" i="33"/>
  <c r="Q47" i="33"/>
  <c r="Q90" i="33"/>
  <c r="M44" i="33"/>
  <c r="M87" i="33"/>
  <c r="E44" i="33"/>
  <c r="E51" i="33" s="1"/>
  <c r="E87" i="33"/>
  <c r="Y87" i="33" s="1"/>
  <c r="G129" i="33" s="1"/>
  <c r="K51" i="33"/>
  <c r="I44" i="33"/>
  <c r="I51" i="33" s="1"/>
  <c r="I87" i="33"/>
  <c r="G151" i="33"/>
  <c r="L51" i="33"/>
  <c r="H15" i="33"/>
  <c r="L15" i="33"/>
  <c r="F15" i="33"/>
  <c r="C10" i="33"/>
  <c r="C46" i="33"/>
  <c r="C11" i="33"/>
  <c r="C47" i="33"/>
  <c r="C12" i="33"/>
  <c r="C48" i="33"/>
  <c r="K15" i="33"/>
  <c r="I42" i="34"/>
  <c r="AG42" i="34" s="1"/>
  <c r="AR42" i="34" s="1"/>
  <c r="O38" i="34"/>
  <c r="AM38" i="34" s="1"/>
  <c r="AX38" i="34" s="1"/>
  <c r="G40" i="34"/>
  <c r="AE40" i="34" s="1"/>
  <c r="AP40" i="34" s="1"/>
  <c r="O39" i="34"/>
  <c r="AM39" i="34" s="1"/>
  <c r="AX39" i="34" s="1"/>
  <c r="K40" i="34"/>
  <c r="AI40" i="34" s="1"/>
  <c r="AT40" i="34" s="1"/>
  <c r="G42" i="34"/>
  <c r="AE42" i="34" s="1"/>
  <c r="AP42" i="34" s="1"/>
  <c r="H40" i="34"/>
  <c r="AF40" i="34" s="1"/>
  <c r="AQ40" i="34" s="1"/>
  <c r="N40" i="34"/>
  <c r="AL40" i="34" s="1"/>
  <c r="AW40" i="34" s="1"/>
  <c r="O40" i="34"/>
  <c r="AM40" i="34" s="1"/>
  <c r="AX40" i="34" s="1"/>
  <c r="K42" i="34"/>
  <c r="AI42" i="34" s="1"/>
  <c r="AT42" i="34" s="1"/>
  <c r="F42" i="34"/>
  <c r="AD42" i="34" s="1"/>
  <c r="AO42" i="34" s="1"/>
  <c r="G39" i="34"/>
  <c r="AE39" i="34" s="1"/>
  <c r="AP39" i="34" s="1"/>
  <c r="M40" i="34"/>
  <c r="AK40" i="34" s="1"/>
  <c r="AV40" i="34" s="1"/>
  <c r="O42" i="34"/>
  <c r="AM42" i="34" s="1"/>
  <c r="AX42" i="34" s="1"/>
  <c r="M39" i="34"/>
  <c r="AK39" i="34" s="1"/>
  <c r="AV39" i="34" s="1"/>
  <c r="J39" i="34"/>
  <c r="AH39" i="34" s="1"/>
  <c r="AS39" i="34" s="1"/>
  <c r="L39" i="34"/>
  <c r="AJ39" i="34" s="1"/>
  <c r="AU39" i="34" s="1"/>
  <c r="C7" i="33"/>
  <c r="Y7" i="33" s="1"/>
  <c r="C43" i="33"/>
  <c r="J40" i="34"/>
  <c r="AH40" i="34" s="1"/>
  <c r="AS40" i="34" s="1"/>
  <c r="N39" i="34"/>
  <c r="AL39" i="34" s="1"/>
  <c r="AW39" i="34" s="1"/>
  <c r="J38" i="34"/>
  <c r="AH38" i="34" s="1"/>
  <c r="AS38" i="34" s="1"/>
  <c r="L42" i="34"/>
  <c r="AJ42" i="34" s="1"/>
  <c r="AU42" i="34" s="1"/>
  <c r="F39" i="34"/>
  <c r="AD39" i="34" s="1"/>
  <c r="AO39" i="34" s="1"/>
  <c r="J42" i="34"/>
  <c r="AH42" i="34" s="1"/>
  <c r="AS42" i="34" s="1"/>
  <c r="H42" i="34"/>
  <c r="AF42" i="34" s="1"/>
  <c r="AQ42" i="34" s="1"/>
  <c r="M42" i="34"/>
  <c r="AK42" i="34" s="1"/>
  <c r="AV42" i="34" s="1"/>
  <c r="I39" i="34"/>
  <c r="AG39" i="34" s="1"/>
  <c r="AR39" i="34" s="1"/>
  <c r="G38" i="34"/>
  <c r="AE38" i="34" s="1"/>
  <c r="AP38" i="34" s="1"/>
  <c r="N42" i="34"/>
  <c r="AL42" i="34" s="1"/>
  <c r="AW42" i="34" s="1"/>
  <c r="I40" i="34"/>
  <c r="AG40" i="34" s="1"/>
  <c r="AR40" i="34" s="1"/>
  <c r="K39" i="34"/>
  <c r="AI39" i="34" s="1"/>
  <c r="AT39" i="34" s="1"/>
  <c r="I38" i="34"/>
  <c r="AG38" i="34" s="1"/>
  <c r="AR38" i="34" s="1"/>
  <c r="L40" i="34"/>
  <c r="AJ40" i="34" s="1"/>
  <c r="AU40" i="34" s="1"/>
  <c r="N38" i="34"/>
  <c r="AL38" i="34" s="1"/>
  <c r="AW38" i="34" s="1"/>
  <c r="H39" i="34"/>
  <c r="AF39" i="34" s="1"/>
  <c r="AQ39" i="34" s="1"/>
  <c r="H38" i="34"/>
  <c r="AF38" i="34" s="1"/>
  <c r="AQ38" i="34" s="1"/>
  <c r="L38" i="34"/>
  <c r="AJ38" i="34" s="1"/>
  <c r="AU38" i="34" s="1"/>
  <c r="F40" i="34"/>
  <c r="AD40" i="34" s="1"/>
  <c r="AO40" i="34" s="1"/>
  <c r="F38" i="34"/>
  <c r="AD38" i="34" s="1"/>
  <c r="AO38" i="34" s="1"/>
  <c r="Y80" i="33"/>
  <c r="Y9" i="33"/>
  <c r="Q113" i="31"/>
  <c r="L151" i="33"/>
  <c r="Y66" i="33"/>
  <c r="E53" i="31"/>
  <c r="K151" i="33"/>
  <c r="J151" i="33"/>
  <c r="F151" i="33"/>
  <c r="D151" i="33"/>
  <c r="Q151" i="33"/>
  <c r="W151" i="33"/>
  <c r="S151" i="33"/>
  <c r="T151" i="33"/>
  <c r="R151" i="33"/>
  <c r="U151" i="33"/>
  <c r="P151" i="33"/>
  <c r="O151" i="33"/>
  <c r="V151" i="33"/>
  <c r="M151" i="33"/>
  <c r="E151" i="33"/>
  <c r="I151" i="33"/>
  <c r="N151" i="33"/>
  <c r="H151" i="33"/>
  <c r="K115" i="33"/>
  <c r="C116" i="33"/>
  <c r="H112" i="33"/>
  <c r="L112" i="33"/>
  <c r="M112" i="33"/>
  <c r="J115" i="33"/>
  <c r="M116" i="33"/>
  <c r="E116" i="33"/>
  <c r="L116" i="33"/>
  <c r="F120" i="33"/>
  <c r="W117" i="33"/>
  <c r="U117" i="33"/>
  <c r="G112" i="33"/>
  <c r="N115" i="33"/>
  <c r="F116" i="33"/>
  <c r="E120" i="33"/>
  <c r="H120" i="33"/>
  <c r="C112" i="33"/>
  <c r="C120" i="33"/>
  <c r="E112" i="33"/>
  <c r="N112" i="33"/>
  <c r="G115" i="33"/>
  <c r="F115" i="33"/>
  <c r="N116" i="33"/>
  <c r="J116" i="33"/>
  <c r="J120" i="33"/>
  <c r="N120" i="33"/>
  <c r="L120" i="33"/>
  <c r="I120" i="33"/>
  <c r="G120" i="33"/>
  <c r="Q117" i="33"/>
  <c r="T117" i="33"/>
  <c r="I112" i="33"/>
  <c r="H116" i="33"/>
  <c r="P117" i="33"/>
  <c r="F112" i="33"/>
  <c r="J112" i="33"/>
  <c r="K112" i="33"/>
  <c r="L115" i="33"/>
  <c r="H115" i="33"/>
  <c r="I116" i="33"/>
  <c r="G116" i="33"/>
  <c r="K116" i="33"/>
  <c r="K120" i="33"/>
  <c r="M120" i="33"/>
  <c r="V117" i="33"/>
  <c r="R117" i="33"/>
  <c r="S117" i="33"/>
  <c r="I136" i="31"/>
  <c r="I152" i="31" s="1"/>
  <c r="U113" i="31"/>
  <c r="U133" i="31"/>
  <c r="U145" i="31" s="1"/>
  <c r="K138" i="31"/>
  <c r="K154" i="31" s="1"/>
  <c r="P138" i="31"/>
  <c r="P154" i="31" s="1"/>
  <c r="Y113" i="31"/>
  <c r="T129" i="31"/>
  <c r="C6" i="33"/>
  <c r="Y6" i="33" s="1"/>
  <c r="F35" i="29"/>
  <c r="C52" i="33" s="1"/>
  <c r="AL89" i="31"/>
  <c r="AW89" i="31" s="1"/>
  <c r="X113" i="31"/>
  <c r="J135" i="31"/>
  <c r="J151" i="31" s="1"/>
  <c r="Q129" i="31"/>
  <c r="W129" i="31"/>
  <c r="Z113" i="31"/>
  <c r="AK88" i="31"/>
  <c r="AV88" i="31" s="1"/>
  <c r="S133" i="31"/>
  <c r="S145" i="31" s="1"/>
  <c r="V129" i="31"/>
  <c r="X133" i="31"/>
  <c r="X149" i="31" s="1"/>
  <c r="X161" i="31" s="1"/>
  <c r="Z129" i="31"/>
  <c r="R113" i="31"/>
  <c r="H136" i="31"/>
  <c r="H152" i="31" s="1"/>
  <c r="Y41" i="33"/>
  <c r="M140" i="33" s="1"/>
  <c r="Y49" i="33"/>
  <c r="Y45" i="33"/>
  <c r="G144" i="33" s="1"/>
  <c r="AI38" i="34"/>
  <c r="AT38" i="34" s="1"/>
  <c r="R147" i="29"/>
  <c r="W163" i="29"/>
  <c r="T26" i="33" s="1"/>
  <c r="V133" i="31"/>
  <c r="R163" i="29"/>
  <c r="W12" i="33"/>
  <c r="U12" i="33"/>
  <c r="O11" i="33"/>
  <c r="R133" i="31"/>
  <c r="Y133" i="31"/>
  <c r="U147" i="29"/>
  <c r="T12" i="33"/>
  <c r="W11" i="33"/>
  <c r="X151" i="29"/>
  <c r="X37" i="34" s="1"/>
  <c r="X147" i="29"/>
  <c r="Z133" i="31"/>
  <c r="V147" i="29"/>
  <c r="T147" i="29"/>
  <c r="S12" i="33"/>
  <c r="T133" i="31"/>
  <c r="Y147" i="29"/>
  <c r="P12" i="33"/>
  <c r="R11" i="33"/>
  <c r="Q11" i="33"/>
  <c r="Z147" i="29"/>
  <c r="U163" i="29"/>
  <c r="O117" i="33"/>
  <c r="V163" i="29"/>
  <c r="T163" i="29"/>
  <c r="W133" i="31"/>
  <c r="R12" i="33"/>
  <c r="V12" i="33"/>
  <c r="T11" i="33"/>
  <c r="Y163" i="29"/>
  <c r="Z163" i="29"/>
  <c r="Z49" i="34" s="1"/>
  <c r="S147" i="29"/>
  <c r="O12" i="33"/>
  <c r="V11" i="33"/>
  <c r="W147" i="29"/>
  <c r="P11" i="33"/>
  <c r="Q12" i="33"/>
  <c r="S11" i="33"/>
  <c r="U11" i="33"/>
  <c r="S163" i="29"/>
  <c r="D15" i="33"/>
  <c r="Y5" i="33"/>
  <c r="D120" i="33"/>
  <c r="Y120" i="33" s="1"/>
  <c r="Y92" i="33"/>
  <c r="H134" i="33" s="1"/>
  <c r="D116" i="33"/>
  <c r="Y88" i="33"/>
  <c r="C130" i="33" s="1"/>
  <c r="D112" i="33"/>
  <c r="Y84" i="33"/>
  <c r="L126" i="33" s="1"/>
  <c r="D115" i="33"/>
  <c r="E145" i="31"/>
  <c r="C115" i="33"/>
  <c r="E46" i="31"/>
  <c r="E158" i="31" s="1"/>
  <c r="C47" i="31"/>
  <c r="C63" i="31" s="1"/>
  <c r="E145" i="29"/>
  <c r="C38" i="30"/>
  <c r="C150" i="30" s="1"/>
  <c r="E48" i="31"/>
  <c r="E160" i="31" s="1"/>
  <c r="C153" i="29"/>
  <c r="C45" i="31"/>
  <c r="C61" i="31" s="1"/>
  <c r="L12" i="33"/>
  <c r="I12" i="33"/>
  <c r="N12" i="33"/>
  <c r="F12" i="33"/>
  <c r="H12" i="33"/>
  <c r="E12" i="33"/>
  <c r="J12" i="33"/>
  <c r="K12" i="33"/>
  <c r="G12" i="33"/>
  <c r="D12" i="33"/>
  <c r="M12" i="33"/>
  <c r="I11" i="33"/>
  <c r="E11" i="33"/>
  <c r="D11" i="33"/>
  <c r="H11" i="33"/>
  <c r="L11" i="33"/>
  <c r="N11" i="33"/>
  <c r="J11" i="33"/>
  <c r="G11" i="33"/>
  <c r="K11" i="33"/>
  <c r="M11" i="33"/>
  <c r="F11" i="33"/>
  <c r="F10" i="33"/>
  <c r="N10" i="33"/>
  <c r="G10" i="33"/>
  <c r="E10" i="33"/>
  <c r="M10" i="33"/>
  <c r="D10" i="33"/>
  <c r="K10" i="33"/>
  <c r="H10" i="33"/>
  <c r="I10" i="33"/>
  <c r="L10" i="33"/>
  <c r="J10" i="33"/>
  <c r="M8" i="33"/>
  <c r="M15" i="33" s="1"/>
  <c r="I8" i="33"/>
  <c r="I15" i="33" s="1"/>
  <c r="E8" i="33"/>
  <c r="Y8" i="33" s="1"/>
  <c r="C15" i="33"/>
  <c r="E47" i="29"/>
  <c r="E63" i="29" s="1"/>
  <c r="D151" i="31"/>
  <c r="D61" i="31"/>
  <c r="D15" i="31"/>
  <c r="D174" i="31"/>
  <c r="D78" i="31"/>
  <c r="D110" i="31"/>
  <c r="D30" i="31"/>
  <c r="D126" i="31"/>
  <c r="D94" i="31"/>
  <c r="D42" i="29"/>
  <c r="D58" i="29" s="1"/>
  <c r="E51" i="29"/>
  <c r="E67" i="29" s="1"/>
  <c r="D40" i="29"/>
  <c r="D152" i="29" s="1"/>
  <c r="E50" i="29"/>
  <c r="E146" i="29"/>
  <c r="B152" i="30"/>
  <c r="C47" i="29"/>
  <c r="C143" i="29"/>
  <c r="C15" i="29"/>
  <c r="C96" i="29"/>
  <c r="C128" i="29"/>
  <c r="C80" i="29"/>
  <c r="C176" i="29"/>
  <c r="C31" i="29"/>
  <c r="C112" i="29"/>
  <c r="C17" i="31"/>
  <c r="C96" i="31"/>
  <c r="C128" i="31"/>
  <c r="C80" i="31"/>
  <c r="C176" i="31"/>
  <c r="C32" i="31"/>
  <c r="C112" i="31"/>
  <c r="AI34" i="34"/>
  <c r="AT34" i="34" s="1"/>
  <c r="I177" i="31"/>
  <c r="AF121" i="31" s="1"/>
  <c r="AQ121" i="31" s="1"/>
  <c r="O177" i="31"/>
  <c r="AL121" i="31" s="1"/>
  <c r="AW121" i="31" s="1"/>
  <c r="D11" i="29"/>
  <c r="D124" i="29"/>
  <c r="D76" i="29"/>
  <c r="D92" i="29"/>
  <c r="D27" i="29"/>
  <c r="D108" i="29"/>
  <c r="D172" i="29"/>
  <c r="L177" i="31"/>
  <c r="AI121" i="31" s="1"/>
  <c r="AT121" i="31" s="1"/>
  <c r="M177" i="31"/>
  <c r="AJ121" i="31" s="1"/>
  <c r="AU121" i="31" s="1"/>
  <c r="N177" i="31"/>
  <c r="AK121" i="31" s="1"/>
  <c r="AV121" i="31" s="1"/>
  <c r="P177" i="31"/>
  <c r="AM121" i="31" s="1"/>
  <c r="AX121" i="31" s="1"/>
  <c r="K177" i="31"/>
  <c r="AH121" i="31" s="1"/>
  <c r="AS121" i="31" s="1"/>
  <c r="F177" i="31"/>
  <c r="AC121" i="31" s="1"/>
  <c r="AN121" i="31" s="1"/>
  <c r="AC120" i="31"/>
  <c r="AN120" i="31" s="1"/>
  <c r="J177" i="31"/>
  <c r="AG121" i="31" s="1"/>
  <c r="AR121" i="31" s="1"/>
  <c r="G177" i="31"/>
  <c r="AD121" i="31" s="1"/>
  <c r="AO121" i="31" s="1"/>
  <c r="E161" i="31"/>
  <c r="E65" i="31"/>
  <c r="H129" i="31"/>
  <c r="M129" i="31"/>
  <c r="D8" i="30"/>
  <c r="D23" i="30"/>
  <c r="D71" i="30"/>
  <c r="D119" i="30"/>
  <c r="D167" i="30"/>
  <c r="D87" i="30"/>
  <c r="D103" i="30"/>
  <c r="D134" i="30"/>
  <c r="D38" i="30"/>
  <c r="E134" i="30"/>
  <c r="E38" i="30"/>
  <c r="C39" i="30"/>
  <c r="C135" i="30"/>
  <c r="E8" i="30"/>
  <c r="E23" i="30"/>
  <c r="E71" i="30"/>
  <c r="E167" i="30"/>
  <c r="E119" i="30"/>
  <c r="E103" i="30"/>
  <c r="E87" i="30"/>
  <c r="C9" i="30"/>
  <c r="C88" i="30"/>
  <c r="C104" i="30"/>
  <c r="C24" i="30"/>
  <c r="C72" i="30"/>
  <c r="C120" i="30"/>
  <c r="C168" i="30"/>
  <c r="N100" i="31"/>
  <c r="AJ70" i="31"/>
  <c r="AU70" i="31" s="1"/>
  <c r="K116" i="31"/>
  <c r="AG86" i="31"/>
  <c r="AR86" i="31" s="1"/>
  <c r="AJ34" i="34"/>
  <c r="AU34" i="34" s="1"/>
  <c r="AD34" i="34"/>
  <c r="AO34" i="34" s="1"/>
  <c r="H113" i="31"/>
  <c r="AM34" i="34"/>
  <c r="AX34" i="34" s="1"/>
  <c r="AM37" i="34"/>
  <c r="AX37" i="34" s="1"/>
  <c r="AE34" i="34"/>
  <c r="AP34" i="34" s="1"/>
  <c r="AG34" i="34"/>
  <c r="AR34" i="34" s="1"/>
  <c r="AC34" i="34"/>
  <c r="AN34" i="34" s="1"/>
  <c r="AK34" i="34"/>
  <c r="AV34" i="34" s="1"/>
  <c r="AI37" i="34"/>
  <c r="AT37" i="34" s="1"/>
  <c r="AH34" i="34"/>
  <c r="AS34" i="34" s="1"/>
  <c r="AK38" i="34"/>
  <c r="AV38" i="34" s="1"/>
  <c r="AL34" i="34"/>
  <c r="AW34" i="34" s="1"/>
  <c r="AF34" i="34"/>
  <c r="AQ34" i="34" s="1"/>
  <c r="L129" i="31"/>
  <c r="P113" i="31"/>
  <c r="P129" i="31"/>
  <c r="I113" i="31"/>
  <c r="M113" i="31"/>
  <c r="I129" i="31"/>
  <c r="J49" i="31"/>
  <c r="H49" i="31"/>
  <c r="G33" i="31"/>
  <c r="L113" i="31"/>
  <c r="J113" i="31"/>
  <c r="H147" i="29"/>
  <c r="K113" i="31"/>
  <c r="AH71" i="31"/>
  <c r="AS71" i="31" s="1"/>
  <c r="AH21" i="31"/>
  <c r="AS21" i="31" s="1"/>
  <c r="J33" i="31"/>
  <c r="F151" i="29"/>
  <c r="F37" i="34" s="1"/>
  <c r="F147" i="29"/>
  <c r="L147" i="29"/>
  <c r="G113" i="31"/>
  <c r="AD71" i="31"/>
  <c r="AO71" i="31" s="1"/>
  <c r="F97" i="31"/>
  <c r="O147" i="29"/>
  <c r="AK54" i="31"/>
  <c r="AV54" i="31" s="1"/>
  <c r="N97" i="31"/>
  <c r="AK24" i="31"/>
  <c r="AV24" i="31" s="1"/>
  <c r="Q33" i="31"/>
  <c r="AF23" i="31"/>
  <c r="AQ23" i="31" s="1"/>
  <c r="AE23" i="31"/>
  <c r="AP23" i="31" s="1"/>
  <c r="O129" i="31"/>
  <c r="AL87" i="31"/>
  <c r="AW87" i="31" s="1"/>
  <c r="AK23" i="31"/>
  <c r="AV23" i="31" s="1"/>
  <c r="AJ22" i="31"/>
  <c r="AU22" i="31" s="1"/>
  <c r="AI26" i="31"/>
  <c r="AT26" i="31" s="1"/>
  <c r="AM23" i="31"/>
  <c r="AX23" i="31" s="1"/>
  <c r="G129" i="31"/>
  <c r="AD87" i="31"/>
  <c r="AO87" i="31" s="1"/>
  <c r="O97" i="31"/>
  <c r="AL54" i="31"/>
  <c r="AW54" i="31" s="1"/>
  <c r="M147" i="29"/>
  <c r="F113" i="31"/>
  <c r="J129" i="31"/>
  <c r="N129" i="31"/>
  <c r="P147" i="29"/>
  <c r="Q147" i="29"/>
  <c r="K97" i="31"/>
  <c r="AH54" i="31"/>
  <c r="AS54" i="31" s="1"/>
  <c r="M33" i="31"/>
  <c r="AK21" i="31"/>
  <c r="AV21" i="31" s="1"/>
  <c r="AG26" i="31"/>
  <c r="AR26" i="31" s="1"/>
  <c r="K129" i="31"/>
  <c r="AH87" i="31"/>
  <c r="AS87" i="31" s="1"/>
  <c r="AJ26" i="31"/>
  <c r="AU26" i="31" s="1"/>
  <c r="H33" i="31"/>
  <c r="AF21" i="31"/>
  <c r="AQ21" i="31" s="1"/>
  <c r="AI22" i="31"/>
  <c r="AT22" i="31" s="1"/>
  <c r="K33" i="31"/>
  <c r="F49" i="31"/>
  <c r="O163" i="29"/>
  <c r="O49" i="34" s="1"/>
  <c r="F129" i="31"/>
  <c r="AD55" i="31"/>
  <c r="AO55" i="31" s="1"/>
  <c r="G147" i="29"/>
  <c r="F33" i="31"/>
  <c r="F133" i="31"/>
  <c r="AD21" i="31"/>
  <c r="AO21" i="31" s="1"/>
  <c r="K147" i="29"/>
  <c r="AG54" i="31"/>
  <c r="AR54" i="31" s="1"/>
  <c r="J97" i="31"/>
  <c r="I97" i="31"/>
  <c r="AF54" i="31"/>
  <c r="AQ54" i="31" s="1"/>
  <c r="N113" i="31"/>
  <c r="AF24" i="31"/>
  <c r="AQ24" i="31" s="1"/>
  <c r="L33" i="31"/>
  <c r="AJ21" i="31"/>
  <c r="AU21" i="31" s="1"/>
  <c r="O33" i="31"/>
  <c r="AK66" i="31"/>
  <c r="AV66" i="31" s="1"/>
  <c r="AK22" i="31"/>
  <c r="AV22" i="31" s="1"/>
  <c r="N147" i="29"/>
  <c r="I147" i="29"/>
  <c r="J147" i="29"/>
  <c r="AL21" i="31"/>
  <c r="AW21" i="31" s="1"/>
  <c r="N33" i="31"/>
  <c r="L97" i="31"/>
  <c r="AI54" i="31"/>
  <c r="AT54" i="31" s="1"/>
  <c r="AK26" i="31"/>
  <c r="AV26" i="31" s="1"/>
  <c r="I33" i="31"/>
  <c r="AG21" i="31"/>
  <c r="AR21" i="31" s="1"/>
  <c r="AG22" i="31"/>
  <c r="AR22" i="31" s="1"/>
  <c r="M97" i="31"/>
  <c r="O113" i="31"/>
  <c r="AL71" i="31"/>
  <c r="AW71" i="31" s="1"/>
  <c r="AC57" i="31"/>
  <c r="AN57" i="31" s="1"/>
  <c r="H97" i="31"/>
  <c r="AE54" i="31"/>
  <c r="AP54" i="31" s="1"/>
  <c r="G97" i="31"/>
  <c r="AD54" i="31"/>
  <c r="AO54" i="31" s="1"/>
  <c r="AG23" i="31"/>
  <c r="AR23" i="31" s="1"/>
  <c r="AJ24" i="31"/>
  <c r="AU24" i="31" s="1"/>
  <c r="P33" i="31"/>
  <c r="K163" i="29"/>
  <c r="K49" i="34" s="1"/>
  <c r="E152" i="31"/>
  <c r="E56" i="31"/>
  <c r="E151" i="31"/>
  <c r="E55" i="31"/>
  <c r="B151" i="31"/>
  <c r="B55" i="31"/>
  <c r="C158" i="31"/>
  <c r="C62" i="31"/>
  <c r="D154" i="31"/>
  <c r="D58" i="31"/>
  <c r="D150" i="31"/>
  <c r="D54" i="31"/>
  <c r="E156" i="31"/>
  <c r="E60" i="31"/>
  <c r="E159" i="31"/>
  <c r="E63" i="31"/>
  <c r="B52" i="31"/>
  <c r="C153" i="31"/>
  <c r="C57" i="31"/>
  <c r="K20" i="31"/>
  <c r="AH20" i="31"/>
  <c r="AS20" i="31" s="1"/>
  <c r="B64" i="31"/>
  <c r="B160" i="31"/>
  <c r="D149" i="31"/>
  <c r="D53" i="31"/>
  <c r="B159" i="31"/>
  <c r="B63" i="31"/>
  <c r="B150" i="31"/>
  <c r="B54" i="31"/>
  <c r="D156" i="31"/>
  <c r="D60" i="31"/>
  <c r="B155" i="31"/>
  <c r="B59" i="31"/>
  <c r="C149" i="31"/>
  <c r="C53" i="31"/>
  <c r="B154" i="31"/>
  <c r="B58" i="31"/>
  <c r="D152" i="31"/>
  <c r="D56" i="31"/>
  <c r="C150" i="31"/>
  <c r="C54" i="31"/>
  <c r="C154" i="31"/>
  <c r="C58" i="31"/>
  <c r="C151" i="31"/>
  <c r="C55" i="31"/>
  <c r="D148" i="31"/>
  <c r="D52" i="31"/>
  <c r="E150" i="31"/>
  <c r="E54" i="31"/>
  <c r="D153" i="31"/>
  <c r="D57" i="31"/>
  <c r="E153" i="31"/>
  <c r="E57" i="31"/>
  <c r="C155" i="31"/>
  <c r="C59" i="31"/>
  <c r="B152" i="31"/>
  <c r="B56" i="31"/>
  <c r="E148" i="31"/>
  <c r="E52" i="31"/>
  <c r="E155" i="31"/>
  <c r="E59" i="31"/>
  <c r="E157" i="31"/>
  <c r="E61" i="31"/>
  <c r="C156" i="31"/>
  <c r="C60" i="31"/>
  <c r="D155" i="31"/>
  <c r="D59" i="31"/>
  <c r="N164" i="31"/>
  <c r="AJ102" i="31"/>
  <c r="AU102" i="31" s="1"/>
  <c r="J68" i="31"/>
  <c r="AF36" i="31"/>
  <c r="AQ36" i="31" s="1"/>
  <c r="C159" i="31"/>
  <c r="C148" i="31"/>
  <c r="C52" i="31"/>
  <c r="B157" i="31"/>
  <c r="B61" i="31"/>
  <c r="B150" i="30"/>
  <c r="B54" i="30"/>
  <c r="L116" i="30"/>
  <c r="AH86" i="30"/>
  <c r="AS86" i="30" s="1"/>
  <c r="M84" i="30"/>
  <c r="AI53" i="30"/>
  <c r="AT53" i="30" s="1"/>
  <c r="B157" i="30"/>
  <c r="B61" i="30"/>
  <c r="B148" i="30"/>
  <c r="B52" i="30"/>
  <c r="B155" i="30"/>
  <c r="B59" i="30"/>
  <c r="C149" i="30"/>
  <c r="C53" i="30"/>
  <c r="B151" i="30"/>
  <c r="B55" i="30"/>
  <c r="B153" i="30"/>
  <c r="B57" i="30"/>
  <c r="D148" i="30"/>
  <c r="D52" i="30"/>
  <c r="D149" i="30"/>
  <c r="D53" i="30"/>
  <c r="C148" i="30"/>
  <c r="C52" i="30"/>
  <c r="B154" i="30"/>
  <c r="B58" i="30"/>
  <c r="B159" i="30"/>
  <c r="B63" i="30"/>
  <c r="J164" i="30"/>
  <c r="AF102" i="30"/>
  <c r="AQ102" i="30" s="1"/>
  <c r="B158" i="30"/>
  <c r="B62" i="30"/>
  <c r="K100" i="30"/>
  <c r="AG70" i="30"/>
  <c r="AR70" i="30" s="1"/>
  <c r="AG36" i="30"/>
  <c r="AR36" i="30" s="1"/>
  <c r="K68" i="30"/>
  <c r="AI20" i="30"/>
  <c r="AT20" i="30" s="1"/>
  <c r="L20" i="30"/>
  <c r="B149" i="30"/>
  <c r="B53" i="30"/>
  <c r="C58" i="29"/>
  <c r="C154" i="29"/>
  <c r="E65" i="29"/>
  <c r="E161" i="29"/>
  <c r="B56" i="29"/>
  <c r="B152" i="29"/>
  <c r="D59" i="29"/>
  <c r="D155" i="29"/>
  <c r="D57" i="29"/>
  <c r="D153" i="29"/>
  <c r="E57" i="29"/>
  <c r="E153" i="29"/>
  <c r="D55" i="29"/>
  <c r="D151" i="29"/>
  <c r="E55" i="29"/>
  <c r="E151" i="29"/>
  <c r="E58" i="29"/>
  <c r="E154" i="29"/>
  <c r="E60" i="29"/>
  <c r="E156" i="29"/>
  <c r="C59" i="29"/>
  <c r="C155" i="29"/>
  <c r="B61" i="29"/>
  <c r="B157" i="29"/>
  <c r="B55" i="29"/>
  <c r="B151" i="29"/>
  <c r="E59" i="29"/>
  <c r="E155" i="29"/>
  <c r="C56" i="29"/>
  <c r="C152" i="29"/>
  <c r="E61" i="29"/>
  <c r="E157" i="29"/>
  <c r="E54" i="29"/>
  <c r="E150" i="29"/>
  <c r="B66" i="29"/>
  <c r="B162" i="29"/>
  <c r="C60" i="29"/>
  <c r="C156" i="29"/>
  <c r="C61" i="29"/>
  <c r="C157" i="29"/>
  <c r="B59" i="29"/>
  <c r="B155" i="29"/>
  <c r="B64" i="29"/>
  <c r="B160" i="29"/>
  <c r="E64" i="29"/>
  <c r="E160" i="29"/>
  <c r="B65" i="29"/>
  <c r="B161" i="29"/>
  <c r="B62" i="29"/>
  <c r="B158" i="29"/>
  <c r="B54" i="29"/>
  <c r="B150" i="29"/>
  <c r="C62" i="29"/>
  <c r="C158" i="29"/>
  <c r="B58" i="29"/>
  <c r="B154" i="29"/>
  <c r="B60" i="29"/>
  <c r="B156" i="29"/>
  <c r="B63" i="29"/>
  <c r="B159" i="29"/>
  <c r="C55" i="29"/>
  <c r="C151" i="29"/>
  <c r="B57" i="29"/>
  <c r="B153" i="29"/>
  <c r="AG72" i="29"/>
  <c r="AR72" i="29" s="1"/>
  <c r="K102" i="29"/>
  <c r="M118" i="29"/>
  <c r="AI88" i="29"/>
  <c r="AT88" i="29" s="1"/>
  <c r="J166" i="29"/>
  <c r="AF104" i="29"/>
  <c r="AQ104" i="29" s="1"/>
  <c r="AG21" i="29"/>
  <c r="AR21" i="29" s="1"/>
  <c r="J21" i="29"/>
  <c r="J86" i="29"/>
  <c r="AF55" i="29"/>
  <c r="AQ55" i="29" s="1"/>
  <c r="AG38" i="29"/>
  <c r="AR38" i="29" s="1"/>
  <c r="K70" i="29"/>
  <c r="N51" i="33" l="1"/>
  <c r="O51" i="33"/>
  <c r="Y10" i="33"/>
  <c r="S149" i="31"/>
  <c r="S161" i="31" s="1"/>
  <c r="U149" i="31"/>
  <c r="U161" i="31" s="1"/>
  <c r="X145" i="31"/>
  <c r="E15" i="33"/>
  <c r="C151" i="33"/>
  <c r="Y11" i="33"/>
  <c r="V26" i="33"/>
  <c r="Y49" i="34"/>
  <c r="R25" i="33"/>
  <c r="U49" i="34"/>
  <c r="Q26" i="33"/>
  <c r="T49" i="34"/>
  <c r="T25" i="33"/>
  <c r="W49" i="34"/>
  <c r="O25" i="33"/>
  <c r="R49" i="34"/>
  <c r="P26" i="33"/>
  <c r="S49" i="34"/>
  <c r="S26" i="33"/>
  <c r="V49" i="34"/>
  <c r="D56" i="29"/>
  <c r="Y44" i="33"/>
  <c r="G143" i="33" s="1"/>
  <c r="Y12" i="33"/>
  <c r="Y112" i="33"/>
  <c r="Y116" i="33"/>
  <c r="I126" i="33"/>
  <c r="N140" i="33"/>
  <c r="I134" i="33"/>
  <c r="F144" i="33"/>
  <c r="N126" i="33"/>
  <c r="C134" i="33"/>
  <c r="D126" i="33"/>
  <c r="J126" i="33"/>
  <c r="D144" i="33"/>
  <c r="G140" i="33"/>
  <c r="H126" i="33"/>
  <c r="K129" i="33"/>
  <c r="G126" i="33"/>
  <c r="S148" i="33"/>
  <c r="R148" i="33"/>
  <c r="V148" i="33"/>
  <c r="O148" i="33"/>
  <c r="W148" i="33"/>
  <c r="U148" i="33"/>
  <c r="Q148" i="33"/>
  <c r="T148" i="33"/>
  <c r="P148" i="33"/>
  <c r="M134" i="33"/>
  <c r="L148" i="33"/>
  <c r="L129" i="33"/>
  <c r="L140" i="33"/>
  <c r="D140" i="33"/>
  <c r="D130" i="33"/>
  <c r="N134" i="33"/>
  <c r="L144" i="33"/>
  <c r="E144" i="33"/>
  <c r="M144" i="33"/>
  <c r="E126" i="33"/>
  <c r="J144" i="33"/>
  <c r="H148" i="33"/>
  <c r="D148" i="33"/>
  <c r="M130" i="33"/>
  <c r="M148" i="33"/>
  <c r="Y42" i="33"/>
  <c r="C141" i="33" s="1"/>
  <c r="C118" i="33"/>
  <c r="C117" i="33"/>
  <c r="J117" i="33"/>
  <c r="K117" i="33"/>
  <c r="G117" i="33"/>
  <c r="M118" i="33"/>
  <c r="N118" i="33"/>
  <c r="E118" i="33"/>
  <c r="G119" i="33"/>
  <c r="H119" i="33"/>
  <c r="L119" i="33"/>
  <c r="S129" i="33"/>
  <c r="P129" i="33"/>
  <c r="T129" i="33"/>
  <c r="W129" i="33"/>
  <c r="O129" i="33"/>
  <c r="Q129" i="33"/>
  <c r="R129" i="33"/>
  <c r="V129" i="33"/>
  <c r="U129" i="33"/>
  <c r="W130" i="33"/>
  <c r="T130" i="33"/>
  <c r="S130" i="33"/>
  <c r="O130" i="33"/>
  <c r="P130" i="33"/>
  <c r="Q130" i="33"/>
  <c r="R130" i="33"/>
  <c r="V130" i="33"/>
  <c r="U130" i="33"/>
  <c r="P118" i="33"/>
  <c r="R119" i="33"/>
  <c r="P119" i="33"/>
  <c r="T119" i="33"/>
  <c r="I148" i="33"/>
  <c r="K130" i="33"/>
  <c r="I130" i="33"/>
  <c r="E148" i="33"/>
  <c r="L130" i="33"/>
  <c r="J129" i="33"/>
  <c r="E117" i="33"/>
  <c r="J118" i="33"/>
  <c r="E119" i="33"/>
  <c r="I119" i="33"/>
  <c r="S118" i="33"/>
  <c r="V119" i="33"/>
  <c r="Q118" i="33"/>
  <c r="S119" i="33"/>
  <c r="W119" i="33"/>
  <c r="Y86" i="33"/>
  <c r="I129" i="33"/>
  <c r="I117" i="33"/>
  <c r="M117" i="33"/>
  <c r="F117" i="33"/>
  <c r="G118" i="33"/>
  <c r="H118" i="33"/>
  <c r="M119" i="33"/>
  <c r="J119" i="33"/>
  <c r="N119" i="33"/>
  <c r="W126" i="33"/>
  <c r="S126" i="33"/>
  <c r="O126" i="33"/>
  <c r="V126" i="33"/>
  <c r="Q126" i="33"/>
  <c r="R126" i="33"/>
  <c r="U126" i="33"/>
  <c r="T126" i="33"/>
  <c r="P126" i="33"/>
  <c r="O134" i="33"/>
  <c r="R134" i="33"/>
  <c r="W134" i="33"/>
  <c r="V134" i="33"/>
  <c r="S134" i="33"/>
  <c r="Q134" i="33"/>
  <c r="P134" i="33"/>
  <c r="U134" i="33"/>
  <c r="T134" i="33"/>
  <c r="U118" i="33"/>
  <c r="O119" i="33"/>
  <c r="T118" i="33"/>
  <c r="N148" i="33"/>
  <c r="G130" i="33"/>
  <c r="H129" i="33"/>
  <c r="K126" i="33"/>
  <c r="H140" i="33"/>
  <c r="C129" i="33"/>
  <c r="K148" i="33"/>
  <c r="G134" i="33"/>
  <c r="F148" i="33"/>
  <c r="J130" i="33"/>
  <c r="N130" i="33"/>
  <c r="F129" i="33"/>
  <c r="K140" i="33"/>
  <c r="C126" i="33"/>
  <c r="N144" i="33"/>
  <c r="N129" i="33"/>
  <c r="F134" i="33"/>
  <c r="K144" i="33"/>
  <c r="D129" i="33"/>
  <c r="F140" i="33"/>
  <c r="D134" i="33"/>
  <c r="Y85" i="33"/>
  <c r="C127" i="33" s="1"/>
  <c r="M129" i="33"/>
  <c r="H117" i="33"/>
  <c r="F118" i="33"/>
  <c r="R118" i="33"/>
  <c r="W118" i="33"/>
  <c r="U119" i="33"/>
  <c r="E159" i="29"/>
  <c r="Y43" i="33"/>
  <c r="C142" i="33" s="1"/>
  <c r="E129" i="33"/>
  <c r="L117" i="33"/>
  <c r="N117" i="33"/>
  <c r="K118" i="33"/>
  <c r="L118" i="33"/>
  <c r="I118" i="33"/>
  <c r="K119" i="33"/>
  <c r="F119" i="33"/>
  <c r="Q119" i="33"/>
  <c r="V118" i="33"/>
  <c r="O118" i="33"/>
  <c r="R144" i="33"/>
  <c r="V144" i="33"/>
  <c r="U144" i="33"/>
  <c r="P144" i="33"/>
  <c r="W144" i="33"/>
  <c r="S144" i="33"/>
  <c r="O144" i="33"/>
  <c r="Q144" i="33"/>
  <c r="T144" i="33"/>
  <c r="G148" i="33"/>
  <c r="K134" i="33"/>
  <c r="J148" i="33"/>
  <c r="F126" i="33"/>
  <c r="H130" i="33"/>
  <c r="L134" i="33"/>
  <c r="J134" i="33"/>
  <c r="I140" i="33"/>
  <c r="C144" i="33"/>
  <c r="E134" i="33"/>
  <c r="F130" i="33"/>
  <c r="H144" i="33"/>
  <c r="E130" i="33"/>
  <c r="M126" i="33"/>
  <c r="J140" i="33"/>
  <c r="E140" i="33"/>
  <c r="C148" i="33"/>
  <c r="I144" i="33"/>
  <c r="C140" i="33"/>
  <c r="R26" i="33"/>
  <c r="E163" i="29"/>
  <c r="Y46" i="33"/>
  <c r="N145" i="33" s="1"/>
  <c r="Y15" i="33"/>
  <c r="Y48" i="33"/>
  <c r="S147" i="33" s="1"/>
  <c r="Y89" i="33"/>
  <c r="F131" i="33" s="1"/>
  <c r="Y47" i="33"/>
  <c r="H146" i="33" s="1"/>
  <c r="O26" i="33"/>
  <c r="S25" i="33"/>
  <c r="W21" i="33"/>
  <c r="W22" i="33"/>
  <c r="W20" i="33"/>
  <c r="W19" i="33"/>
  <c r="W23" i="33"/>
  <c r="W24" i="33"/>
  <c r="W149" i="31"/>
  <c r="W161" i="31" s="1"/>
  <c r="W145" i="31"/>
  <c r="Q22" i="33"/>
  <c r="Q19" i="33"/>
  <c r="Q20" i="33"/>
  <c r="Q21" i="33"/>
  <c r="Q23" i="33"/>
  <c r="Q24" i="33"/>
  <c r="Z149" i="31"/>
  <c r="Z161" i="31" s="1"/>
  <c r="Z145" i="31"/>
  <c r="Y149" i="31"/>
  <c r="Y161" i="31" s="1"/>
  <c r="Y145" i="31"/>
  <c r="V25" i="33"/>
  <c r="Q25" i="33"/>
  <c r="R149" i="31"/>
  <c r="R161" i="31" s="1"/>
  <c r="R145" i="31"/>
  <c r="V149" i="31"/>
  <c r="V161" i="31" s="1"/>
  <c r="V145" i="31"/>
  <c r="V20" i="33"/>
  <c r="V21" i="33"/>
  <c r="V19" i="33"/>
  <c r="V22" i="33"/>
  <c r="V23" i="33"/>
  <c r="V24" i="33"/>
  <c r="S21" i="33"/>
  <c r="S22" i="33"/>
  <c r="S19" i="33"/>
  <c r="S23" i="33"/>
  <c r="S20" i="33"/>
  <c r="S24" i="33"/>
  <c r="R22" i="33"/>
  <c r="R21" i="33"/>
  <c r="R20" i="33"/>
  <c r="R23" i="33"/>
  <c r="R19" i="33"/>
  <c r="R24" i="33"/>
  <c r="X163" i="29"/>
  <c r="X49" i="34" s="1"/>
  <c r="W26" i="33"/>
  <c r="P23" i="33"/>
  <c r="P19" i="33"/>
  <c r="P22" i="33"/>
  <c r="P21" i="33"/>
  <c r="P20" i="33"/>
  <c r="P24" i="33"/>
  <c r="P25" i="33"/>
  <c r="O94" i="33"/>
  <c r="T149" i="31"/>
  <c r="T161" i="31" s="1"/>
  <c r="T145" i="31"/>
  <c r="W25" i="33"/>
  <c r="O21" i="33"/>
  <c r="O23" i="33"/>
  <c r="O20" i="33"/>
  <c r="O22" i="33"/>
  <c r="O19" i="33"/>
  <c r="O24" i="33"/>
  <c r="T23" i="33"/>
  <c r="T21" i="33"/>
  <c r="T22" i="33"/>
  <c r="T19" i="33"/>
  <c r="T20" i="33"/>
  <c r="T24" i="33"/>
  <c r="E62" i="31"/>
  <c r="D118" i="33"/>
  <c r="Y90" i="33"/>
  <c r="C132" i="33" s="1"/>
  <c r="D119" i="33"/>
  <c r="Y91" i="33"/>
  <c r="H133" i="33" s="1"/>
  <c r="C157" i="31"/>
  <c r="E115" i="33"/>
  <c r="Y115" i="33" s="1"/>
  <c r="D94" i="33"/>
  <c r="D117" i="33"/>
  <c r="I115" i="33"/>
  <c r="C113" i="33"/>
  <c r="Y113" i="33" s="1"/>
  <c r="C119" i="33"/>
  <c r="C114" i="33"/>
  <c r="Y114" i="33" s="1"/>
  <c r="M115" i="33"/>
  <c r="L94" i="33"/>
  <c r="K94" i="33"/>
  <c r="N94" i="33"/>
  <c r="J94" i="33"/>
  <c r="F94" i="33"/>
  <c r="E94" i="33"/>
  <c r="I94" i="33"/>
  <c r="E64" i="31"/>
  <c r="C54" i="30"/>
  <c r="D154" i="29"/>
  <c r="H94" i="33"/>
  <c r="G94" i="33"/>
  <c r="M94" i="33"/>
  <c r="C94" i="33"/>
  <c r="L21" i="33"/>
  <c r="L23" i="33"/>
  <c r="L26" i="33"/>
  <c r="L19" i="33"/>
  <c r="L22" i="33"/>
  <c r="L24" i="33"/>
  <c r="L25" i="33"/>
  <c r="L20" i="33"/>
  <c r="H19" i="33"/>
  <c r="H22" i="33"/>
  <c r="H24" i="33"/>
  <c r="H26" i="33"/>
  <c r="H21" i="33"/>
  <c r="H23" i="33"/>
  <c r="H25" i="33"/>
  <c r="H20" i="33"/>
  <c r="D142" i="31"/>
  <c r="D46" i="31"/>
  <c r="D16" i="31"/>
  <c r="D127" i="31"/>
  <c r="D79" i="31"/>
  <c r="D175" i="31"/>
  <c r="D31" i="31"/>
  <c r="D111" i="31"/>
  <c r="D95" i="31"/>
  <c r="E162" i="29"/>
  <c r="E66" i="29"/>
  <c r="C48" i="29"/>
  <c r="C144" i="29"/>
  <c r="C144" i="31"/>
  <c r="C48" i="31"/>
  <c r="C16" i="29"/>
  <c r="C97" i="29"/>
  <c r="C113" i="29"/>
  <c r="C177" i="29"/>
  <c r="C81" i="29"/>
  <c r="C129" i="29"/>
  <c r="C32" i="29"/>
  <c r="C81" i="31"/>
  <c r="C177" i="31"/>
  <c r="C33" i="31"/>
  <c r="C113" i="31"/>
  <c r="C97" i="31"/>
  <c r="C129" i="31"/>
  <c r="C63" i="29"/>
  <c r="C159" i="29"/>
  <c r="D44" i="29"/>
  <c r="D140" i="29"/>
  <c r="D12" i="29"/>
  <c r="D174" i="29" s="1"/>
  <c r="D93" i="29"/>
  <c r="D125" i="29"/>
  <c r="D77" i="29"/>
  <c r="D109" i="29"/>
  <c r="D173" i="29"/>
  <c r="D28" i="29"/>
  <c r="E135" i="30"/>
  <c r="E39" i="30"/>
  <c r="E150" i="30"/>
  <c r="E54" i="30"/>
  <c r="C136" i="30"/>
  <c r="C40" i="30"/>
  <c r="E9" i="30"/>
  <c r="E104" i="30"/>
  <c r="E24" i="30"/>
  <c r="E88" i="30"/>
  <c r="E72" i="30"/>
  <c r="E168" i="30"/>
  <c r="E120" i="30"/>
  <c r="D135" i="30"/>
  <c r="D39" i="30"/>
  <c r="C55" i="30"/>
  <c r="C151" i="30"/>
  <c r="C10" i="30"/>
  <c r="C169" i="30"/>
  <c r="C25" i="30"/>
  <c r="C89" i="30"/>
  <c r="C121" i="30"/>
  <c r="C105" i="30"/>
  <c r="C73" i="30"/>
  <c r="D54" i="30"/>
  <c r="D150" i="30"/>
  <c r="D9" i="30"/>
  <c r="D24" i="30"/>
  <c r="D72" i="30"/>
  <c r="D168" i="30"/>
  <c r="D88" i="30"/>
  <c r="D120" i="30"/>
  <c r="D104" i="30"/>
  <c r="L116" i="31"/>
  <c r="AH86" i="31"/>
  <c r="AS86" i="31" s="1"/>
  <c r="O100" i="31"/>
  <c r="AK70" i="31"/>
  <c r="AV70" i="31" s="1"/>
  <c r="I163" i="29"/>
  <c r="I49" i="34" s="1"/>
  <c r="J163" i="29"/>
  <c r="J49" i="34" s="1"/>
  <c r="N163" i="29"/>
  <c r="N49" i="34" s="1"/>
  <c r="Q163" i="29"/>
  <c r="Q49" i="34" s="1"/>
  <c r="H163" i="29"/>
  <c r="H49" i="34" s="1"/>
  <c r="M163" i="29"/>
  <c r="M49" i="34" s="1"/>
  <c r="G163" i="29"/>
  <c r="G49" i="34" s="1"/>
  <c r="P163" i="29"/>
  <c r="P49" i="34" s="1"/>
  <c r="L163" i="29"/>
  <c r="L49" i="34" s="1"/>
  <c r="F163" i="29"/>
  <c r="F49" i="34" s="1"/>
  <c r="F145" i="31"/>
  <c r="F149" i="31"/>
  <c r="F161" i="31" s="1"/>
  <c r="N145" i="31"/>
  <c r="N161" i="31"/>
  <c r="P145" i="31"/>
  <c r="P161" i="31"/>
  <c r="Q145" i="31"/>
  <c r="Q161" i="31"/>
  <c r="I145" i="31"/>
  <c r="I161" i="31"/>
  <c r="G145" i="31"/>
  <c r="G161" i="31"/>
  <c r="H145" i="31"/>
  <c r="H161" i="31"/>
  <c r="M145" i="31"/>
  <c r="M161" i="31"/>
  <c r="J145" i="31"/>
  <c r="J161" i="31"/>
  <c r="L145" i="31"/>
  <c r="L161" i="31"/>
  <c r="O145" i="31"/>
  <c r="O161" i="31"/>
  <c r="K145" i="31"/>
  <c r="K161" i="31"/>
  <c r="AG36" i="31"/>
  <c r="AR36" i="31" s="1"/>
  <c r="K68" i="31"/>
  <c r="O164" i="31"/>
  <c r="AK102" i="31"/>
  <c r="AV102" i="31" s="1"/>
  <c r="L20" i="31"/>
  <c r="AI20" i="31"/>
  <c r="AT20" i="31" s="1"/>
  <c r="K164" i="30"/>
  <c r="AG102" i="30"/>
  <c r="AR102" i="30" s="1"/>
  <c r="AH36" i="30"/>
  <c r="AS36" i="30" s="1"/>
  <c r="L68" i="30"/>
  <c r="M20" i="30"/>
  <c r="AJ20" i="30"/>
  <c r="AU20" i="30" s="1"/>
  <c r="L100" i="30"/>
  <c r="AH70" i="30"/>
  <c r="AS70" i="30" s="1"/>
  <c r="M116" i="30"/>
  <c r="AI86" i="30"/>
  <c r="AT86" i="30" s="1"/>
  <c r="N84" i="30"/>
  <c r="AJ53" i="30"/>
  <c r="AU53" i="30" s="1"/>
  <c r="AH72" i="29"/>
  <c r="AS72" i="29" s="1"/>
  <c r="L102" i="29"/>
  <c r="L70" i="29"/>
  <c r="AH38" i="29"/>
  <c r="AS38" i="29" s="1"/>
  <c r="K166" i="29"/>
  <c r="AG104" i="29"/>
  <c r="AR104" i="29" s="1"/>
  <c r="AH21" i="29"/>
  <c r="AS21" i="29" s="1"/>
  <c r="K21" i="29"/>
  <c r="AG55" i="29"/>
  <c r="AR55" i="29" s="1"/>
  <c r="K86" i="29"/>
  <c r="N118" i="29"/>
  <c r="AJ88" i="29"/>
  <c r="AU88" i="29" s="1"/>
  <c r="K122" i="33" l="1"/>
  <c r="K123" i="33" s="1"/>
  <c r="Y118" i="33"/>
  <c r="Q143" i="33"/>
  <c r="U143" i="33"/>
  <c r="L143" i="33"/>
  <c r="N143" i="33"/>
  <c r="P143" i="33"/>
  <c r="W143" i="33"/>
  <c r="J143" i="33"/>
  <c r="D143" i="33"/>
  <c r="F143" i="33"/>
  <c r="S143" i="33"/>
  <c r="T143" i="33"/>
  <c r="V143" i="33"/>
  <c r="H143" i="33"/>
  <c r="C143" i="33"/>
  <c r="O143" i="33"/>
  <c r="R143" i="33"/>
  <c r="K143" i="33"/>
  <c r="I143" i="33"/>
  <c r="M143" i="33"/>
  <c r="E143" i="33"/>
  <c r="G122" i="33"/>
  <c r="G123" i="33" s="1"/>
  <c r="F122" i="33"/>
  <c r="F123" i="33" s="1"/>
  <c r="M147" i="33"/>
  <c r="O122" i="33"/>
  <c r="F147" i="33"/>
  <c r="D132" i="33"/>
  <c r="M131" i="33"/>
  <c r="N122" i="33"/>
  <c r="N123" i="33" s="1"/>
  <c r="H131" i="33"/>
  <c r="H147" i="33"/>
  <c r="Q147" i="33"/>
  <c r="N132" i="33"/>
  <c r="P147" i="33"/>
  <c r="H122" i="33"/>
  <c r="H123" i="33" s="1"/>
  <c r="J122" i="33"/>
  <c r="J123" i="33" s="1"/>
  <c r="D146" i="33"/>
  <c r="M133" i="33"/>
  <c r="P133" i="33"/>
  <c r="W131" i="33"/>
  <c r="T131" i="33"/>
  <c r="O131" i="33"/>
  <c r="R131" i="33"/>
  <c r="P131" i="33"/>
  <c r="S131" i="33"/>
  <c r="U131" i="33"/>
  <c r="Q131" i="33"/>
  <c r="V131" i="33"/>
  <c r="T146" i="33"/>
  <c r="Q133" i="33"/>
  <c r="L132" i="33"/>
  <c r="K132" i="33"/>
  <c r="N131" i="33"/>
  <c r="I145" i="33"/>
  <c r="C147" i="33"/>
  <c r="U133" i="33"/>
  <c r="R132" i="33"/>
  <c r="G147" i="33"/>
  <c r="F132" i="33"/>
  <c r="S127" i="33"/>
  <c r="U127" i="33"/>
  <c r="N127" i="33"/>
  <c r="T127" i="33"/>
  <c r="P127" i="33"/>
  <c r="Q127" i="33"/>
  <c r="R127" i="33"/>
  <c r="V127" i="33"/>
  <c r="O127" i="33"/>
  <c r="W127" i="33"/>
  <c r="D127" i="33"/>
  <c r="H127" i="33"/>
  <c r="L127" i="33"/>
  <c r="E127" i="33"/>
  <c r="I127" i="33"/>
  <c r="M127" i="33"/>
  <c r="G127" i="33"/>
  <c r="K127" i="33"/>
  <c r="F127" i="33"/>
  <c r="J127" i="33"/>
  <c r="V147" i="33"/>
  <c r="J133" i="33"/>
  <c r="G132" i="33"/>
  <c r="W133" i="33"/>
  <c r="S133" i="33"/>
  <c r="R147" i="33"/>
  <c r="E133" i="33"/>
  <c r="J132" i="33"/>
  <c r="L145" i="33"/>
  <c r="V146" i="33"/>
  <c r="S146" i="33"/>
  <c r="K147" i="33"/>
  <c r="E132" i="33"/>
  <c r="K131" i="33"/>
  <c r="C131" i="33"/>
  <c r="T145" i="33"/>
  <c r="S145" i="33"/>
  <c r="O145" i="33"/>
  <c r="W145" i="33"/>
  <c r="Q145" i="33"/>
  <c r="R145" i="33"/>
  <c r="U145" i="33"/>
  <c r="P145" i="33"/>
  <c r="V145" i="33"/>
  <c r="F133" i="33"/>
  <c r="G146" i="33"/>
  <c r="H145" i="33"/>
  <c r="L146" i="33"/>
  <c r="O133" i="33"/>
  <c r="N146" i="33"/>
  <c r="S128" i="33"/>
  <c r="W128" i="33"/>
  <c r="P128" i="33"/>
  <c r="N128" i="33"/>
  <c r="R128" i="33"/>
  <c r="U128" i="33"/>
  <c r="O128" i="33"/>
  <c r="T128" i="33"/>
  <c r="V128" i="33"/>
  <c r="Q128" i="33"/>
  <c r="J128" i="33"/>
  <c r="E128" i="33"/>
  <c r="M128" i="33"/>
  <c r="H128" i="33"/>
  <c r="K128" i="33"/>
  <c r="D128" i="33"/>
  <c r="L128" i="33"/>
  <c r="G128" i="33"/>
  <c r="F128" i="33"/>
  <c r="I128" i="33"/>
  <c r="P146" i="33"/>
  <c r="C145" i="33"/>
  <c r="L133" i="33"/>
  <c r="M145" i="33"/>
  <c r="E122" i="33"/>
  <c r="E123" i="33" s="1"/>
  <c r="O132" i="33"/>
  <c r="O147" i="33"/>
  <c r="E147" i="33"/>
  <c r="I132" i="33"/>
  <c r="L131" i="33"/>
  <c r="I146" i="33"/>
  <c r="U147" i="33"/>
  <c r="T132" i="33"/>
  <c r="H132" i="33"/>
  <c r="G145" i="33"/>
  <c r="K145" i="33"/>
  <c r="C133" i="33"/>
  <c r="V133" i="33"/>
  <c r="S132" i="33"/>
  <c r="I133" i="33"/>
  <c r="W146" i="33"/>
  <c r="R146" i="33"/>
  <c r="P132" i="33"/>
  <c r="N147" i="33"/>
  <c r="G133" i="33"/>
  <c r="K146" i="33"/>
  <c r="G131" i="33"/>
  <c r="J141" i="33"/>
  <c r="G141" i="33"/>
  <c r="O141" i="33"/>
  <c r="E141" i="33"/>
  <c r="F141" i="33"/>
  <c r="I141" i="33"/>
  <c r="N141" i="33"/>
  <c r="K141" i="33"/>
  <c r="L141" i="33"/>
  <c r="H141" i="33"/>
  <c r="D141" i="33"/>
  <c r="M141" i="33"/>
  <c r="K133" i="33"/>
  <c r="F145" i="33"/>
  <c r="Q146" i="33"/>
  <c r="U146" i="33"/>
  <c r="T133" i="33"/>
  <c r="M122" i="33"/>
  <c r="M123" i="33" s="1"/>
  <c r="I122" i="33"/>
  <c r="I123" i="33" s="1"/>
  <c r="V132" i="33"/>
  <c r="I147" i="33"/>
  <c r="J147" i="33"/>
  <c r="J146" i="33"/>
  <c r="F146" i="33"/>
  <c r="D131" i="33"/>
  <c r="L122" i="33"/>
  <c r="L123" i="33" s="1"/>
  <c r="N142" i="33"/>
  <c r="L142" i="33"/>
  <c r="I142" i="33"/>
  <c r="D142" i="33"/>
  <c r="V142" i="33"/>
  <c r="R142" i="33"/>
  <c r="T142" i="33"/>
  <c r="P142" i="33"/>
  <c r="J142" i="33"/>
  <c r="H142" i="33"/>
  <c r="U142" i="33"/>
  <c r="E142" i="33"/>
  <c r="F142" i="33"/>
  <c r="Q142" i="33"/>
  <c r="M142" i="33"/>
  <c r="K142" i="33"/>
  <c r="O142" i="33"/>
  <c r="S142" i="33"/>
  <c r="W142" i="33"/>
  <c r="G142" i="33"/>
  <c r="W132" i="33"/>
  <c r="L147" i="33"/>
  <c r="E146" i="33"/>
  <c r="D145" i="33"/>
  <c r="C146" i="33"/>
  <c r="O146" i="33"/>
  <c r="U132" i="33"/>
  <c r="N133" i="33"/>
  <c r="D147" i="33"/>
  <c r="M146" i="33"/>
  <c r="E145" i="33"/>
  <c r="I131" i="33"/>
  <c r="C128" i="33"/>
  <c r="T147" i="33"/>
  <c r="Q132" i="33"/>
  <c r="D133" i="33"/>
  <c r="E131" i="33"/>
  <c r="J145" i="33"/>
  <c r="W147" i="33"/>
  <c r="R133" i="33"/>
  <c r="M132" i="33"/>
  <c r="J131" i="33"/>
  <c r="Y119" i="33"/>
  <c r="Y51" i="33"/>
  <c r="J150" i="33" s="1"/>
  <c r="Y94" i="33"/>
  <c r="I136" i="33" s="1"/>
  <c r="U24" i="33"/>
  <c r="U23" i="33"/>
  <c r="U20" i="33"/>
  <c r="U21" i="33"/>
  <c r="U19" i="33"/>
  <c r="U22" i="33"/>
  <c r="U26" i="33"/>
  <c r="U25" i="33"/>
  <c r="D122" i="33"/>
  <c r="Y117" i="33"/>
  <c r="C122" i="33"/>
  <c r="N21" i="33"/>
  <c r="N23" i="33"/>
  <c r="N20" i="33"/>
  <c r="N22" i="33"/>
  <c r="N24" i="33"/>
  <c r="N26" i="33"/>
  <c r="N25" i="33"/>
  <c r="N19" i="33"/>
  <c r="M24" i="33"/>
  <c r="M19" i="33"/>
  <c r="M23" i="33"/>
  <c r="M25" i="33"/>
  <c r="M22" i="33"/>
  <c r="M26" i="33"/>
  <c r="M21" i="33"/>
  <c r="M20" i="33"/>
  <c r="K22" i="33"/>
  <c r="K26" i="33"/>
  <c r="K25" i="33"/>
  <c r="K19" i="33"/>
  <c r="K23" i="33"/>
  <c r="K24" i="33"/>
  <c r="K21" i="33"/>
  <c r="K20" i="33"/>
  <c r="J21" i="33"/>
  <c r="J22" i="33"/>
  <c r="J24" i="33"/>
  <c r="J26" i="33"/>
  <c r="J19" i="33"/>
  <c r="J25" i="33"/>
  <c r="J23" i="33"/>
  <c r="J20" i="33"/>
  <c r="I24" i="33"/>
  <c r="I19" i="33"/>
  <c r="I23" i="33"/>
  <c r="I22" i="33"/>
  <c r="I26" i="33"/>
  <c r="I21" i="33"/>
  <c r="I25" i="33"/>
  <c r="I20" i="33"/>
  <c r="G22" i="33"/>
  <c r="G26" i="33"/>
  <c r="G21" i="33"/>
  <c r="G19" i="33"/>
  <c r="G23" i="33"/>
  <c r="G25" i="33"/>
  <c r="G24" i="33"/>
  <c r="G20" i="33"/>
  <c r="F22" i="33"/>
  <c r="F24" i="33"/>
  <c r="F26" i="33"/>
  <c r="F19" i="33"/>
  <c r="F21" i="33"/>
  <c r="F23" i="33"/>
  <c r="F25" i="33"/>
  <c r="F20" i="33"/>
  <c r="E24" i="33"/>
  <c r="E25" i="33"/>
  <c r="E19" i="33"/>
  <c r="E23" i="33"/>
  <c r="E22" i="33"/>
  <c r="E26" i="33"/>
  <c r="E21" i="33"/>
  <c r="E20" i="33"/>
  <c r="D21" i="33"/>
  <c r="D24" i="33"/>
  <c r="D22" i="33"/>
  <c r="D23" i="33"/>
  <c r="D26" i="33"/>
  <c r="D19" i="33"/>
  <c r="D25" i="33"/>
  <c r="D20" i="33"/>
  <c r="D47" i="31"/>
  <c r="D143" i="31"/>
  <c r="D17" i="31"/>
  <c r="D128" i="31"/>
  <c r="D32" i="31"/>
  <c r="D112" i="31"/>
  <c r="D96" i="31"/>
  <c r="D176" i="31"/>
  <c r="D80" i="31"/>
  <c r="D62" i="31"/>
  <c r="D158" i="31"/>
  <c r="C26" i="33"/>
  <c r="C25" i="33"/>
  <c r="C24" i="33"/>
  <c r="C23" i="33"/>
  <c r="C22" i="33"/>
  <c r="C21" i="33"/>
  <c r="C20" i="33"/>
  <c r="C19" i="33"/>
  <c r="C160" i="31"/>
  <c r="C64" i="31"/>
  <c r="C49" i="29"/>
  <c r="C145" i="29"/>
  <c r="C145" i="31"/>
  <c r="C49" i="31"/>
  <c r="C17" i="29"/>
  <c r="C178" i="29"/>
  <c r="C33" i="29"/>
  <c r="C114" i="29"/>
  <c r="C98" i="29"/>
  <c r="C130" i="29"/>
  <c r="C82" i="29"/>
  <c r="C64" i="29"/>
  <c r="C160" i="29"/>
  <c r="D45" i="29"/>
  <c r="D141" i="29"/>
  <c r="D60" i="29"/>
  <c r="D156" i="29"/>
  <c r="D13" i="29"/>
  <c r="D29" i="29"/>
  <c r="D110" i="29"/>
  <c r="D126" i="29"/>
  <c r="D94" i="29"/>
  <c r="D78" i="29"/>
  <c r="C11" i="30"/>
  <c r="C74" i="30"/>
  <c r="C122" i="30"/>
  <c r="C26" i="30"/>
  <c r="C106" i="30"/>
  <c r="C90" i="30"/>
  <c r="C170" i="30"/>
  <c r="D55" i="30"/>
  <c r="D151" i="30"/>
  <c r="E10" i="30"/>
  <c r="E105" i="30"/>
  <c r="E25" i="30"/>
  <c r="E73" i="30"/>
  <c r="E169" i="30"/>
  <c r="E121" i="30"/>
  <c r="E89" i="30"/>
  <c r="D10" i="30"/>
  <c r="D73" i="30"/>
  <c r="D89" i="30"/>
  <c r="D169" i="30"/>
  <c r="D25" i="30"/>
  <c r="D105" i="30"/>
  <c r="D121" i="30"/>
  <c r="C152" i="30"/>
  <c r="C56" i="30"/>
  <c r="E55" i="30"/>
  <c r="E151" i="30"/>
  <c r="D136" i="30"/>
  <c r="D40" i="30"/>
  <c r="C41" i="30"/>
  <c r="C137" i="30"/>
  <c r="E136" i="30"/>
  <c r="E40" i="30"/>
  <c r="P100" i="31"/>
  <c r="AL70" i="31"/>
  <c r="AW70" i="31" s="1"/>
  <c r="M116" i="31"/>
  <c r="AI86" i="31"/>
  <c r="AT86" i="31" s="1"/>
  <c r="AH37" i="34"/>
  <c r="AS37" i="34" s="1"/>
  <c r="AK37" i="34"/>
  <c r="AV37" i="34" s="1"/>
  <c r="AJ37" i="34"/>
  <c r="AU37" i="34" s="1"/>
  <c r="AE37" i="34"/>
  <c r="AP37" i="34" s="1"/>
  <c r="AF37" i="34"/>
  <c r="AQ37" i="34" s="1"/>
  <c r="AL37" i="34"/>
  <c r="AW37" i="34" s="1"/>
  <c r="AG37" i="34"/>
  <c r="AR37" i="34" s="1"/>
  <c r="AD37" i="34"/>
  <c r="AO37" i="34" s="1"/>
  <c r="AJ20" i="31"/>
  <c r="AU20" i="31" s="1"/>
  <c r="M20" i="31"/>
  <c r="AH36" i="31"/>
  <c r="AS36" i="31" s="1"/>
  <c r="L68" i="31"/>
  <c r="P164" i="31"/>
  <c r="AL102" i="31"/>
  <c r="AW102" i="31" s="1"/>
  <c r="M68" i="30"/>
  <c r="AI36" i="30"/>
  <c r="AT36" i="30" s="1"/>
  <c r="AK53" i="30"/>
  <c r="AV53" i="30" s="1"/>
  <c r="O84" i="30"/>
  <c r="M100" i="30"/>
  <c r="AI70" i="30"/>
  <c r="AT70" i="30" s="1"/>
  <c r="N116" i="30"/>
  <c r="AJ86" i="30"/>
  <c r="AU86" i="30" s="1"/>
  <c r="AK20" i="30"/>
  <c r="AV20" i="30" s="1"/>
  <c r="N20" i="30"/>
  <c r="L164" i="30"/>
  <c r="AH102" i="30"/>
  <c r="AS102" i="30" s="1"/>
  <c r="AI72" i="29"/>
  <c r="AT72" i="29" s="1"/>
  <c r="M102" i="29"/>
  <c r="O118" i="29"/>
  <c r="AK88" i="29"/>
  <c r="AV88" i="29" s="1"/>
  <c r="AH55" i="29"/>
  <c r="AS55" i="29" s="1"/>
  <c r="L86" i="29"/>
  <c r="AI21" i="29"/>
  <c r="AT21" i="29" s="1"/>
  <c r="L21" i="29"/>
  <c r="L166" i="29"/>
  <c r="AH104" i="29"/>
  <c r="AS104" i="29" s="1"/>
  <c r="M70" i="29"/>
  <c r="AI38" i="29"/>
  <c r="AT38" i="29" s="1"/>
  <c r="E136" i="33" l="1"/>
  <c r="D136" i="33"/>
  <c r="K136" i="33"/>
  <c r="C136" i="33"/>
  <c r="J136" i="33"/>
  <c r="N150" i="33"/>
  <c r="N136" i="33"/>
  <c r="L136" i="33"/>
  <c r="O136" i="33"/>
  <c r="D150" i="33"/>
  <c r="H136" i="33"/>
  <c r="I150" i="33"/>
  <c r="L150" i="33"/>
  <c r="F136" i="33"/>
  <c r="G136" i="33"/>
  <c r="H150" i="33"/>
  <c r="E150" i="33"/>
  <c r="O150" i="33"/>
  <c r="K150" i="33"/>
  <c r="S136" i="33"/>
  <c r="W136" i="33"/>
  <c r="V136" i="33"/>
  <c r="U136" i="33"/>
  <c r="T136" i="33"/>
  <c r="R136" i="33"/>
  <c r="P136" i="33"/>
  <c r="Q136" i="33"/>
  <c r="M150" i="33"/>
  <c r="G150" i="33"/>
  <c r="M136" i="33"/>
  <c r="C150" i="33"/>
  <c r="F150" i="33"/>
  <c r="Y26" i="33"/>
  <c r="Y22" i="33"/>
  <c r="Y19" i="33"/>
  <c r="Y24" i="33"/>
  <c r="Y21" i="33"/>
  <c r="Y20" i="33"/>
  <c r="Y23" i="33"/>
  <c r="Y25" i="33"/>
  <c r="Y122" i="33"/>
  <c r="D177" i="31"/>
  <c r="D81" i="31"/>
  <c r="D113" i="31"/>
  <c r="D97" i="31"/>
  <c r="D129" i="31"/>
  <c r="D33" i="31"/>
  <c r="D144" i="31"/>
  <c r="D48" i="31"/>
  <c r="D63" i="31"/>
  <c r="D159" i="31"/>
  <c r="C131" i="29"/>
  <c r="C34" i="29"/>
  <c r="C115" i="29"/>
  <c r="C99" i="29"/>
  <c r="C179" i="29"/>
  <c r="C83" i="29"/>
  <c r="C65" i="29"/>
  <c r="C161" i="29"/>
  <c r="C65" i="31"/>
  <c r="C161" i="31"/>
  <c r="C50" i="29"/>
  <c r="C146" i="29"/>
  <c r="D46" i="29"/>
  <c r="D142" i="29"/>
  <c r="D14" i="29"/>
  <c r="D79" i="29"/>
  <c r="D111" i="29"/>
  <c r="D127" i="29"/>
  <c r="D95" i="29"/>
  <c r="D30" i="29"/>
  <c r="D175" i="29"/>
  <c r="D157" i="29"/>
  <c r="D61" i="29"/>
  <c r="C138" i="30"/>
  <c r="C42" i="30"/>
  <c r="C57" i="30"/>
  <c r="C153" i="30"/>
  <c r="E137" i="30"/>
  <c r="E41" i="30"/>
  <c r="D56" i="30"/>
  <c r="D152" i="30"/>
  <c r="E11" i="30"/>
  <c r="E170" i="30"/>
  <c r="E74" i="30"/>
  <c r="E106" i="30"/>
  <c r="E122" i="30"/>
  <c r="E26" i="30"/>
  <c r="E90" i="30"/>
  <c r="E152" i="30"/>
  <c r="E56" i="30"/>
  <c r="D41" i="30"/>
  <c r="D137" i="30"/>
  <c r="D11" i="30"/>
  <c r="D122" i="30"/>
  <c r="D26" i="30"/>
  <c r="D90" i="30"/>
  <c r="D74" i="30"/>
  <c r="D170" i="30"/>
  <c r="D106" i="30"/>
  <c r="C12" i="30"/>
  <c r="C172" i="30" s="1"/>
  <c r="C27" i="30"/>
  <c r="C91" i="30"/>
  <c r="C123" i="30"/>
  <c r="C107" i="30"/>
  <c r="C75" i="30"/>
  <c r="C171" i="30"/>
  <c r="AJ86" i="31"/>
  <c r="AU86" i="31" s="1"/>
  <c r="N116" i="31"/>
  <c r="Q100" i="31"/>
  <c r="R100" i="31" s="1"/>
  <c r="S100" i="31" s="1"/>
  <c r="T100" i="31" s="1"/>
  <c r="U100" i="31" s="1"/>
  <c r="V100" i="31" s="1"/>
  <c r="W100" i="31" s="1"/>
  <c r="X100" i="31" s="1"/>
  <c r="Y100" i="31" s="1"/>
  <c r="Z100" i="31" s="1"/>
  <c r="AM70" i="31"/>
  <c r="AX70" i="31" s="1"/>
  <c r="M68" i="31"/>
  <c r="AI36" i="31"/>
  <c r="AT36" i="31" s="1"/>
  <c r="AK20" i="31"/>
  <c r="AV20" i="31" s="1"/>
  <c r="N20" i="31"/>
  <c r="Q164" i="31"/>
  <c r="R164" i="31" s="1"/>
  <c r="S164" i="31" s="1"/>
  <c r="T164" i="31" s="1"/>
  <c r="U164" i="31" s="1"/>
  <c r="V164" i="31" s="1"/>
  <c r="W164" i="31" s="1"/>
  <c r="X164" i="31" s="1"/>
  <c r="Y164" i="31" s="1"/>
  <c r="Z164" i="31" s="1"/>
  <c r="AM102" i="31"/>
  <c r="AX102" i="31" s="1"/>
  <c r="M164" i="30"/>
  <c r="AI102" i="30"/>
  <c r="AT102" i="30" s="1"/>
  <c r="O116" i="30"/>
  <c r="AK86" i="30"/>
  <c r="AV86" i="30" s="1"/>
  <c r="O20" i="30"/>
  <c r="AL20" i="30"/>
  <c r="AW20" i="30" s="1"/>
  <c r="P84" i="30"/>
  <c r="Q84" i="30" s="1"/>
  <c r="R84" i="30" s="1"/>
  <c r="S84" i="30" s="1"/>
  <c r="T84" i="30" s="1"/>
  <c r="U84" i="30" s="1"/>
  <c r="V84" i="30" s="1"/>
  <c r="W84" i="30" s="1"/>
  <c r="X84" i="30" s="1"/>
  <c r="Y84" i="30" s="1"/>
  <c r="Z84" i="30" s="1"/>
  <c r="AL53" i="30"/>
  <c r="AW53" i="30" s="1"/>
  <c r="N100" i="30"/>
  <c r="AJ70" i="30"/>
  <c r="AU70" i="30" s="1"/>
  <c r="N68" i="30"/>
  <c r="AJ36" i="30"/>
  <c r="AU36" i="30" s="1"/>
  <c r="N102" i="29"/>
  <c r="AJ72" i="29"/>
  <c r="AU72" i="29" s="1"/>
  <c r="AJ21" i="29"/>
  <c r="AU21" i="29" s="1"/>
  <c r="M21" i="29"/>
  <c r="N70" i="29"/>
  <c r="AJ38" i="29"/>
  <c r="AU38" i="29" s="1"/>
  <c r="M86" i="29"/>
  <c r="AI55" i="29"/>
  <c r="AT55" i="29" s="1"/>
  <c r="M166" i="29"/>
  <c r="AI104" i="29"/>
  <c r="AT104" i="29" s="1"/>
  <c r="P118" i="29"/>
  <c r="AL88" i="29"/>
  <c r="AW88" i="29" s="1"/>
  <c r="B103" i="6"/>
  <c r="B135" i="6"/>
  <c r="B119" i="6"/>
  <c r="B102" i="6"/>
  <c r="B134" i="6"/>
  <c r="B118" i="6"/>
  <c r="B104" i="6"/>
  <c r="B136" i="6"/>
  <c r="B120" i="6"/>
  <c r="B70" i="6"/>
  <c r="B86" i="6"/>
  <c r="B71" i="6"/>
  <c r="B87" i="6"/>
  <c r="B72" i="6"/>
  <c r="B88" i="6"/>
  <c r="B23" i="6"/>
  <c r="B39" i="6" s="1"/>
  <c r="B55" i="6" s="1"/>
  <c r="B22" i="6"/>
  <c r="B38" i="6" s="1"/>
  <c r="B54" i="6" s="1"/>
  <c r="B24" i="6"/>
  <c r="B40" i="6" s="1"/>
  <c r="B56" i="6" s="1"/>
  <c r="G6" i="10"/>
  <c r="H6" i="10"/>
  <c r="I6" i="10"/>
  <c r="J6" i="10"/>
  <c r="K6" i="10"/>
  <c r="L6" i="10"/>
  <c r="M6" i="10"/>
  <c r="N6" i="10"/>
  <c r="O6" i="10"/>
  <c r="P6" i="10"/>
  <c r="Q6" i="10"/>
  <c r="G7" i="10"/>
  <c r="H7" i="10"/>
  <c r="I7" i="10"/>
  <c r="J7" i="10"/>
  <c r="K7" i="10"/>
  <c r="L7" i="10"/>
  <c r="M7" i="10"/>
  <c r="N7" i="10"/>
  <c r="O7" i="10"/>
  <c r="P7" i="10"/>
  <c r="Q7" i="10"/>
  <c r="G8" i="10"/>
  <c r="H8" i="10"/>
  <c r="I8" i="10"/>
  <c r="J8" i="10"/>
  <c r="K8" i="10"/>
  <c r="L8" i="10"/>
  <c r="M8" i="10"/>
  <c r="N8" i="10"/>
  <c r="O8" i="10"/>
  <c r="P8" i="10"/>
  <c r="Q8" i="10"/>
  <c r="G9" i="10"/>
  <c r="H9" i="10"/>
  <c r="I9" i="10"/>
  <c r="J9" i="10"/>
  <c r="K9" i="10"/>
  <c r="L9" i="10"/>
  <c r="M9" i="10"/>
  <c r="N9" i="10"/>
  <c r="O9" i="10"/>
  <c r="P9" i="10"/>
  <c r="Q9" i="10"/>
  <c r="G10" i="10"/>
  <c r="H10" i="10"/>
  <c r="I10" i="10"/>
  <c r="J10" i="10"/>
  <c r="K10" i="10"/>
  <c r="L10" i="10"/>
  <c r="M10" i="10"/>
  <c r="N10" i="10"/>
  <c r="O10" i="10"/>
  <c r="P10" i="10"/>
  <c r="Q10" i="10"/>
  <c r="G11" i="10"/>
  <c r="H11" i="10"/>
  <c r="I11" i="10"/>
  <c r="J11" i="10"/>
  <c r="K11" i="10"/>
  <c r="L11" i="10"/>
  <c r="M11" i="10"/>
  <c r="N11" i="10"/>
  <c r="O11" i="10"/>
  <c r="P11" i="10"/>
  <c r="Q11" i="10"/>
  <c r="G12" i="10"/>
  <c r="H12" i="10"/>
  <c r="I12" i="10"/>
  <c r="J12" i="10"/>
  <c r="K12" i="10"/>
  <c r="L12" i="10"/>
  <c r="M12" i="10"/>
  <c r="N12" i="10"/>
  <c r="O12" i="10"/>
  <c r="P12" i="10"/>
  <c r="Q12" i="10"/>
  <c r="G13" i="10"/>
  <c r="H13" i="10"/>
  <c r="I13" i="10"/>
  <c r="J13" i="10"/>
  <c r="K13" i="10"/>
  <c r="L13" i="10"/>
  <c r="M13" i="10"/>
  <c r="N13" i="10"/>
  <c r="O13" i="10"/>
  <c r="P13" i="10"/>
  <c r="Q13" i="10"/>
  <c r="G14" i="10"/>
  <c r="H14" i="10"/>
  <c r="I14" i="10"/>
  <c r="J14" i="10"/>
  <c r="K14" i="10"/>
  <c r="L14" i="10"/>
  <c r="M14" i="10"/>
  <c r="N14" i="10"/>
  <c r="O14" i="10"/>
  <c r="P14" i="10"/>
  <c r="Q14" i="10"/>
  <c r="G15" i="10"/>
  <c r="H15" i="10"/>
  <c r="I15" i="10"/>
  <c r="J15" i="10"/>
  <c r="K15" i="10"/>
  <c r="L15" i="10"/>
  <c r="M15" i="10"/>
  <c r="N15" i="10"/>
  <c r="O15" i="10"/>
  <c r="P15" i="10"/>
  <c r="Q15" i="10"/>
  <c r="G16" i="10"/>
  <c r="H16" i="10"/>
  <c r="I16" i="10"/>
  <c r="J16" i="10"/>
  <c r="K16" i="10"/>
  <c r="L16" i="10"/>
  <c r="M16" i="10"/>
  <c r="N16" i="10"/>
  <c r="O16" i="10"/>
  <c r="P16" i="10"/>
  <c r="Q16" i="10"/>
  <c r="G17" i="10"/>
  <c r="H17" i="10"/>
  <c r="I17" i="10"/>
  <c r="J17" i="10"/>
  <c r="K17" i="10"/>
  <c r="L17" i="10"/>
  <c r="M17" i="10"/>
  <c r="N17" i="10"/>
  <c r="O17" i="10"/>
  <c r="P17" i="10"/>
  <c r="Q17" i="10"/>
  <c r="G18" i="10"/>
  <c r="H18" i="10"/>
  <c r="I18" i="10"/>
  <c r="J18" i="10"/>
  <c r="K18" i="10"/>
  <c r="L18" i="10"/>
  <c r="M18" i="10"/>
  <c r="N18" i="10"/>
  <c r="O18" i="10"/>
  <c r="P18" i="10"/>
  <c r="Q18" i="10"/>
  <c r="G19" i="10"/>
  <c r="H19" i="10"/>
  <c r="I19" i="10"/>
  <c r="J19" i="10"/>
  <c r="K19" i="10"/>
  <c r="L19" i="10"/>
  <c r="M19" i="10"/>
  <c r="N19" i="10"/>
  <c r="O19" i="10"/>
  <c r="P19" i="10"/>
  <c r="Q19" i="10"/>
  <c r="G20" i="10"/>
  <c r="H20" i="10"/>
  <c r="I20" i="10"/>
  <c r="J20" i="10"/>
  <c r="K20" i="10"/>
  <c r="L20" i="10"/>
  <c r="M20" i="10"/>
  <c r="N20" i="10"/>
  <c r="O20" i="10"/>
  <c r="P20" i="10"/>
  <c r="Q20" i="10"/>
  <c r="G21" i="10"/>
  <c r="H21" i="10"/>
  <c r="I21" i="10"/>
  <c r="J21" i="10"/>
  <c r="K21" i="10"/>
  <c r="L21" i="10"/>
  <c r="M21" i="10"/>
  <c r="N21" i="10"/>
  <c r="O21" i="10"/>
  <c r="P21" i="10"/>
  <c r="Q21" i="10"/>
  <c r="G22" i="10"/>
  <c r="H22" i="10"/>
  <c r="I22" i="10"/>
  <c r="J22" i="10"/>
  <c r="K22" i="10"/>
  <c r="L22" i="10"/>
  <c r="M22" i="10"/>
  <c r="N22" i="10"/>
  <c r="O22" i="10"/>
  <c r="P22" i="10"/>
  <c r="Q22" i="10"/>
  <c r="G23" i="10"/>
  <c r="H23" i="10"/>
  <c r="I23" i="10"/>
  <c r="J23" i="10"/>
  <c r="K23" i="10"/>
  <c r="L23" i="10"/>
  <c r="M23" i="10"/>
  <c r="N23" i="10"/>
  <c r="O23" i="10"/>
  <c r="P23" i="10"/>
  <c r="Q23" i="10"/>
  <c r="G24" i="10"/>
  <c r="H24" i="10"/>
  <c r="I24" i="10"/>
  <c r="J24" i="10"/>
  <c r="K24" i="10"/>
  <c r="L24" i="10"/>
  <c r="M24" i="10"/>
  <c r="N24" i="10"/>
  <c r="O24" i="10"/>
  <c r="P24" i="10"/>
  <c r="Q24" i="10"/>
  <c r="G25" i="10"/>
  <c r="H25" i="10"/>
  <c r="I25" i="10"/>
  <c r="J25" i="10"/>
  <c r="K25" i="10"/>
  <c r="L25" i="10"/>
  <c r="M25" i="10"/>
  <c r="N25" i="10"/>
  <c r="O25" i="10"/>
  <c r="P25" i="10"/>
  <c r="Q25" i="10"/>
  <c r="G26" i="10"/>
  <c r="H26" i="10"/>
  <c r="I26" i="10"/>
  <c r="J26" i="10"/>
  <c r="K26" i="10"/>
  <c r="L26" i="10"/>
  <c r="M26" i="10"/>
  <c r="N26" i="10"/>
  <c r="O26" i="10"/>
  <c r="P26" i="10"/>
  <c r="Q26" i="10"/>
  <c r="G27" i="10"/>
  <c r="H27" i="10"/>
  <c r="I27" i="10"/>
  <c r="J27" i="10"/>
  <c r="K27" i="10"/>
  <c r="L27" i="10"/>
  <c r="M27" i="10"/>
  <c r="N27" i="10"/>
  <c r="O27" i="10"/>
  <c r="P27" i="10"/>
  <c r="Q27" i="10"/>
  <c r="G28" i="10"/>
  <c r="H28" i="10"/>
  <c r="I28" i="10"/>
  <c r="J28" i="10"/>
  <c r="K28" i="10"/>
  <c r="L28" i="10"/>
  <c r="M28" i="10"/>
  <c r="N28" i="10"/>
  <c r="O28" i="10"/>
  <c r="P28" i="10"/>
  <c r="Q28" i="10"/>
  <c r="G29" i="10"/>
  <c r="H29" i="10"/>
  <c r="I29" i="10"/>
  <c r="J29" i="10"/>
  <c r="K29" i="10"/>
  <c r="L29" i="10"/>
  <c r="M29" i="10"/>
  <c r="N29" i="10"/>
  <c r="O29" i="10"/>
  <c r="P29" i="10"/>
  <c r="Q29" i="10"/>
  <c r="G30" i="10"/>
  <c r="H30" i="10"/>
  <c r="I30" i="10"/>
  <c r="J30" i="10"/>
  <c r="K30" i="10"/>
  <c r="L30" i="10"/>
  <c r="M30" i="10"/>
  <c r="N30" i="10"/>
  <c r="O30" i="10"/>
  <c r="P30" i="10"/>
  <c r="Q30" i="10"/>
  <c r="G31" i="10"/>
  <c r="H31" i="10"/>
  <c r="I31" i="10"/>
  <c r="J31" i="10"/>
  <c r="K31" i="10"/>
  <c r="L31" i="10"/>
  <c r="M31" i="10"/>
  <c r="N31" i="10"/>
  <c r="O31" i="10"/>
  <c r="P31" i="10"/>
  <c r="Q31" i="10"/>
  <c r="G32" i="10"/>
  <c r="H32" i="10"/>
  <c r="I32" i="10"/>
  <c r="J32" i="10"/>
  <c r="K32" i="10"/>
  <c r="L32" i="10"/>
  <c r="M32" i="10"/>
  <c r="N32" i="10"/>
  <c r="O32" i="10"/>
  <c r="P32" i="10"/>
  <c r="Q32" i="10"/>
  <c r="G33" i="10"/>
  <c r="H33" i="10"/>
  <c r="I33" i="10"/>
  <c r="J33" i="10"/>
  <c r="K33" i="10"/>
  <c r="L33" i="10"/>
  <c r="M33" i="10"/>
  <c r="N33" i="10"/>
  <c r="O33" i="10"/>
  <c r="P33" i="10"/>
  <c r="Q33" i="10"/>
  <c r="G34" i="10"/>
  <c r="H34" i="10"/>
  <c r="I34" i="10"/>
  <c r="J34" i="10"/>
  <c r="K34" i="10"/>
  <c r="L34" i="10"/>
  <c r="M34" i="10"/>
  <c r="N34" i="10"/>
  <c r="O34" i="10"/>
  <c r="P34" i="10"/>
  <c r="Q34" i="10"/>
  <c r="G35" i="10"/>
  <c r="H35" i="10"/>
  <c r="I35" i="10"/>
  <c r="J35" i="10"/>
  <c r="K35" i="10"/>
  <c r="L35" i="10"/>
  <c r="M35" i="10"/>
  <c r="N35" i="10"/>
  <c r="O35" i="10"/>
  <c r="P35" i="10"/>
  <c r="Q35" i="10"/>
  <c r="G36" i="10"/>
  <c r="H36" i="10"/>
  <c r="I36" i="10"/>
  <c r="J36" i="10"/>
  <c r="K36" i="10"/>
  <c r="L36" i="10"/>
  <c r="M36" i="10"/>
  <c r="N36" i="10"/>
  <c r="O36" i="10"/>
  <c r="P36" i="10"/>
  <c r="Q36" i="10"/>
  <c r="G37" i="10"/>
  <c r="H37" i="10"/>
  <c r="I37" i="10"/>
  <c r="J37" i="10"/>
  <c r="K37" i="10"/>
  <c r="L37" i="10"/>
  <c r="M37" i="10"/>
  <c r="N37" i="10"/>
  <c r="O37" i="10"/>
  <c r="P37" i="10"/>
  <c r="Q37" i="10"/>
  <c r="G38" i="10"/>
  <c r="H38" i="10"/>
  <c r="I38" i="10"/>
  <c r="J38" i="10"/>
  <c r="K38" i="10"/>
  <c r="L38" i="10"/>
  <c r="M38" i="10"/>
  <c r="N38" i="10"/>
  <c r="O38" i="10"/>
  <c r="P38" i="10"/>
  <c r="Q38" i="10"/>
  <c r="G39" i="10"/>
  <c r="H39" i="10"/>
  <c r="I39" i="10"/>
  <c r="J39" i="10"/>
  <c r="K39" i="10"/>
  <c r="L39" i="10"/>
  <c r="M39" i="10"/>
  <c r="N39" i="10"/>
  <c r="O39" i="10"/>
  <c r="P39" i="10"/>
  <c r="Q39" i="10"/>
  <c r="G40" i="10"/>
  <c r="H40" i="10"/>
  <c r="I40" i="10"/>
  <c r="J40" i="10"/>
  <c r="K40" i="10"/>
  <c r="L40" i="10"/>
  <c r="M40" i="10"/>
  <c r="N40" i="10"/>
  <c r="O40" i="10"/>
  <c r="P40" i="10"/>
  <c r="Q40" i="10"/>
  <c r="G41" i="10"/>
  <c r="H41" i="10"/>
  <c r="I41" i="10"/>
  <c r="J41" i="10"/>
  <c r="K41" i="10"/>
  <c r="L41" i="10"/>
  <c r="M41" i="10"/>
  <c r="N41" i="10"/>
  <c r="O41" i="10"/>
  <c r="P41" i="10"/>
  <c r="Q41" i="10"/>
  <c r="G42" i="10"/>
  <c r="H42" i="10"/>
  <c r="I42" i="10"/>
  <c r="J42" i="10"/>
  <c r="K42" i="10"/>
  <c r="L42" i="10"/>
  <c r="M42" i="10"/>
  <c r="N42" i="10"/>
  <c r="O42" i="10"/>
  <c r="P42" i="10"/>
  <c r="Q42" i="10"/>
  <c r="G43" i="10"/>
  <c r="H43" i="10"/>
  <c r="I43" i="10"/>
  <c r="J43" i="10"/>
  <c r="K43" i="10"/>
  <c r="L43" i="10"/>
  <c r="M43" i="10"/>
  <c r="N43" i="10"/>
  <c r="O43" i="10"/>
  <c r="P43" i="10"/>
  <c r="Q43" i="10"/>
  <c r="G44" i="10"/>
  <c r="H44" i="10"/>
  <c r="I44" i="10"/>
  <c r="J44" i="10"/>
  <c r="K44" i="10"/>
  <c r="L44" i="10"/>
  <c r="M44" i="10"/>
  <c r="N44" i="10"/>
  <c r="O44" i="10"/>
  <c r="P44" i="10"/>
  <c r="Q44" i="10"/>
  <c r="G45" i="10"/>
  <c r="H45" i="10"/>
  <c r="I45" i="10"/>
  <c r="J45" i="10"/>
  <c r="K45" i="10"/>
  <c r="L45" i="10"/>
  <c r="M45" i="10"/>
  <c r="N45" i="10"/>
  <c r="O45" i="10"/>
  <c r="P45" i="10"/>
  <c r="Q45" i="10"/>
  <c r="G46" i="10"/>
  <c r="H46" i="10"/>
  <c r="I46" i="10"/>
  <c r="J46" i="10"/>
  <c r="K46" i="10"/>
  <c r="L46" i="10"/>
  <c r="M46" i="10"/>
  <c r="N46" i="10"/>
  <c r="O46" i="10"/>
  <c r="P46" i="10"/>
  <c r="Q46" i="10"/>
  <c r="G47" i="10"/>
  <c r="I47" i="10"/>
  <c r="J47" i="10"/>
  <c r="K47" i="10"/>
  <c r="L47" i="10"/>
  <c r="M47" i="10"/>
  <c r="N47" i="10"/>
  <c r="O47" i="10"/>
  <c r="P47" i="10"/>
  <c r="Q47" i="10"/>
  <c r="G48" i="10"/>
  <c r="H48" i="10"/>
  <c r="I48" i="10"/>
  <c r="J48" i="10"/>
  <c r="K48" i="10"/>
  <c r="L48" i="10"/>
  <c r="M48" i="10"/>
  <c r="N48" i="10"/>
  <c r="O48" i="10"/>
  <c r="P48" i="10"/>
  <c r="Q48" i="10"/>
  <c r="G49" i="10"/>
  <c r="H49" i="10"/>
  <c r="I49" i="10"/>
  <c r="J49" i="10"/>
  <c r="K49" i="10"/>
  <c r="L49" i="10"/>
  <c r="M49" i="10"/>
  <c r="N49" i="10"/>
  <c r="O49" i="10"/>
  <c r="P49" i="10"/>
  <c r="Q49" i="10"/>
  <c r="G50" i="10"/>
  <c r="H50" i="10"/>
  <c r="I50" i="10"/>
  <c r="J50" i="10"/>
  <c r="K50" i="10"/>
  <c r="L50" i="10"/>
  <c r="M50" i="10"/>
  <c r="N50" i="10"/>
  <c r="O50" i="10"/>
  <c r="P50" i="10"/>
  <c r="Q50" i="10"/>
  <c r="G51" i="10"/>
  <c r="H51" i="10"/>
  <c r="I51" i="10"/>
  <c r="J51" i="10"/>
  <c r="K51" i="10"/>
  <c r="L51" i="10"/>
  <c r="M51" i="10"/>
  <c r="N51" i="10"/>
  <c r="O51" i="10"/>
  <c r="P51" i="10"/>
  <c r="Q51" i="10"/>
  <c r="G52" i="10"/>
  <c r="H52" i="10"/>
  <c r="I52" i="10"/>
  <c r="J52" i="10"/>
  <c r="K52" i="10"/>
  <c r="L52" i="10"/>
  <c r="M52" i="10"/>
  <c r="N52" i="10"/>
  <c r="O52" i="10"/>
  <c r="P52" i="10"/>
  <c r="Q52" i="10"/>
  <c r="G53" i="10"/>
  <c r="H53" i="10"/>
  <c r="I53" i="10"/>
  <c r="J53" i="10"/>
  <c r="K53" i="10"/>
  <c r="L53" i="10"/>
  <c r="M53" i="10"/>
  <c r="N53" i="10"/>
  <c r="O53" i="10"/>
  <c r="P53" i="10"/>
  <c r="Q53" i="10"/>
  <c r="G54" i="10"/>
  <c r="H54" i="10"/>
  <c r="I54" i="10"/>
  <c r="J54" i="10"/>
  <c r="K54" i="10"/>
  <c r="L54" i="10"/>
  <c r="M54" i="10"/>
  <c r="N54" i="10"/>
  <c r="O54" i="10"/>
  <c r="P54" i="10"/>
  <c r="Q54" i="10"/>
  <c r="G55" i="10"/>
  <c r="H55" i="10"/>
  <c r="I55" i="10"/>
  <c r="J55" i="10"/>
  <c r="K55" i="10"/>
  <c r="L55" i="10"/>
  <c r="M55" i="10"/>
  <c r="N55" i="10"/>
  <c r="O55" i="10"/>
  <c r="P55" i="10"/>
  <c r="Q55" i="10"/>
  <c r="G56" i="10"/>
  <c r="H56" i="10"/>
  <c r="I56" i="10"/>
  <c r="J56" i="10"/>
  <c r="K56" i="10"/>
  <c r="L56" i="10"/>
  <c r="M56" i="10"/>
  <c r="N56" i="10"/>
  <c r="O56" i="10"/>
  <c r="P56" i="10"/>
  <c r="Q56" i="10"/>
  <c r="G57" i="10"/>
  <c r="H57" i="10"/>
  <c r="I57" i="10"/>
  <c r="J57" i="10"/>
  <c r="K57" i="10"/>
  <c r="L57" i="10"/>
  <c r="M57" i="10"/>
  <c r="N57" i="10"/>
  <c r="O57" i="10"/>
  <c r="P57" i="10"/>
  <c r="Q57" i="10"/>
  <c r="G58" i="10"/>
  <c r="H58" i="10"/>
  <c r="I58" i="10"/>
  <c r="J58" i="10"/>
  <c r="K58" i="10"/>
  <c r="L58" i="10"/>
  <c r="M58" i="10"/>
  <c r="N58" i="10"/>
  <c r="O58" i="10"/>
  <c r="P58" i="10"/>
  <c r="Q58" i="10"/>
  <c r="G59" i="10"/>
  <c r="H59" i="10"/>
  <c r="I59" i="10"/>
  <c r="J59" i="10"/>
  <c r="K59" i="10"/>
  <c r="L59" i="10"/>
  <c r="M59" i="10"/>
  <c r="N59" i="10"/>
  <c r="O59" i="10"/>
  <c r="P59" i="10"/>
  <c r="Q59" i="10"/>
  <c r="G60" i="10"/>
  <c r="H60" i="10"/>
  <c r="I60" i="10"/>
  <c r="J60" i="10"/>
  <c r="K60" i="10"/>
  <c r="L60" i="10"/>
  <c r="M60" i="10"/>
  <c r="N60" i="10"/>
  <c r="O60" i="10"/>
  <c r="P60" i="10"/>
  <c r="Q60" i="10"/>
  <c r="G61" i="10"/>
  <c r="H61" i="10"/>
  <c r="I61" i="10"/>
  <c r="J61" i="10"/>
  <c r="K61" i="10"/>
  <c r="L61" i="10"/>
  <c r="M61" i="10"/>
  <c r="N61" i="10"/>
  <c r="O61" i="10"/>
  <c r="P61" i="10"/>
  <c r="Q61" i="10"/>
  <c r="G62" i="10"/>
  <c r="H62" i="10"/>
  <c r="I62" i="10"/>
  <c r="J62" i="10"/>
  <c r="K62" i="10"/>
  <c r="L62" i="10"/>
  <c r="M62" i="10"/>
  <c r="N62" i="10"/>
  <c r="O62" i="10"/>
  <c r="P62" i="10"/>
  <c r="Q62" i="10"/>
  <c r="G63" i="10"/>
  <c r="H63" i="10"/>
  <c r="I63" i="10"/>
  <c r="J63" i="10"/>
  <c r="K63" i="10"/>
  <c r="L63" i="10"/>
  <c r="M63" i="10"/>
  <c r="N63" i="10"/>
  <c r="O63" i="10"/>
  <c r="P63" i="10"/>
  <c r="Q63" i="10"/>
  <c r="G64" i="10"/>
  <c r="H64" i="10"/>
  <c r="I64" i="10"/>
  <c r="J64" i="10"/>
  <c r="K64" i="10"/>
  <c r="L64" i="10"/>
  <c r="M64" i="10"/>
  <c r="N64" i="10"/>
  <c r="O64" i="10"/>
  <c r="P64" i="10"/>
  <c r="Q64" i="10"/>
  <c r="G65" i="10"/>
  <c r="H65" i="10"/>
  <c r="I65" i="10"/>
  <c r="J65" i="10"/>
  <c r="K65" i="10"/>
  <c r="L65" i="10"/>
  <c r="M65" i="10"/>
  <c r="N65" i="10"/>
  <c r="O65" i="10"/>
  <c r="P65" i="10"/>
  <c r="Q65" i="10"/>
  <c r="G66" i="10"/>
  <c r="H66" i="10"/>
  <c r="I66" i="10"/>
  <c r="J66" i="10"/>
  <c r="K66" i="10"/>
  <c r="L66" i="10"/>
  <c r="M66" i="10"/>
  <c r="N66" i="10"/>
  <c r="O66" i="10"/>
  <c r="P66" i="10"/>
  <c r="Q66" i="10"/>
  <c r="G67" i="10"/>
  <c r="H67" i="10"/>
  <c r="I67" i="10"/>
  <c r="J67" i="10"/>
  <c r="K67" i="10"/>
  <c r="L67" i="10"/>
  <c r="M67" i="10"/>
  <c r="N67" i="10"/>
  <c r="O67" i="10"/>
  <c r="P67" i="10"/>
  <c r="Q67" i="10"/>
  <c r="G68" i="10"/>
  <c r="H68" i="10"/>
  <c r="I68" i="10"/>
  <c r="J68" i="10"/>
  <c r="K68" i="10"/>
  <c r="L68" i="10"/>
  <c r="M68" i="10"/>
  <c r="N68" i="10"/>
  <c r="O68" i="10"/>
  <c r="P68" i="10"/>
  <c r="Q68" i="10"/>
  <c r="G69" i="10"/>
  <c r="H69" i="10"/>
  <c r="I69" i="10"/>
  <c r="J69" i="10"/>
  <c r="K69" i="10"/>
  <c r="L69" i="10"/>
  <c r="M69" i="10"/>
  <c r="N69" i="10"/>
  <c r="O69" i="10"/>
  <c r="P69" i="10"/>
  <c r="Q69" i="10"/>
  <c r="G70" i="10"/>
  <c r="H70" i="10"/>
  <c r="I70" i="10"/>
  <c r="J70" i="10"/>
  <c r="K70" i="10"/>
  <c r="L70" i="10"/>
  <c r="M70" i="10"/>
  <c r="N70" i="10"/>
  <c r="O70" i="10"/>
  <c r="P70" i="10"/>
  <c r="Q70" i="10"/>
  <c r="G71" i="10"/>
  <c r="H71" i="10"/>
  <c r="I71" i="10"/>
  <c r="J71" i="10"/>
  <c r="K71" i="10"/>
  <c r="L71" i="10"/>
  <c r="M71" i="10"/>
  <c r="N71" i="10"/>
  <c r="O71" i="10"/>
  <c r="P71" i="10"/>
  <c r="Q71" i="10"/>
  <c r="G72" i="10"/>
  <c r="H72" i="10"/>
  <c r="I72" i="10"/>
  <c r="J72" i="10"/>
  <c r="K72" i="10"/>
  <c r="L72" i="10"/>
  <c r="M72" i="10"/>
  <c r="N72" i="10"/>
  <c r="O72" i="10"/>
  <c r="P72" i="10"/>
  <c r="Q72" i="10"/>
  <c r="G73" i="10"/>
  <c r="H73" i="10"/>
  <c r="I73" i="10"/>
  <c r="J73" i="10"/>
  <c r="K73" i="10"/>
  <c r="L73" i="10"/>
  <c r="M73" i="10"/>
  <c r="N73" i="10"/>
  <c r="O73" i="10"/>
  <c r="P73" i="10"/>
  <c r="Q73" i="10"/>
  <c r="G74" i="10"/>
  <c r="H74" i="10"/>
  <c r="I74" i="10"/>
  <c r="J74" i="10"/>
  <c r="K74" i="10"/>
  <c r="L74" i="10"/>
  <c r="M74" i="10"/>
  <c r="N74" i="10"/>
  <c r="O74" i="10"/>
  <c r="P74" i="10"/>
  <c r="Q74" i="10"/>
  <c r="G75" i="10"/>
  <c r="H75" i="10"/>
  <c r="I75" i="10"/>
  <c r="J75" i="10"/>
  <c r="K75" i="10"/>
  <c r="L75" i="10"/>
  <c r="M75" i="10"/>
  <c r="N75" i="10"/>
  <c r="O75" i="10"/>
  <c r="P75" i="10"/>
  <c r="Q75" i="10"/>
  <c r="G76" i="10"/>
  <c r="H76" i="10"/>
  <c r="I76" i="10"/>
  <c r="J76" i="10"/>
  <c r="K76" i="10"/>
  <c r="L76" i="10"/>
  <c r="M76" i="10"/>
  <c r="N76" i="10"/>
  <c r="O76" i="10"/>
  <c r="P76" i="10"/>
  <c r="Q76" i="10"/>
  <c r="G77" i="10"/>
  <c r="H77" i="10"/>
  <c r="I77" i="10"/>
  <c r="J77" i="10"/>
  <c r="K77" i="10"/>
  <c r="L77" i="10"/>
  <c r="M77" i="10"/>
  <c r="N77" i="10"/>
  <c r="O77" i="10"/>
  <c r="P77" i="10"/>
  <c r="Q77" i="10"/>
  <c r="G78" i="10"/>
  <c r="H78" i="10"/>
  <c r="I78" i="10"/>
  <c r="J78" i="10"/>
  <c r="K78" i="10"/>
  <c r="L78" i="10"/>
  <c r="M78" i="10"/>
  <c r="N78" i="10"/>
  <c r="O78" i="10"/>
  <c r="P78" i="10"/>
  <c r="Q78" i="10"/>
  <c r="G79" i="10"/>
  <c r="H79" i="10"/>
  <c r="I79" i="10"/>
  <c r="J79" i="10"/>
  <c r="K79" i="10"/>
  <c r="L79" i="10"/>
  <c r="M79" i="10"/>
  <c r="N79" i="10"/>
  <c r="O79" i="10"/>
  <c r="P79" i="10"/>
  <c r="Q79" i="10"/>
  <c r="G80" i="10"/>
  <c r="H80" i="10"/>
  <c r="I80" i="10"/>
  <c r="J80" i="10"/>
  <c r="K80" i="10"/>
  <c r="L80" i="10"/>
  <c r="M80" i="10"/>
  <c r="N80" i="10"/>
  <c r="O80" i="10"/>
  <c r="P80" i="10"/>
  <c r="Q80" i="10"/>
  <c r="G81" i="10"/>
  <c r="H81" i="10"/>
  <c r="I81" i="10"/>
  <c r="J81" i="10"/>
  <c r="K81" i="10"/>
  <c r="L81" i="10"/>
  <c r="M81" i="10"/>
  <c r="N81" i="10"/>
  <c r="O81" i="10"/>
  <c r="P81" i="10"/>
  <c r="Q81" i="10"/>
  <c r="G82" i="10"/>
  <c r="H82" i="10"/>
  <c r="I82" i="10"/>
  <c r="J82" i="10"/>
  <c r="K82" i="10"/>
  <c r="L82" i="10"/>
  <c r="M82" i="10"/>
  <c r="N82" i="10"/>
  <c r="O82" i="10"/>
  <c r="P82" i="10"/>
  <c r="Q82" i="10"/>
  <c r="G83" i="10"/>
  <c r="H83" i="10"/>
  <c r="I83" i="10"/>
  <c r="J83" i="10"/>
  <c r="K83" i="10"/>
  <c r="L83" i="10"/>
  <c r="M83" i="10"/>
  <c r="N83" i="10"/>
  <c r="O83" i="10"/>
  <c r="P83" i="10"/>
  <c r="Q83" i="10"/>
  <c r="G84" i="10"/>
  <c r="H84" i="10"/>
  <c r="I84" i="10"/>
  <c r="J84" i="10"/>
  <c r="K84" i="10"/>
  <c r="L84" i="10"/>
  <c r="M84" i="10"/>
  <c r="N84" i="10"/>
  <c r="O84" i="10"/>
  <c r="P84" i="10"/>
  <c r="Q84" i="10"/>
  <c r="G85" i="10"/>
  <c r="H85" i="10"/>
  <c r="I85" i="10"/>
  <c r="J85" i="10"/>
  <c r="K85" i="10"/>
  <c r="L85" i="10"/>
  <c r="M85" i="10"/>
  <c r="N85" i="10"/>
  <c r="O85" i="10"/>
  <c r="P85" i="10"/>
  <c r="Q85" i="10"/>
  <c r="G86" i="10"/>
  <c r="H86" i="10"/>
  <c r="I86" i="10"/>
  <c r="J86" i="10"/>
  <c r="K86" i="10"/>
  <c r="L86" i="10"/>
  <c r="M86" i="10"/>
  <c r="N86" i="10"/>
  <c r="O86" i="10"/>
  <c r="P86" i="10"/>
  <c r="Q86" i="10"/>
  <c r="G87" i="10"/>
  <c r="H87" i="10"/>
  <c r="I87" i="10"/>
  <c r="J87" i="10"/>
  <c r="K87" i="10"/>
  <c r="L87" i="10"/>
  <c r="M87" i="10"/>
  <c r="N87" i="10"/>
  <c r="O87" i="10"/>
  <c r="P87" i="10"/>
  <c r="Q87" i="10"/>
  <c r="G88" i="10"/>
  <c r="H88" i="10"/>
  <c r="I88" i="10"/>
  <c r="J88" i="10"/>
  <c r="K88" i="10"/>
  <c r="L88" i="10"/>
  <c r="M88" i="10"/>
  <c r="N88" i="10"/>
  <c r="O88" i="10"/>
  <c r="P88" i="10"/>
  <c r="Q88" i="10"/>
  <c r="G89" i="10"/>
  <c r="H89" i="10"/>
  <c r="I89" i="10"/>
  <c r="J89" i="10"/>
  <c r="K89" i="10"/>
  <c r="L89" i="10"/>
  <c r="M89" i="10"/>
  <c r="N89" i="10"/>
  <c r="O89" i="10"/>
  <c r="P89" i="10"/>
  <c r="Q89" i="10"/>
  <c r="G90" i="10"/>
  <c r="H90" i="10"/>
  <c r="I90" i="10"/>
  <c r="J90" i="10"/>
  <c r="K90" i="10"/>
  <c r="L90" i="10"/>
  <c r="M90" i="10"/>
  <c r="N90" i="10"/>
  <c r="O90" i="10"/>
  <c r="P90" i="10"/>
  <c r="Q90" i="10"/>
  <c r="G91" i="10"/>
  <c r="H91" i="10"/>
  <c r="I91" i="10"/>
  <c r="J91" i="10"/>
  <c r="K91" i="10"/>
  <c r="L91" i="10"/>
  <c r="M91" i="10"/>
  <c r="N91" i="10"/>
  <c r="O91" i="10"/>
  <c r="P91" i="10"/>
  <c r="Q91" i="10"/>
  <c r="G92" i="10"/>
  <c r="H92" i="10"/>
  <c r="I92" i="10"/>
  <c r="J92" i="10"/>
  <c r="K92" i="10"/>
  <c r="L92" i="10"/>
  <c r="M92" i="10"/>
  <c r="N92" i="10"/>
  <c r="O92" i="10"/>
  <c r="P92" i="10"/>
  <c r="Q92" i="10"/>
  <c r="G93" i="10"/>
  <c r="H93" i="10"/>
  <c r="I93" i="10"/>
  <c r="J93" i="10"/>
  <c r="K93" i="10"/>
  <c r="L93" i="10"/>
  <c r="M93" i="10"/>
  <c r="N93" i="10"/>
  <c r="O93" i="10"/>
  <c r="P93" i="10"/>
  <c r="Q93" i="10"/>
  <c r="G94" i="10"/>
  <c r="H94" i="10"/>
  <c r="I94" i="10"/>
  <c r="J94" i="10"/>
  <c r="K94" i="10"/>
  <c r="L94" i="10"/>
  <c r="M94" i="10"/>
  <c r="N94" i="10"/>
  <c r="O94" i="10"/>
  <c r="P94" i="10"/>
  <c r="Q94" i="10"/>
  <c r="G95" i="10"/>
  <c r="H95" i="10"/>
  <c r="I95" i="10"/>
  <c r="J95" i="10"/>
  <c r="K95" i="10"/>
  <c r="L95" i="10"/>
  <c r="M95" i="10"/>
  <c r="N95" i="10"/>
  <c r="O95" i="10"/>
  <c r="P95" i="10"/>
  <c r="Q95" i="10"/>
  <c r="G96" i="10"/>
  <c r="H96" i="10"/>
  <c r="I96" i="10"/>
  <c r="J96" i="10"/>
  <c r="K96" i="10"/>
  <c r="L96" i="10"/>
  <c r="M96" i="10"/>
  <c r="N96" i="10"/>
  <c r="O96" i="10"/>
  <c r="P96" i="10"/>
  <c r="Q96" i="10"/>
  <c r="G97" i="10"/>
  <c r="H97" i="10"/>
  <c r="I97" i="10"/>
  <c r="J97" i="10"/>
  <c r="K97" i="10"/>
  <c r="L97" i="10"/>
  <c r="M97" i="10"/>
  <c r="N97" i="10"/>
  <c r="O97" i="10"/>
  <c r="P97" i="10"/>
  <c r="Q97" i="10"/>
  <c r="G98" i="10"/>
  <c r="H98" i="10"/>
  <c r="I98" i="10"/>
  <c r="J98" i="10"/>
  <c r="K98" i="10"/>
  <c r="L98" i="10"/>
  <c r="M98" i="10"/>
  <c r="N98" i="10"/>
  <c r="O98" i="10"/>
  <c r="P98" i="10"/>
  <c r="Q98" i="10"/>
  <c r="G99" i="10"/>
  <c r="H99" i="10"/>
  <c r="I99" i="10"/>
  <c r="J99" i="10"/>
  <c r="K99" i="10"/>
  <c r="L99" i="10"/>
  <c r="M99" i="10"/>
  <c r="N99" i="10"/>
  <c r="O99" i="10"/>
  <c r="P99" i="10"/>
  <c r="Q99" i="10"/>
  <c r="G100" i="10"/>
  <c r="H100" i="10"/>
  <c r="I100" i="10"/>
  <c r="J100" i="10"/>
  <c r="K100" i="10"/>
  <c r="L100" i="10"/>
  <c r="M100" i="10"/>
  <c r="N100" i="10"/>
  <c r="O100" i="10"/>
  <c r="P100" i="10"/>
  <c r="Q100" i="10"/>
  <c r="G101" i="10"/>
  <c r="H101" i="10"/>
  <c r="I101" i="10"/>
  <c r="J101" i="10"/>
  <c r="K101" i="10"/>
  <c r="L101" i="10"/>
  <c r="M101" i="10"/>
  <c r="N101" i="10"/>
  <c r="O101" i="10"/>
  <c r="P101" i="10"/>
  <c r="Q101" i="10"/>
  <c r="G102" i="10"/>
  <c r="H102" i="10"/>
  <c r="I102" i="10"/>
  <c r="J102" i="10"/>
  <c r="K102" i="10"/>
  <c r="L102" i="10"/>
  <c r="M102" i="10"/>
  <c r="N102" i="10"/>
  <c r="O102" i="10"/>
  <c r="P102" i="10"/>
  <c r="Q102" i="10"/>
  <c r="H5" i="10"/>
  <c r="I5" i="10"/>
  <c r="J5" i="10"/>
  <c r="K5" i="10"/>
  <c r="L5" i="10"/>
  <c r="M5" i="10"/>
  <c r="N5" i="10"/>
  <c r="O5" i="10"/>
  <c r="P5" i="10"/>
  <c r="Q5" i="10"/>
  <c r="D64" i="31" l="1"/>
  <c r="D160" i="31"/>
  <c r="D145" i="31"/>
  <c r="D49" i="31"/>
  <c r="C66" i="29"/>
  <c r="C162" i="29"/>
  <c r="C147" i="29"/>
  <c r="C51" i="29"/>
  <c r="D15" i="29"/>
  <c r="D128" i="29"/>
  <c r="D176" i="29"/>
  <c r="D80" i="29"/>
  <c r="D96" i="29"/>
  <c r="D112" i="29"/>
  <c r="D31" i="29"/>
  <c r="D158" i="29"/>
  <c r="D62" i="29"/>
  <c r="D47" i="29"/>
  <c r="D143" i="29"/>
  <c r="D138" i="30"/>
  <c r="D42" i="30"/>
  <c r="E12" i="30"/>
  <c r="E172" i="30" s="1"/>
  <c r="E75" i="30"/>
  <c r="E27" i="30"/>
  <c r="E123" i="30"/>
  <c r="E107" i="30"/>
  <c r="E171" i="30"/>
  <c r="E91" i="30"/>
  <c r="D153" i="30"/>
  <c r="D57" i="30"/>
  <c r="E42" i="30"/>
  <c r="E138" i="30"/>
  <c r="E57" i="30"/>
  <c r="E153" i="30"/>
  <c r="C139" i="30"/>
  <c r="C43" i="30"/>
  <c r="D12" i="30"/>
  <c r="D172" i="30" s="1"/>
  <c r="D75" i="30"/>
  <c r="D123" i="30"/>
  <c r="D171" i="30"/>
  <c r="D91" i="30"/>
  <c r="D27" i="30"/>
  <c r="D107" i="30"/>
  <c r="C13" i="30"/>
  <c r="C92" i="30"/>
  <c r="C28" i="30"/>
  <c r="C76" i="30"/>
  <c r="C108" i="30"/>
  <c r="C124" i="30"/>
  <c r="C58" i="30"/>
  <c r="C154" i="30"/>
  <c r="O116" i="31"/>
  <c r="AK86" i="31"/>
  <c r="AV86" i="31" s="1"/>
  <c r="O20" i="31"/>
  <c r="AL20" i="31"/>
  <c r="AW20" i="31" s="1"/>
  <c r="N68" i="31"/>
  <c r="AJ36" i="31"/>
  <c r="AU36" i="31" s="1"/>
  <c r="AK36" i="30"/>
  <c r="AV36" i="30" s="1"/>
  <c r="O68" i="30"/>
  <c r="P116" i="30"/>
  <c r="AL86" i="30"/>
  <c r="AW86" i="30" s="1"/>
  <c r="O100" i="30"/>
  <c r="AK70" i="30"/>
  <c r="AV70" i="30" s="1"/>
  <c r="P20" i="30"/>
  <c r="Q20" i="30" s="1"/>
  <c r="R20" i="30" s="1"/>
  <c r="S20" i="30" s="1"/>
  <c r="T20" i="30" s="1"/>
  <c r="U20" i="30" s="1"/>
  <c r="V20" i="30" s="1"/>
  <c r="W20" i="30" s="1"/>
  <c r="X20" i="30" s="1"/>
  <c r="Y20" i="30" s="1"/>
  <c r="Z20" i="30" s="1"/>
  <c r="AM20" i="30"/>
  <c r="AX20" i="30" s="1"/>
  <c r="N164" i="30"/>
  <c r="AJ102" i="30"/>
  <c r="AU102" i="30" s="1"/>
  <c r="O102" i="29"/>
  <c r="AK72" i="29"/>
  <c r="AV72" i="29" s="1"/>
  <c r="Q118" i="29"/>
  <c r="R118" i="29" s="1"/>
  <c r="S118" i="29" s="1"/>
  <c r="T118" i="29" s="1"/>
  <c r="U118" i="29" s="1"/>
  <c r="V118" i="29" s="1"/>
  <c r="W118" i="29" s="1"/>
  <c r="X118" i="29" s="1"/>
  <c r="Y118" i="29" s="1"/>
  <c r="Z118" i="29" s="1"/>
  <c r="AM88" i="29"/>
  <c r="AX88" i="29" s="1"/>
  <c r="N86" i="29"/>
  <c r="AJ55" i="29"/>
  <c r="AU55" i="29" s="1"/>
  <c r="AK38" i="29"/>
  <c r="AV38" i="29" s="1"/>
  <c r="O70" i="29"/>
  <c r="AK21" i="29"/>
  <c r="AV21" i="29" s="1"/>
  <c r="N21" i="29"/>
  <c r="N166" i="29"/>
  <c r="AJ104" i="29"/>
  <c r="AU104" i="29" s="1"/>
  <c r="AO4" i="6"/>
  <c r="AP4" i="6" s="1"/>
  <c r="AQ4" i="6" s="1"/>
  <c r="AR4" i="6" s="1"/>
  <c r="AS4" i="6" s="1"/>
  <c r="AT4" i="6" s="1"/>
  <c r="AU4" i="6" s="1"/>
  <c r="AV4" i="6" s="1"/>
  <c r="AW4" i="6" s="1"/>
  <c r="AX4" i="6" s="1"/>
  <c r="AC6" i="6"/>
  <c r="AD6" i="6"/>
  <c r="AE6" i="6"/>
  <c r="AF6" i="6"/>
  <c r="AG6" i="6"/>
  <c r="AH6" i="6"/>
  <c r="AI6" i="6"/>
  <c r="AJ6" i="6"/>
  <c r="AK6" i="6"/>
  <c r="AL6" i="6"/>
  <c r="AM6" i="6"/>
  <c r="AC7" i="6"/>
  <c r="AD7" i="6"/>
  <c r="AE7" i="6"/>
  <c r="AF7" i="6"/>
  <c r="AG7" i="6"/>
  <c r="AH7" i="6"/>
  <c r="AI7" i="6"/>
  <c r="AJ7" i="6"/>
  <c r="AK7" i="6"/>
  <c r="AL7" i="6"/>
  <c r="AM7" i="6"/>
  <c r="AC8" i="6"/>
  <c r="AD8" i="6"/>
  <c r="AE8" i="6"/>
  <c r="AF8" i="6"/>
  <c r="AG8" i="6"/>
  <c r="AH8" i="6"/>
  <c r="AI8" i="6"/>
  <c r="AJ8" i="6"/>
  <c r="AK8" i="6"/>
  <c r="AL8" i="6"/>
  <c r="AM8" i="6"/>
  <c r="AC9" i="6"/>
  <c r="AD9" i="6"/>
  <c r="AE9" i="6"/>
  <c r="AF9" i="6"/>
  <c r="AG9" i="6"/>
  <c r="AH9" i="6"/>
  <c r="AI9" i="6"/>
  <c r="AJ9" i="6"/>
  <c r="AK9" i="6"/>
  <c r="AL9" i="6"/>
  <c r="AM9" i="6"/>
  <c r="AC10" i="6"/>
  <c r="AD10" i="6"/>
  <c r="AE10" i="6"/>
  <c r="AF10" i="6"/>
  <c r="AG10" i="6"/>
  <c r="AH10" i="6"/>
  <c r="AI10" i="6"/>
  <c r="AJ10" i="6"/>
  <c r="AK10" i="6"/>
  <c r="AL10" i="6"/>
  <c r="AM10" i="6"/>
  <c r="AC11" i="6"/>
  <c r="AD11" i="6"/>
  <c r="AE11" i="6"/>
  <c r="AF11" i="6"/>
  <c r="AG11" i="6"/>
  <c r="AH11" i="6"/>
  <c r="AI11" i="6"/>
  <c r="AJ11" i="6"/>
  <c r="AK11" i="6"/>
  <c r="AL11" i="6"/>
  <c r="AM11" i="6"/>
  <c r="AC18" i="6"/>
  <c r="AD18" i="6"/>
  <c r="AE18" i="6"/>
  <c r="AF18" i="6"/>
  <c r="AG18" i="6"/>
  <c r="AH18" i="6"/>
  <c r="AI18" i="6"/>
  <c r="AJ18" i="6"/>
  <c r="AK18" i="6"/>
  <c r="AL18" i="6"/>
  <c r="AM18" i="6"/>
  <c r="AC19" i="6"/>
  <c r="AD19" i="6"/>
  <c r="AE19" i="6"/>
  <c r="AF19" i="6"/>
  <c r="AG19" i="6"/>
  <c r="AH19" i="6"/>
  <c r="AI19" i="6"/>
  <c r="AJ19" i="6"/>
  <c r="AK19" i="6"/>
  <c r="AL19" i="6"/>
  <c r="AM19" i="6"/>
  <c r="AC20" i="6"/>
  <c r="AD20" i="6"/>
  <c r="AE20" i="6"/>
  <c r="AF20" i="6"/>
  <c r="AG20" i="6"/>
  <c r="AH20" i="6"/>
  <c r="AI20" i="6"/>
  <c r="AJ20" i="6"/>
  <c r="AK20" i="6"/>
  <c r="AL20" i="6"/>
  <c r="AM20" i="6"/>
  <c r="AF21" i="6"/>
  <c r="AG21" i="6"/>
  <c r="AH21" i="6"/>
  <c r="AI21" i="6"/>
  <c r="AJ21" i="6"/>
  <c r="AK21" i="6"/>
  <c r="AL21" i="6"/>
  <c r="AM21" i="6"/>
  <c r="AC22" i="6"/>
  <c r="AD22" i="6"/>
  <c r="AE22" i="6"/>
  <c r="AF22" i="6"/>
  <c r="AG22" i="6"/>
  <c r="AH22" i="6"/>
  <c r="AI22" i="6"/>
  <c r="AJ22" i="6"/>
  <c r="AK22" i="6"/>
  <c r="AL22" i="6"/>
  <c r="AM22" i="6"/>
  <c r="AC23" i="6"/>
  <c r="AD23" i="6"/>
  <c r="AE23" i="6"/>
  <c r="AF23" i="6"/>
  <c r="AG23" i="6"/>
  <c r="AH23" i="6"/>
  <c r="AI23" i="6"/>
  <c r="AJ23" i="6"/>
  <c r="AK23" i="6"/>
  <c r="AL23" i="6"/>
  <c r="AM23" i="6"/>
  <c r="AC24" i="6"/>
  <c r="AD24" i="6"/>
  <c r="AE24" i="6"/>
  <c r="AF24" i="6"/>
  <c r="AG24" i="6"/>
  <c r="AH24" i="6"/>
  <c r="AI24" i="6"/>
  <c r="AJ24" i="6"/>
  <c r="AK24" i="6"/>
  <c r="AL24" i="6"/>
  <c r="AM24" i="6"/>
  <c r="AC26" i="6"/>
  <c r="AD26" i="6"/>
  <c r="AE26" i="6"/>
  <c r="AF26" i="6"/>
  <c r="AG26" i="6"/>
  <c r="AH26" i="6"/>
  <c r="AI26" i="6"/>
  <c r="AJ26" i="6"/>
  <c r="AK26" i="6"/>
  <c r="AL26" i="6"/>
  <c r="AM26" i="6"/>
  <c r="AC34" i="6"/>
  <c r="AD34" i="6"/>
  <c r="AE34" i="6"/>
  <c r="AF34" i="6"/>
  <c r="AG34" i="6"/>
  <c r="AH34" i="6"/>
  <c r="AI34" i="6"/>
  <c r="AJ34" i="6"/>
  <c r="AK34" i="6"/>
  <c r="AL34" i="6"/>
  <c r="AM34" i="6"/>
  <c r="AC35" i="6"/>
  <c r="AD35" i="6"/>
  <c r="AE35" i="6"/>
  <c r="AF35" i="6"/>
  <c r="AG35" i="6"/>
  <c r="AH35" i="6"/>
  <c r="AI35" i="6"/>
  <c r="AJ35" i="6"/>
  <c r="AK35" i="6"/>
  <c r="AL35" i="6"/>
  <c r="AM35" i="6"/>
  <c r="AB36" i="6"/>
  <c r="AC36" i="6"/>
  <c r="AD36" i="6"/>
  <c r="AE36" i="6"/>
  <c r="AF36" i="6"/>
  <c r="AG36" i="6"/>
  <c r="AH36" i="6"/>
  <c r="AI36" i="6"/>
  <c r="AJ36" i="6"/>
  <c r="AK36" i="6"/>
  <c r="AL36" i="6"/>
  <c r="AB37" i="6"/>
  <c r="AC37" i="6"/>
  <c r="AD37" i="6"/>
  <c r="AE37" i="6"/>
  <c r="AF37" i="6"/>
  <c r="AG37" i="6"/>
  <c r="AH37" i="6"/>
  <c r="AI37" i="6"/>
  <c r="AJ37" i="6"/>
  <c r="AK37" i="6"/>
  <c r="AL37" i="6"/>
  <c r="AB38" i="6"/>
  <c r="AC38" i="6"/>
  <c r="AD38" i="6"/>
  <c r="AE38" i="6"/>
  <c r="AF38" i="6"/>
  <c r="AG38" i="6"/>
  <c r="AH38" i="6"/>
  <c r="AI38" i="6"/>
  <c r="AJ38" i="6"/>
  <c r="AK38" i="6"/>
  <c r="AL38" i="6"/>
  <c r="AB39" i="6"/>
  <c r="AC39" i="6"/>
  <c r="AD39" i="6"/>
  <c r="AE39" i="6"/>
  <c r="AF39" i="6"/>
  <c r="AG39" i="6"/>
  <c r="AH39" i="6"/>
  <c r="AI39" i="6"/>
  <c r="AJ39" i="6"/>
  <c r="AK39" i="6"/>
  <c r="AL39" i="6"/>
  <c r="AB40" i="6"/>
  <c r="AC40" i="6"/>
  <c r="AD40" i="6"/>
  <c r="AE40" i="6"/>
  <c r="AF40" i="6"/>
  <c r="AG40" i="6"/>
  <c r="AH40" i="6"/>
  <c r="AI40" i="6"/>
  <c r="AJ40" i="6"/>
  <c r="AK40" i="6"/>
  <c r="AL40" i="6"/>
  <c r="AC42" i="6"/>
  <c r="AD42" i="6"/>
  <c r="AE42" i="6"/>
  <c r="AF42" i="6"/>
  <c r="AG42" i="6"/>
  <c r="AH42" i="6"/>
  <c r="AI42" i="6"/>
  <c r="AJ42" i="6"/>
  <c r="AK42" i="6"/>
  <c r="AL42" i="6"/>
  <c r="AM42" i="6"/>
  <c r="AC51" i="6"/>
  <c r="AD51" i="6"/>
  <c r="AE51" i="6"/>
  <c r="AF51" i="6"/>
  <c r="AG51" i="6"/>
  <c r="AH51" i="6"/>
  <c r="AI51" i="6"/>
  <c r="AJ51" i="6"/>
  <c r="AK51" i="6"/>
  <c r="AL51" i="6"/>
  <c r="AM51" i="6"/>
  <c r="AC52" i="6"/>
  <c r="AD52" i="6"/>
  <c r="AE52" i="6"/>
  <c r="AF52" i="6"/>
  <c r="AG52" i="6"/>
  <c r="AH52" i="6"/>
  <c r="AI52" i="6"/>
  <c r="AJ52" i="6"/>
  <c r="AK52" i="6"/>
  <c r="AL52" i="6"/>
  <c r="AM52" i="6"/>
  <c r="AB53" i="6"/>
  <c r="AC53" i="6"/>
  <c r="AD53" i="6"/>
  <c r="AE53" i="6"/>
  <c r="AF53" i="6"/>
  <c r="AG53" i="6"/>
  <c r="AH53" i="6"/>
  <c r="AI53" i="6"/>
  <c r="AJ53" i="6"/>
  <c r="AK53" i="6"/>
  <c r="AL53" i="6"/>
  <c r="AB54" i="6"/>
  <c r="AC54" i="6"/>
  <c r="AD54" i="6"/>
  <c r="AE54" i="6"/>
  <c r="AF54" i="6"/>
  <c r="AG54" i="6"/>
  <c r="AH54" i="6"/>
  <c r="AI54" i="6"/>
  <c r="AJ54" i="6"/>
  <c r="AK54" i="6"/>
  <c r="AL54" i="6"/>
  <c r="AB55" i="6"/>
  <c r="AC55" i="6"/>
  <c r="AD55" i="6"/>
  <c r="AE55" i="6"/>
  <c r="AF55" i="6"/>
  <c r="AG55" i="6"/>
  <c r="AH55" i="6"/>
  <c r="AI55" i="6"/>
  <c r="AJ55" i="6"/>
  <c r="AK55" i="6"/>
  <c r="AL55" i="6"/>
  <c r="AB56" i="6"/>
  <c r="AC56" i="6"/>
  <c r="AD56" i="6"/>
  <c r="AE56" i="6"/>
  <c r="AF56" i="6"/>
  <c r="AG56" i="6"/>
  <c r="AH56" i="6"/>
  <c r="AI56" i="6"/>
  <c r="AJ56" i="6"/>
  <c r="AK56" i="6"/>
  <c r="AL56" i="6"/>
  <c r="AB57" i="6"/>
  <c r="AC57" i="6"/>
  <c r="AD57" i="6"/>
  <c r="AE57" i="6"/>
  <c r="AF57" i="6"/>
  <c r="AG57" i="6"/>
  <c r="AH57" i="6"/>
  <c r="AI57" i="6"/>
  <c r="AJ57" i="6"/>
  <c r="AK57" i="6"/>
  <c r="AL57" i="6"/>
  <c r="AC66" i="6"/>
  <c r="AD66" i="6"/>
  <c r="AE66" i="6"/>
  <c r="AF66" i="6"/>
  <c r="AG66" i="6"/>
  <c r="AH66" i="6"/>
  <c r="AI66" i="6"/>
  <c r="AJ66" i="6"/>
  <c r="AK66" i="6"/>
  <c r="AL66" i="6"/>
  <c r="AM66" i="6"/>
  <c r="AC68" i="6"/>
  <c r="AD68" i="6"/>
  <c r="AE68" i="6"/>
  <c r="AF68" i="6"/>
  <c r="AG68" i="6"/>
  <c r="AH68" i="6"/>
  <c r="AI68" i="6"/>
  <c r="AJ68" i="6"/>
  <c r="AK68" i="6"/>
  <c r="AL68" i="6"/>
  <c r="AM68" i="6"/>
  <c r="AC69" i="6"/>
  <c r="AD69" i="6"/>
  <c r="AE69" i="6"/>
  <c r="AF69" i="6"/>
  <c r="AG69" i="6"/>
  <c r="AH69" i="6"/>
  <c r="AI69" i="6"/>
  <c r="AJ69" i="6"/>
  <c r="AK69" i="6"/>
  <c r="AL69" i="6"/>
  <c r="AM69" i="6"/>
  <c r="AC70" i="6"/>
  <c r="AD70" i="6"/>
  <c r="AE70" i="6"/>
  <c r="AF70" i="6"/>
  <c r="AG70" i="6"/>
  <c r="AH70" i="6"/>
  <c r="AI70" i="6"/>
  <c r="AJ70" i="6"/>
  <c r="AK70" i="6"/>
  <c r="AL70" i="6"/>
  <c r="AM70" i="6"/>
  <c r="AC71" i="6"/>
  <c r="AD71" i="6"/>
  <c r="AE71" i="6"/>
  <c r="AF71" i="6"/>
  <c r="AG71" i="6"/>
  <c r="AH71" i="6"/>
  <c r="AI71" i="6"/>
  <c r="AJ71" i="6"/>
  <c r="AK71" i="6"/>
  <c r="AL71" i="6"/>
  <c r="AM71" i="6"/>
  <c r="AC72" i="6"/>
  <c r="AD72" i="6"/>
  <c r="AE72" i="6"/>
  <c r="AF72" i="6"/>
  <c r="AG72" i="6"/>
  <c r="AH72" i="6"/>
  <c r="AI72" i="6"/>
  <c r="AJ72" i="6"/>
  <c r="AK72" i="6"/>
  <c r="AL72" i="6"/>
  <c r="AM72" i="6"/>
  <c r="AC73" i="6"/>
  <c r="AD73" i="6"/>
  <c r="AE73" i="6"/>
  <c r="AF73" i="6"/>
  <c r="AG73" i="6"/>
  <c r="AH73" i="6"/>
  <c r="AI73" i="6"/>
  <c r="AJ73" i="6"/>
  <c r="AK73" i="6"/>
  <c r="AL73" i="6"/>
  <c r="AM73" i="6"/>
  <c r="AC74" i="6"/>
  <c r="AD74" i="6"/>
  <c r="AE74" i="6"/>
  <c r="AF74" i="6"/>
  <c r="AG74" i="6"/>
  <c r="AH74" i="6"/>
  <c r="AI74" i="6"/>
  <c r="AJ74" i="6"/>
  <c r="AK74" i="6"/>
  <c r="AL74" i="6"/>
  <c r="AM74" i="6"/>
  <c r="AC82" i="6"/>
  <c r="AD82" i="6"/>
  <c r="AE82" i="6"/>
  <c r="AF82" i="6"/>
  <c r="AG82" i="6"/>
  <c r="AH82" i="6"/>
  <c r="AI82" i="6"/>
  <c r="AJ82" i="6"/>
  <c r="AK82" i="6"/>
  <c r="AL82" i="6"/>
  <c r="AM82" i="6"/>
  <c r="AC84" i="6"/>
  <c r="AD84" i="6"/>
  <c r="AE84" i="6"/>
  <c r="AF84" i="6"/>
  <c r="AG84" i="6"/>
  <c r="AH84" i="6"/>
  <c r="AI84" i="6"/>
  <c r="AJ84" i="6"/>
  <c r="AK84" i="6"/>
  <c r="AL84" i="6"/>
  <c r="AM84" i="6"/>
  <c r="AC85" i="6"/>
  <c r="AD85" i="6"/>
  <c r="AE85" i="6"/>
  <c r="AF85" i="6"/>
  <c r="AG85" i="6"/>
  <c r="AH85" i="6"/>
  <c r="AI85" i="6"/>
  <c r="AJ85" i="6"/>
  <c r="AK85" i="6"/>
  <c r="AL85" i="6"/>
  <c r="AM85" i="6"/>
  <c r="AC86" i="6"/>
  <c r="AD86" i="6"/>
  <c r="AE86" i="6"/>
  <c r="AF86" i="6"/>
  <c r="AG86" i="6"/>
  <c r="AH86" i="6"/>
  <c r="AI86" i="6"/>
  <c r="AJ86" i="6"/>
  <c r="AK86" i="6"/>
  <c r="AL86" i="6"/>
  <c r="AM86" i="6"/>
  <c r="AC87" i="6"/>
  <c r="AD87" i="6"/>
  <c r="AE87" i="6"/>
  <c r="AF87" i="6"/>
  <c r="AG87" i="6"/>
  <c r="AH87" i="6"/>
  <c r="AI87" i="6"/>
  <c r="AJ87" i="6"/>
  <c r="AK87" i="6"/>
  <c r="AL87" i="6"/>
  <c r="AM87" i="6"/>
  <c r="AC88" i="6"/>
  <c r="AD88" i="6"/>
  <c r="AE88" i="6"/>
  <c r="AF88" i="6"/>
  <c r="AG88" i="6"/>
  <c r="AH88" i="6"/>
  <c r="AI88" i="6"/>
  <c r="AJ88" i="6"/>
  <c r="AK88" i="6"/>
  <c r="AL88" i="6"/>
  <c r="AM88" i="6"/>
  <c r="AC89" i="6"/>
  <c r="AD89" i="6"/>
  <c r="AE89" i="6"/>
  <c r="AF89" i="6"/>
  <c r="AG89" i="6"/>
  <c r="AH89" i="6"/>
  <c r="AI89" i="6"/>
  <c r="AJ89" i="6"/>
  <c r="AK89" i="6"/>
  <c r="AL89" i="6"/>
  <c r="AM89" i="6"/>
  <c r="AC90" i="6"/>
  <c r="AD90" i="6"/>
  <c r="AE90" i="6"/>
  <c r="AF90" i="6"/>
  <c r="AG90" i="6"/>
  <c r="AH90" i="6"/>
  <c r="AI90" i="6"/>
  <c r="AJ90" i="6"/>
  <c r="AK90" i="6"/>
  <c r="AL90" i="6"/>
  <c r="AM90" i="6"/>
  <c r="AC98" i="6"/>
  <c r="AD98" i="6"/>
  <c r="AE98" i="6"/>
  <c r="AF98" i="6"/>
  <c r="AG98" i="6"/>
  <c r="AH98" i="6"/>
  <c r="AI98" i="6"/>
  <c r="AJ98" i="6"/>
  <c r="AK98" i="6"/>
  <c r="AL98" i="6"/>
  <c r="AM98" i="6"/>
  <c r="AC100" i="6"/>
  <c r="AD100" i="6"/>
  <c r="AE100" i="6"/>
  <c r="AF100" i="6"/>
  <c r="AG100" i="6"/>
  <c r="AH100" i="6"/>
  <c r="AI100" i="6"/>
  <c r="AJ100" i="6"/>
  <c r="AK100" i="6"/>
  <c r="AL100" i="6"/>
  <c r="AM100" i="6"/>
  <c r="AC101" i="6"/>
  <c r="AD101" i="6"/>
  <c r="AE101" i="6"/>
  <c r="AF101" i="6"/>
  <c r="AG101" i="6"/>
  <c r="AH101" i="6"/>
  <c r="AI101" i="6"/>
  <c r="AJ101" i="6"/>
  <c r="AK101" i="6"/>
  <c r="AL101" i="6"/>
  <c r="AM101" i="6"/>
  <c r="AC102" i="6"/>
  <c r="AD102" i="6"/>
  <c r="AE102" i="6"/>
  <c r="AF102" i="6"/>
  <c r="AG102" i="6"/>
  <c r="AH102" i="6"/>
  <c r="AI102" i="6"/>
  <c r="AJ102" i="6"/>
  <c r="AK102" i="6"/>
  <c r="AL102" i="6"/>
  <c r="AM102" i="6"/>
  <c r="AC103" i="6"/>
  <c r="AD103" i="6"/>
  <c r="AE103" i="6"/>
  <c r="AF103" i="6"/>
  <c r="AG103" i="6"/>
  <c r="AH103" i="6"/>
  <c r="AI103" i="6"/>
  <c r="AJ103" i="6"/>
  <c r="AK103" i="6"/>
  <c r="AL103" i="6"/>
  <c r="AM103" i="6"/>
  <c r="AC104" i="6"/>
  <c r="AD104" i="6"/>
  <c r="AE104" i="6"/>
  <c r="AF104" i="6"/>
  <c r="AG104" i="6"/>
  <c r="AH104" i="6"/>
  <c r="AI104" i="6"/>
  <c r="AJ104" i="6"/>
  <c r="AK104" i="6"/>
  <c r="AL104" i="6"/>
  <c r="AM104" i="6"/>
  <c r="AC105" i="6"/>
  <c r="AD105" i="6"/>
  <c r="AE105" i="6"/>
  <c r="AF105" i="6"/>
  <c r="AG105" i="6"/>
  <c r="AH105" i="6"/>
  <c r="AI105" i="6"/>
  <c r="AJ105" i="6"/>
  <c r="AK105" i="6"/>
  <c r="AL105" i="6"/>
  <c r="AM105" i="6"/>
  <c r="AC106" i="6"/>
  <c r="AD106" i="6"/>
  <c r="AE106" i="6"/>
  <c r="AF106" i="6"/>
  <c r="AG106" i="6"/>
  <c r="AH106" i="6"/>
  <c r="AI106" i="6"/>
  <c r="AJ106" i="6"/>
  <c r="AK106" i="6"/>
  <c r="AL106" i="6"/>
  <c r="AM106" i="6"/>
  <c r="AC113" i="6"/>
  <c r="AD113" i="6"/>
  <c r="AE113" i="6"/>
  <c r="AF113" i="6"/>
  <c r="AG113" i="6"/>
  <c r="AH113" i="6"/>
  <c r="AI113" i="6"/>
  <c r="AJ113" i="6"/>
  <c r="AK113" i="6"/>
  <c r="AL113" i="6"/>
  <c r="AM113" i="6"/>
  <c r="AC114" i="6"/>
  <c r="AD114" i="6"/>
  <c r="AE114" i="6"/>
  <c r="AF114" i="6"/>
  <c r="AG114" i="6"/>
  <c r="AH114" i="6"/>
  <c r="AI114" i="6"/>
  <c r="AJ114" i="6"/>
  <c r="AK114" i="6"/>
  <c r="AL114" i="6"/>
  <c r="AM114" i="6"/>
  <c r="AC115" i="6"/>
  <c r="AD115" i="6"/>
  <c r="AE115" i="6"/>
  <c r="AF115" i="6"/>
  <c r="AG115" i="6"/>
  <c r="AH115" i="6"/>
  <c r="AI115" i="6"/>
  <c r="AJ115" i="6"/>
  <c r="AK115" i="6"/>
  <c r="AL115" i="6"/>
  <c r="AM115" i="6"/>
  <c r="AC116" i="6"/>
  <c r="AD116" i="6"/>
  <c r="AE116" i="6"/>
  <c r="AF116" i="6"/>
  <c r="AG116" i="6"/>
  <c r="AH116" i="6"/>
  <c r="AI116" i="6"/>
  <c r="AJ116" i="6"/>
  <c r="AK116" i="6"/>
  <c r="AL116" i="6"/>
  <c r="AM116" i="6"/>
  <c r="AC117" i="6"/>
  <c r="AD117" i="6"/>
  <c r="AE117" i="6"/>
  <c r="AF117" i="6"/>
  <c r="AG117" i="6"/>
  <c r="AH117" i="6"/>
  <c r="AI117" i="6"/>
  <c r="AJ117" i="6"/>
  <c r="AK117" i="6"/>
  <c r="AL117" i="6"/>
  <c r="AM117" i="6"/>
  <c r="AC118" i="6"/>
  <c r="AD118" i="6"/>
  <c r="AE118" i="6"/>
  <c r="AF118" i="6"/>
  <c r="AG118" i="6"/>
  <c r="AH118" i="6"/>
  <c r="AI118" i="6"/>
  <c r="AJ118" i="6"/>
  <c r="AK118" i="6"/>
  <c r="AL118" i="6"/>
  <c r="AM118" i="6"/>
  <c r="AC119" i="6"/>
  <c r="AD119" i="6"/>
  <c r="AE119" i="6"/>
  <c r="AF119" i="6"/>
  <c r="AG119" i="6"/>
  <c r="AH119" i="6"/>
  <c r="AI119" i="6"/>
  <c r="AJ119" i="6"/>
  <c r="AK119" i="6"/>
  <c r="AL119" i="6"/>
  <c r="AM119" i="6"/>
  <c r="AC120" i="6"/>
  <c r="AD120" i="6"/>
  <c r="AE120" i="6"/>
  <c r="AF120" i="6"/>
  <c r="AG120" i="6"/>
  <c r="AH120" i="6"/>
  <c r="AI120" i="6"/>
  <c r="AJ120" i="6"/>
  <c r="AK120" i="6"/>
  <c r="AL120" i="6"/>
  <c r="AM120" i="6"/>
  <c r="AC121" i="6"/>
  <c r="AD121" i="6"/>
  <c r="AE121" i="6"/>
  <c r="AF121" i="6"/>
  <c r="AG121" i="6"/>
  <c r="AH121" i="6"/>
  <c r="AI121" i="6"/>
  <c r="AJ121" i="6"/>
  <c r="AK121" i="6"/>
  <c r="AL121" i="6"/>
  <c r="AM121" i="6"/>
  <c r="AC122" i="6"/>
  <c r="AD122" i="6"/>
  <c r="AE122" i="6"/>
  <c r="AF122" i="6"/>
  <c r="AG122" i="6"/>
  <c r="AH122" i="6"/>
  <c r="AI122" i="6"/>
  <c r="AJ122" i="6"/>
  <c r="AK122" i="6"/>
  <c r="AL122" i="6"/>
  <c r="AM122" i="6"/>
  <c r="AC129" i="6"/>
  <c r="AD129" i="6"/>
  <c r="AE129" i="6"/>
  <c r="AF129" i="6"/>
  <c r="AG129" i="6"/>
  <c r="AH129" i="6"/>
  <c r="AI129" i="6"/>
  <c r="AJ129" i="6"/>
  <c r="AK129" i="6"/>
  <c r="AL129" i="6"/>
  <c r="AM129" i="6"/>
  <c r="AC130" i="6"/>
  <c r="AD130" i="6"/>
  <c r="AE130" i="6"/>
  <c r="AF130" i="6"/>
  <c r="AG130" i="6"/>
  <c r="AH130" i="6"/>
  <c r="AI130" i="6"/>
  <c r="AJ130" i="6"/>
  <c r="AK130" i="6"/>
  <c r="AL130" i="6"/>
  <c r="AM130" i="6"/>
  <c r="AD5" i="6"/>
  <c r="AE5" i="6"/>
  <c r="AF5" i="6"/>
  <c r="AG5" i="6"/>
  <c r="AH5" i="6"/>
  <c r="AI5" i="6"/>
  <c r="AJ5" i="6"/>
  <c r="AK5" i="6"/>
  <c r="AL5" i="6"/>
  <c r="AM5" i="6"/>
  <c r="AC5" i="6"/>
  <c r="AD4" i="6"/>
  <c r="AE4" i="6" s="1"/>
  <c r="AF4" i="6" s="1"/>
  <c r="AG4" i="6" s="1"/>
  <c r="AH4" i="6" s="1"/>
  <c r="AI4" i="6" s="1"/>
  <c r="AJ4" i="6" s="1"/>
  <c r="AK4" i="6" s="1"/>
  <c r="AL4" i="6" s="1"/>
  <c r="AM4" i="6" s="1"/>
  <c r="AB6" i="6"/>
  <c r="AB7" i="6"/>
  <c r="AB8" i="6"/>
  <c r="AB9" i="6"/>
  <c r="AB10" i="6"/>
  <c r="AB11" i="6"/>
  <c r="AB18" i="6"/>
  <c r="AB19" i="6"/>
  <c r="AB20" i="6"/>
  <c r="AB22" i="6"/>
  <c r="AB23" i="6"/>
  <c r="AB24" i="6"/>
  <c r="AB26" i="6"/>
  <c r="AB34" i="6"/>
  <c r="AB35" i="6"/>
  <c r="AB42" i="6"/>
  <c r="AB51" i="6"/>
  <c r="AB52" i="6"/>
  <c r="AB66" i="6"/>
  <c r="AB68" i="6"/>
  <c r="AB69" i="6"/>
  <c r="AB70" i="6"/>
  <c r="AB71" i="6"/>
  <c r="AB72" i="6"/>
  <c r="AB73" i="6"/>
  <c r="AB74" i="6"/>
  <c r="AB82" i="6"/>
  <c r="AB84" i="6"/>
  <c r="AB85" i="6"/>
  <c r="AB86" i="6"/>
  <c r="AB87" i="6"/>
  <c r="AB88" i="6"/>
  <c r="AB89" i="6"/>
  <c r="AB90" i="6"/>
  <c r="AB98" i="6"/>
  <c r="AB100" i="6"/>
  <c r="AB101" i="6"/>
  <c r="AB102" i="6"/>
  <c r="AB103" i="6"/>
  <c r="AB104" i="6"/>
  <c r="AB105" i="6"/>
  <c r="AB106" i="6"/>
  <c r="AB113" i="6"/>
  <c r="AB114" i="6"/>
  <c r="AB115" i="6"/>
  <c r="AB116" i="6"/>
  <c r="AB117" i="6"/>
  <c r="AB118" i="6"/>
  <c r="AB119" i="6"/>
  <c r="AB120" i="6"/>
  <c r="AB121" i="6"/>
  <c r="AB122" i="6"/>
  <c r="AB129" i="6"/>
  <c r="AB130" i="6"/>
  <c r="AB5" i="6"/>
  <c r="F102" i="10"/>
  <c r="E102" i="10"/>
  <c r="D102" i="10"/>
  <c r="C102" i="10"/>
  <c r="B102" i="10"/>
  <c r="AD102" i="10" s="1"/>
  <c r="AP102" i="10" s="1"/>
  <c r="F101" i="10"/>
  <c r="E101" i="10"/>
  <c r="D101" i="10"/>
  <c r="C101" i="10"/>
  <c r="B101" i="10"/>
  <c r="AD101" i="10" s="1"/>
  <c r="AP101" i="10" s="1"/>
  <c r="F100" i="10"/>
  <c r="E100" i="10"/>
  <c r="D100" i="10"/>
  <c r="C100" i="10"/>
  <c r="B100" i="10"/>
  <c r="AD100" i="10" s="1"/>
  <c r="AP100" i="10" s="1"/>
  <c r="F99" i="10"/>
  <c r="E99" i="10"/>
  <c r="D99" i="10"/>
  <c r="C99" i="10"/>
  <c r="B99" i="10"/>
  <c r="AD99" i="10" s="1"/>
  <c r="AP99" i="10" s="1"/>
  <c r="F98" i="10"/>
  <c r="E98" i="10"/>
  <c r="D98" i="10"/>
  <c r="C98" i="10"/>
  <c r="B98" i="10"/>
  <c r="AD98" i="10" s="1"/>
  <c r="AP98" i="10" s="1"/>
  <c r="F97" i="10"/>
  <c r="E97" i="10"/>
  <c r="D97" i="10"/>
  <c r="C97" i="10"/>
  <c r="B97" i="10"/>
  <c r="AD97" i="10" s="1"/>
  <c r="AP97" i="10" s="1"/>
  <c r="F96" i="10"/>
  <c r="E96" i="10"/>
  <c r="D96" i="10"/>
  <c r="C96" i="10"/>
  <c r="B96" i="10"/>
  <c r="AD96" i="10" s="1"/>
  <c r="AP96" i="10" s="1"/>
  <c r="F95" i="10"/>
  <c r="E95" i="10"/>
  <c r="D95" i="10"/>
  <c r="C95" i="10"/>
  <c r="B95" i="10"/>
  <c r="AD95" i="10" s="1"/>
  <c r="AP95" i="10" s="1"/>
  <c r="F94" i="10"/>
  <c r="E94" i="10"/>
  <c r="D94" i="10"/>
  <c r="C94" i="10"/>
  <c r="B94" i="10"/>
  <c r="AD94" i="10" s="1"/>
  <c r="AP94" i="10" s="1"/>
  <c r="F93" i="10"/>
  <c r="E93" i="10"/>
  <c r="D93" i="10"/>
  <c r="C93" i="10"/>
  <c r="B93" i="10"/>
  <c r="AD93" i="10" s="1"/>
  <c r="AP93" i="10" s="1"/>
  <c r="F92" i="10"/>
  <c r="E92" i="10"/>
  <c r="D92" i="10"/>
  <c r="C92" i="10"/>
  <c r="B92" i="10"/>
  <c r="AD92" i="10" s="1"/>
  <c r="AP92" i="10" s="1"/>
  <c r="F91" i="10"/>
  <c r="E91" i="10"/>
  <c r="D91" i="10"/>
  <c r="C91" i="10"/>
  <c r="B91" i="10"/>
  <c r="AD91" i="10" s="1"/>
  <c r="AP91" i="10" s="1"/>
  <c r="F90" i="10"/>
  <c r="E90" i="10"/>
  <c r="D90" i="10"/>
  <c r="C90" i="10"/>
  <c r="B90" i="10"/>
  <c r="AD90" i="10" s="1"/>
  <c r="AP90" i="10" s="1"/>
  <c r="F89" i="10"/>
  <c r="E89" i="10"/>
  <c r="D89" i="10"/>
  <c r="C89" i="10"/>
  <c r="B89" i="10"/>
  <c r="AD89" i="10" s="1"/>
  <c r="AP89" i="10" s="1"/>
  <c r="F88" i="10"/>
  <c r="E88" i="10"/>
  <c r="D88" i="10"/>
  <c r="C88" i="10"/>
  <c r="B88" i="10"/>
  <c r="AD88" i="10" s="1"/>
  <c r="AP88" i="10" s="1"/>
  <c r="F87" i="10"/>
  <c r="E87" i="10"/>
  <c r="D87" i="10"/>
  <c r="C87" i="10"/>
  <c r="B87" i="10"/>
  <c r="AD87" i="10" s="1"/>
  <c r="AP87" i="10" s="1"/>
  <c r="F86" i="10"/>
  <c r="E86" i="10"/>
  <c r="D86" i="10"/>
  <c r="C86" i="10"/>
  <c r="B86" i="10"/>
  <c r="AD86" i="10" s="1"/>
  <c r="AP86" i="10" s="1"/>
  <c r="F85" i="10"/>
  <c r="E85" i="10"/>
  <c r="D85" i="10"/>
  <c r="C85" i="10"/>
  <c r="B85" i="10"/>
  <c r="AD85" i="10" s="1"/>
  <c r="AP85" i="10" s="1"/>
  <c r="F84" i="10"/>
  <c r="E84" i="10"/>
  <c r="D84" i="10"/>
  <c r="C84" i="10"/>
  <c r="B84" i="10"/>
  <c r="AD84" i="10" s="1"/>
  <c r="AP84" i="10" s="1"/>
  <c r="F83" i="10"/>
  <c r="E83" i="10"/>
  <c r="D83" i="10"/>
  <c r="C83" i="10"/>
  <c r="B83" i="10"/>
  <c r="AD83" i="10" s="1"/>
  <c r="AP83" i="10" s="1"/>
  <c r="F82" i="10"/>
  <c r="E82" i="10"/>
  <c r="D82" i="10"/>
  <c r="C82" i="10"/>
  <c r="B82" i="10"/>
  <c r="AD82" i="10" s="1"/>
  <c r="AP82" i="10" s="1"/>
  <c r="F81" i="10"/>
  <c r="E81" i="10"/>
  <c r="D81" i="10"/>
  <c r="C81" i="10"/>
  <c r="B81" i="10"/>
  <c r="AD81" i="10" s="1"/>
  <c r="AP81" i="10" s="1"/>
  <c r="F80" i="10"/>
  <c r="E80" i="10"/>
  <c r="D80" i="10"/>
  <c r="C80" i="10"/>
  <c r="B80" i="10"/>
  <c r="AD80" i="10" s="1"/>
  <c r="AP80" i="10" s="1"/>
  <c r="F79" i="10"/>
  <c r="E79" i="10"/>
  <c r="D79" i="10"/>
  <c r="C79" i="10"/>
  <c r="B79" i="10"/>
  <c r="AD79" i="10" s="1"/>
  <c r="AP79" i="10" s="1"/>
  <c r="F78" i="10"/>
  <c r="E78" i="10"/>
  <c r="D78" i="10"/>
  <c r="C78" i="10"/>
  <c r="B78" i="10"/>
  <c r="AD78" i="10" s="1"/>
  <c r="AP78" i="10" s="1"/>
  <c r="F77" i="10"/>
  <c r="E77" i="10"/>
  <c r="D77" i="10"/>
  <c r="C77" i="10"/>
  <c r="B77" i="10"/>
  <c r="AD77" i="10" s="1"/>
  <c r="AP77" i="10" s="1"/>
  <c r="F76" i="10"/>
  <c r="E76" i="10"/>
  <c r="D76" i="10"/>
  <c r="C76" i="10"/>
  <c r="B76" i="10"/>
  <c r="AD76" i="10" s="1"/>
  <c r="AP76" i="10" s="1"/>
  <c r="F75" i="10"/>
  <c r="E75" i="10"/>
  <c r="D75" i="10"/>
  <c r="C75" i="10"/>
  <c r="B75" i="10"/>
  <c r="AD75" i="10" s="1"/>
  <c r="AP75" i="10" s="1"/>
  <c r="F74" i="10"/>
  <c r="E74" i="10"/>
  <c r="D74" i="10"/>
  <c r="C74" i="10"/>
  <c r="B74" i="10"/>
  <c r="AD74" i="10" s="1"/>
  <c r="AP74" i="10" s="1"/>
  <c r="F73" i="10"/>
  <c r="E73" i="10"/>
  <c r="D73" i="10"/>
  <c r="C73" i="10"/>
  <c r="B73" i="10"/>
  <c r="AD73" i="10" s="1"/>
  <c r="AP73" i="10" s="1"/>
  <c r="F72" i="10"/>
  <c r="E72" i="10"/>
  <c r="D72" i="10"/>
  <c r="C72" i="10"/>
  <c r="B72" i="10"/>
  <c r="AD72" i="10" s="1"/>
  <c r="AP72" i="10" s="1"/>
  <c r="F71" i="10"/>
  <c r="E71" i="10"/>
  <c r="D71" i="10"/>
  <c r="C71" i="10"/>
  <c r="B71" i="10"/>
  <c r="AD71" i="10" s="1"/>
  <c r="AP71" i="10" s="1"/>
  <c r="F70" i="10"/>
  <c r="E70" i="10"/>
  <c r="D70" i="10"/>
  <c r="C70" i="10"/>
  <c r="B70" i="10"/>
  <c r="AD70" i="10" s="1"/>
  <c r="AP70" i="10" s="1"/>
  <c r="F69" i="10"/>
  <c r="E69" i="10"/>
  <c r="D69" i="10"/>
  <c r="C69" i="10"/>
  <c r="B69" i="10"/>
  <c r="AD69" i="10" s="1"/>
  <c r="AP69" i="10" s="1"/>
  <c r="F68" i="10"/>
  <c r="E68" i="10"/>
  <c r="D68" i="10"/>
  <c r="C68" i="10"/>
  <c r="B68" i="10"/>
  <c r="AD68" i="10" s="1"/>
  <c r="AP68" i="10" s="1"/>
  <c r="F67" i="10"/>
  <c r="E67" i="10"/>
  <c r="D67" i="10"/>
  <c r="C67" i="10"/>
  <c r="B67" i="10"/>
  <c r="AD67" i="10" s="1"/>
  <c r="AP67" i="10" s="1"/>
  <c r="F66" i="10"/>
  <c r="E66" i="10"/>
  <c r="D66" i="10"/>
  <c r="C66" i="10"/>
  <c r="B66" i="10"/>
  <c r="AD66" i="10" s="1"/>
  <c r="AP66" i="10" s="1"/>
  <c r="F65" i="10"/>
  <c r="E65" i="10"/>
  <c r="D65" i="10"/>
  <c r="C65" i="10"/>
  <c r="B65" i="10"/>
  <c r="AD65" i="10" s="1"/>
  <c r="AP65" i="10" s="1"/>
  <c r="F64" i="10"/>
  <c r="E64" i="10"/>
  <c r="D64" i="10"/>
  <c r="C64" i="10"/>
  <c r="B64" i="10"/>
  <c r="AD64" i="10" s="1"/>
  <c r="AP64" i="10" s="1"/>
  <c r="F63" i="10"/>
  <c r="E63" i="10"/>
  <c r="D63" i="10"/>
  <c r="C63" i="10"/>
  <c r="B63" i="10"/>
  <c r="AD63" i="10" s="1"/>
  <c r="AP63" i="10" s="1"/>
  <c r="F62" i="10"/>
  <c r="E62" i="10"/>
  <c r="D62" i="10"/>
  <c r="C62" i="10"/>
  <c r="B62" i="10"/>
  <c r="AD62" i="10" s="1"/>
  <c r="AP62" i="10" s="1"/>
  <c r="F61" i="10"/>
  <c r="E61" i="10"/>
  <c r="D61" i="10"/>
  <c r="C61" i="10"/>
  <c r="B61" i="10"/>
  <c r="AD61" i="10" s="1"/>
  <c r="AP61" i="10" s="1"/>
  <c r="F60" i="10"/>
  <c r="E60" i="10"/>
  <c r="D60" i="10"/>
  <c r="C60" i="10"/>
  <c r="B60" i="10"/>
  <c r="AD60" i="10" s="1"/>
  <c r="AP60" i="10" s="1"/>
  <c r="F59" i="10"/>
  <c r="E59" i="10"/>
  <c r="D59" i="10"/>
  <c r="C59" i="10"/>
  <c r="B59" i="10"/>
  <c r="AD59" i="10" s="1"/>
  <c r="AP59" i="10" s="1"/>
  <c r="F58" i="10"/>
  <c r="E58" i="10"/>
  <c r="D58" i="10"/>
  <c r="C58" i="10"/>
  <c r="B58" i="10"/>
  <c r="AD58" i="10" s="1"/>
  <c r="AP58" i="10" s="1"/>
  <c r="F57" i="10"/>
  <c r="E57" i="10"/>
  <c r="D57" i="10"/>
  <c r="C57" i="10"/>
  <c r="B57" i="10"/>
  <c r="AD57" i="10" s="1"/>
  <c r="AP57" i="10" s="1"/>
  <c r="F56" i="10"/>
  <c r="E56" i="10"/>
  <c r="D56" i="10"/>
  <c r="C56" i="10"/>
  <c r="B56" i="10"/>
  <c r="AD56" i="10" s="1"/>
  <c r="AP56" i="10" s="1"/>
  <c r="F55" i="10"/>
  <c r="E55" i="10"/>
  <c r="D55" i="10"/>
  <c r="C55" i="10"/>
  <c r="B55" i="10"/>
  <c r="AD55" i="10" s="1"/>
  <c r="AP55" i="10" s="1"/>
  <c r="F54" i="10"/>
  <c r="E54" i="10"/>
  <c r="D54" i="10"/>
  <c r="C54" i="10"/>
  <c r="B54" i="10"/>
  <c r="AD54" i="10" s="1"/>
  <c r="AP54" i="10" s="1"/>
  <c r="F53" i="10"/>
  <c r="E53" i="10"/>
  <c r="D53" i="10"/>
  <c r="C53" i="10"/>
  <c r="B53" i="10"/>
  <c r="AD53" i="10" s="1"/>
  <c r="AP53" i="10" s="1"/>
  <c r="F52" i="10"/>
  <c r="E52" i="10"/>
  <c r="D52" i="10"/>
  <c r="C52" i="10"/>
  <c r="B52" i="10"/>
  <c r="AD52" i="10" s="1"/>
  <c r="AP52" i="10" s="1"/>
  <c r="F51" i="10"/>
  <c r="E51" i="10"/>
  <c r="D51" i="10"/>
  <c r="C51" i="10"/>
  <c r="B51" i="10"/>
  <c r="AD51" i="10" s="1"/>
  <c r="AP51" i="10" s="1"/>
  <c r="F50" i="10"/>
  <c r="E50" i="10"/>
  <c r="D50" i="10"/>
  <c r="C50" i="10"/>
  <c r="B50" i="10"/>
  <c r="AD50" i="10" s="1"/>
  <c r="AP50" i="10" s="1"/>
  <c r="F49" i="10"/>
  <c r="E49" i="10"/>
  <c r="D49" i="10"/>
  <c r="C49" i="10"/>
  <c r="B49" i="10"/>
  <c r="AD49" i="10" s="1"/>
  <c r="AP49" i="10" s="1"/>
  <c r="F48" i="10"/>
  <c r="E48" i="10"/>
  <c r="D48" i="10"/>
  <c r="C48" i="10"/>
  <c r="B48" i="10"/>
  <c r="AD48" i="10" s="1"/>
  <c r="AP48" i="10" s="1"/>
  <c r="F47" i="10"/>
  <c r="E47" i="10"/>
  <c r="D47" i="10"/>
  <c r="C47" i="10"/>
  <c r="B47" i="10"/>
  <c r="AD47" i="10" s="1"/>
  <c r="AP47" i="10" s="1"/>
  <c r="F46" i="10"/>
  <c r="E46" i="10"/>
  <c r="D46" i="10"/>
  <c r="C46" i="10"/>
  <c r="B46" i="10"/>
  <c r="AD46" i="10" s="1"/>
  <c r="AP46" i="10" s="1"/>
  <c r="F45" i="10"/>
  <c r="E45" i="10"/>
  <c r="D45" i="10"/>
  <c r="C45" i="10"/>
  <c r="B45" i="10"/>
  <c r="AD45" i="10" s="1"/>
  <c r="AP45" i="10" s="1"/>
  <c r="F44" i="10"/>
  <c r="E44" i="10"/>
  <c r="D44" i="10"/>
  <c r="C44" i="10"/>
  <c r="B44" i="10"/>
  <c r="AD44" i="10" s="1"/>
  <c r="AP44" i="10" s="1"/>
  <c r="F43" i="10"/>
  <c r="E43" i="10"/>
  <c r="D43" i="10"/>
  <c r="C43" i="10"/>
  <c r="B43" i="10"/>
  <c r="AD43" i="10" s="1"/>
  <c r="AP43" i="10" s="1"/>
  <c r="F42" i="10"/>
  <c r="E42" i="10"/>
  <c r="D42" i="10"/>
  <c r="C42" i="10"/>
  <c r="B42" i="10"/>
  <c r="AD42" i="10" s="1"/>
  <c r="AP42" i="10" s="1"/>
  <c r="F41" i="10"/>
  <c r="E41" i="10"/>
  <c r="D41" i="10"/>
  <c r="C41" i="10"/>
  <c r="B41" i="10"/>
  <c r="AD41" i="10" s="1"/>
  <c r="AP41" i="10" s="1"/>
  <c r="F40" i="10"/>
  <c r="E40" i="10"/>
  <c r="D40" i="10"/>
  <c r="C40" i="10"/>
  <c r="B40" i="10"/>
  <c r="AD40" i="10" s="1"/>
  <c r="AP40" i="10" s="1"/>
  <c r="F39" i="10"/>
  <c r="E39" i="10"/>
  <c r="D39" i="10"/>
  <c r="C39" i="10"/>
  <c r="B39" i="10"/>
  <c r="AD39" i="10" s="1"/>
  <c r="AP39" i="10" s="1"/>
  <c r="F38" i="10"/>
  <c r="E38" i="10"/>
  <c r="D38" i="10"/>
  <c r="C38" i="10"/>
  <c r="B38" i="10"/>
  <c r="AD38" i="10" s="1"/>
  <c r="AP38" i="10" s="1"/>
  <c r="F37" i="10"/>
  <c r="E37" i="10"/>
  <c r="D37" i="10"/>
  <c r="C37" i="10"/>
  <c r="B37" i="10"/>
  <c r="AD37" i="10" s="1"/>
  <c r="AP37" i="10" s="1"/>
  <c r="F36" i="10"/>
  <c r="E36" i="10"/>
  <c r="D36" i="10"/>
  <c r="C36" i="10"/>
  <c r="B36" i="10"/>
  <c r="AD36" i="10" s="1"/>
  <c r="AP36" i="10" s="1"/>
  <c r="F35" i="10"/>
  <c r="E35" i="10"/>
  <c r="D35" i="10"/>
  <c r="C35" i="10"/>
  <c r="B35" i="10"/>
  <c r="AD35" i="10" s="1"/>
  <c r="AP35" i="10" s="1"/>
  <c r="F34" i="10"/>
  <c r="E34" i="10"/>
  <c r="D34" i="10"/>
  <c r="C34" i="10"/>
  <c r="B34" i="10"/>
  <c r="AD34" i="10" s="1"/>
  <c r="AP34" i="10" s="1"/>
  <c r="F33" i="10"/>
  <c r="E33" i="10"/>
  <c r="D33" i="10"/>
  <c r="C33" i="10"/>
  <c r="B33" i="10"/>
  <c r="AD33" i="10" s="1"/>
  <c r="AP33" i="10" s="1"/>
  <c r="F32" i="10"/>
  <c r="E32" i="10"/>
  <c r="D32" i="10"/>
  <c r="C32" i="10"/>
  <c r="B32" i="10"/>
  <c r="AD32" i="10" s="1"/>
  <c r="AP32" i="10" s="1"/>
  <c r="F31" i="10"/>
  <c r="E31" i="10"/>
  <c r="D31" i="10"/>
  <c r="C31" i="10"/>
  <c r="B31" i="10"/>
  <c r="AD31" i="10" s="1"/>
  <c r="AP31" i="10" s="1"/>
  <c r="F30" i="10"/>
  <c r="E30" i="10"/>
  <c r="D30" i="10"/>
  <c r="C30" i="10"/>
  <c r="B30" i="10"/>
  <c r="AD30" i="10" s="1"/>
  <c r="AP30" i="10" s="1"/>
  <c r="F29" i="10"/>
  <c r="E29" i="10"/>
  <c r="D29" i="10"/>
  <c r="C29" i="10"/>
  <c r="B29" i="10"/>
  <c r="AD29" i="10" s="1"/>
  <c r="AP29" i="10" s="1"/>
  <c r="F28" i="10"/>
  <c r="E28" i="10"/>
  <c r="D28" i="10"/>
  <c r="C28" i="10"/>
  <c r="B28" i="10"/>
  <c r="AD28" i="10" s="1"/>
  <c r="AP28" i="10" s="1"/>
  <c r="F27" i="10"/>
  <c r="E27" i="10"/>
  <c r="D27" i="10"/>
  <c r="C27" i="10"/>
  <c r="B27" i="10"/>
  <c r="AD27" i="10" s="1"/>
  <c r="AP27" i="10" s="1"/>
  <c r="F26" i="10"/>
  <c r="E26" i="10"/>
  <c r="D26" i="10"/>
  <c r="C26" i="10"/>
  <c r="B26" i="10"/>
  <c r="AD26" i="10" s="1"/>
  <c r="AP26" i="10" s="1"/>
  <c r="F25" i="10"/>
  <c r="E25" i="10"/>
  <c r="D25" i="10"/>
  <c r="C25" i="10"/>
  <c r="B25" i="10"/>
  <c r="AD25" i="10" s="1"/>
  <c r="AP25" i="10" s="1"/>
  <c r="F24" i="10"/>
  <c r="E24" i="10"/>
  <c r="D24" i="10"/>
  <c r="C24" i="10"/>
  <c r="B24" i="10"/>
  <c r="AD24" i="10" s="1"/>
  <c r="AP24" i="10" s="1"/>
  <c r="F23" i="10"/>
  <c r="E23" i="10"/>
  <c r="D23" i="10"/>
  <c r="C23" i="10"/>
  <c r="B23" i="10"/>
  <c r="AD23" i="10" s="1"/>
  <c r="AP23" i="10" s="1"/>
  <c r="F22" i="10"/>
  <c r="E22" i="10"/>
  <c r="D22" i="10"/>
  <c r="C22" i="10"/>
  <c r="B22" i="10"/>
  <c r="AD22" i="10" s="1"/>
  <c r="AP22" i="10" s="1"/>
  <c r="F21" i="10"/>
  <c r="E21" i="10"/>
  <c r="D21" i="10"/>
  <c r="C21" i="10"/>
  <c r="B21" i="10"/>
  <c r="AD21" i="10" s="1"/>
  <c r="AP21" i="10" s="1"/>
  <c r="F20" i="10"/>
  <c r="E20" i="10"/>
  <c r="D20" i="10"/>
  <c r="C20" i="10"/>
  <c r="B20" i="10"/>
  <c r="AD20" i="10" s="1"/>
  <c r="AP20" i="10" s="1"/>
  <c r="F19" i="10"/>
  <c r="E19" i="10"/>
  <c r="D19" i="10"/>
  <c r="C19" i="10"/>
  <c r="B19" i="10"/>
  <c r="AD19" i="10" s="1"/>
  <c r="AP19" i="10" s="1"/>
  <c r="F18" i="10"/>
  <c r="E18" i="10"/>
  <c r="D18" i="10"/>
  <c r="C18" i="10"/>
  <c r="B18" i="10"/>
  <c r="AD18" i="10" s="1"/>
  <c r="AP18" i="10" s="1"/>
  <c r="F17" i="10"/>
  <c r="E17" i="10"/>
  <c r="D17" i="10"/>
  <c r="C17" i="10"/>
  <c r="B17" i="10"/>
  <c r="AD17" i="10" s="1"/>
  <c r="AP17" i="10" s="1"/>
  <c r="F16" i="10"/>
  <c r="E16" i="10"/>
  <c r="D16" i="10"/>
  <c r="C16" i="10"/>
  <c r="B16" i="10"/>
  <c r="AD16" i="10" s="1"/>
  <c r="AP16" i="10" s="1"/>
  <c r="F15" i="10"/>
  <c r="E15" i="10"/>
  <c r="D15" i="10"/>
  <c r="C15" i="10"/>
  <c r="B15" i="10"/>
  <c r="AD15" i="10" s="1"/>
  <c r="AP15" i="10" s="1"/>
  <c r="F14" i="10"/>
  <c r="E14" i="10"/>
  <c r="D14" i="10"/>
  <c r="C14" i="10"/>
  <c r="B14" i="10"/>
  <c r="AD14" i="10" s="1"/>
  <c r="AP14" i="10" s="1"/>
  <c r="F13" i="10"/>
  <c r="E13" i="10"/>
  <c r="D13" i="10"/>
  <c r="C13" i="10"/>
  <c r="B13" i="10"/>
  <c r="AD13" i="10" s="1"/>
  <c r="AP13" i="10" s="1"/>
  <c r="F12" i="10"/>
  <c r="E12" i="10"/>
  <c r="D12" i="10"/>
  <c r="C12" i="10"/>
  <c r="B12" i="10"/>
  <c r="AD12" i="10" s="1"/>
  <c r="AP12" i="10" s="1"/>
  <c r="F11" i="10"/>
  <c r="E11" i="10"/>
  <c r="D11" i="10"/>
  <c r="C11" i="10"/>
  <c r="B11" i="10"/>
  <c r="AD11" i="10" s="1"/>
  <c r="AP11" i="10" s="1"/>
  <c r="F10" i="10"/>
  <c r="E10" i="10"/>
  <c r="D10" i="10"/>
  <c r="C10" i="10"/>
  <c r="B10" i="10"/>
  <c r="AD10" i="10" s="1"/>
  <c r="AP10" i="10" s="1"/>
  <c r="F9" i="10"/>
  <c r="E9" i="10"/>
  <c r="D9" i="10"/>
  <c r="C9" i="10"/>
  <c r="B9" i="10"/>
  <c r="AD9" i="10" s="1"/>
  <c r="AP9" i="10" s="1"/>
  <c r="F8" i="10"/>
  <c r="E8" i="10"/>
  <c r="D8" i="10"/>
  <c r="C8" i="10"/>
  <c r="B8" i="10"/>
  <c r="AD8" i="10" s="1"/>
  <c r="AP8" i="10" s="1"/>
  <c r="F7" i="10"/>
  <c r="E7" i="10"/>
  <c r="D7" i="10"/>
  <c r="C7" i="10"/>
  <c r="B7" i="10"/>
  <c r="AD7" i="10" s="1"/>
  <c r="AP7" i="10" s="1"/>
  <c r="F6" i="10"/>
  <c r="E6" i="10"/>
  <c r="D6" i="10"/>
  <c r="C6" i="10"/>
  <c r="B6" i="10"/>
  <c r="AD6" i="10" s="1"/>
  <c r="AP6" i="10" s="1"/>
  <c r="F5" i="10"/>
  <c r="E5" i="10"/>
  <c r="D5" i="10"/>
  <c r="C5" i="10"/>
  <c r="B5" i="10"/>
  <c r="AD5" i="10" s="1"/>
  <c r="AP5" i="10" s="1"/>
  <c r="F4" i="10"/>
  <c r="E4" i="10"/>
  <c r="D4" i="10"/>
  <c r="C4" i="10"/>
  <c r="B4" i="10"/>
  <c r="G4" i="6"/>
  <c r="H4" i="6" s="1"/>
  <c r="I4" i="6" s="1"/>
  <c r="J4" i="6" s="1"/>
  <c r="K4" i="6" s="1"/>
  <c r="L4" i="6" s="1"/>
  <c r="M4" i="6" s="1"/>
  <c r="N4" i="6" s="1"/>
  <c r="O4" i="6" s="1"/>
  <c r="P4" i="6" s="1"/>
  <c r="Q4" i="6" s="1"/>
  <c r="R4" i="6" s="1"/>
  <c r="S4" i="6" s="1"/>
  <c r="T4" i="6" s="1"/>
  <c r="U4" i="6" s="1"/>
  <c r="V4" i="6" s="1"/>
  <c r="W4" i="6" s="1"/>
  <c r="X4" i="6" s="1"/>
  <c r="Y4" i="6" s="1"/>
  <c r="Z4" i="6" s="1"/>
  <c r="C4" i="6"/>
  <c r="D4" i="6"/>
  <c r="E4" i="6"/>
  <c r="C5" i="6"/>
  <c r="C6" i="6" s="1"/>
  <c r="D5" i="6"/>
  <c r="D6" i="6" s="1"/>
  <c r="E5" i="6"/>
  <c r="E6" i="6" s="1"/>
  <c r="D65" i="31" l="1"/>
  <c r="D161" i="31"/>
  <c r="C163" i="29"/>
  <c r="C67" i="29"/>
  <c r="D48" i="29"/>
  <c r="D144" i="29"/>
  <c r="D63" i="29"/>
  <c r="D159" i="29"/>
  <c r="D16" i="29"/>
  <c r="D177" i="29"/>
  <c r="D97" i="29"/>
  <c r="D129" i="29"/>
  <c r="D81" i="29"/>
  <c r="D113" i="29"/>
  <c r="D32" i="29"/>
  <c r="C14" i="30"/>
  <c r="C77" i="30"/>
  <c r="C109" i="30"/>
  <c r="C173" i="30"/>
  <c r="C29" i="30"/>
  <c r="C93" i="30"/>
  <c r="C125" i="30"/>
  <c r="D43" i="30"/>
  <c r="D139" i="30"/>
  <c r="E43" i="30"/>
  <c r="E139" i="30"/>
  <c r="D13" i="30"/>
  <c r="D76" i="30"/>
  <c r="D124" i="30"/>
  <c r="D28" i="30"/>
  <c r="D108" i="30"/>
  <c r="D92" i="30"/>
  <c r="E58" i="30"/>
  <c r="E154" i="30"/>
  <c r="D58" i="30"/>
  <c r="D154" i="30"/>
  <c r="C44" i="30"/>
  <c r="C140" i="30"/>
  <c r="C59" i="30"/>
  <c r="C155" i="30"/>
  <c r="E13" i="30"/>
  <c r="E76" i="30"/>
  <c r="E28" i="30"/>
  <c r="E92" i="30"/>
  <c r="E124" i="30"/>
  <c r="E108" i="30"/>
  <c r="P116" i="31"/>
  <c r="AL86" i="31"/>
  <c r="AW86" i="31" s="1"/>
  <c r="C7" i="6"/>
  <c r="C102" i="6"/>
  <c r="C22" i="6"/>
  <c r="C38" i="6" s="1"/>
  <c r="C54" i="6" s="1"/>
  <c r="C134" i="6"/>
  <c r="C118" i="6"/>
  <c r="C86" i="6"/>
  <c r="C70" i="6"/>
  <c r="D7" i="6"/>
  <c r="D118" i="6"/>
  <c r="D102" i="6"/>
  <c r="D22" i="6"/>
  <c r="D38" i="6" s="1"/>
  <c r="D54" i="6" s="1"/>
  <c r="D70" i="6"/>
  <c r="D134" i="6"/>
  <c r="D86" i="6"/>
  <c r="E7" i="6"/>
  <c r="E22" i="6"/>
  <c r="E38" i="6" s="1"/>
  <c r="E54" i="6" s="1"/>
  <c r="E134" i="6"/>
  <c r="E86" i="6"/>
  <c r="E118" i="6"/>
  <c r="E102" i="6"/>
  <c r="E70" i="6"/>
  <c r="AK36" i="31"/>
  <c r="AV36" i="31" s="1"/>
  <c r="O68" i="31"/>
  <c r="AM20" i="31"/>
  <c r="AX20" i="31" s="1"/>
  <c r="P20" i="31"/>
  <c r="Q20" i="31" s="1"/>
  <c r="R20" i="31" s="1"/>
  <c r="S20" i="31" s="1"/>
  <c r="T20" i="31" s="1"/>
  <c r="U20" i="31" s="1"/>
  <c r="V20" i="31" s="1"/>
  <c r="W20" i="31" s="1"/>
  <c r="X20" i="31" s="1"/>
  <c r="Y20" i="31" s="1"/>
  <c r="Z20" i="31" s="1"/>
  <c r="Q116" i="30"/>
  <c r="R116" i="30" s="1"/>
  <c r="S116" i="30" s="1"/>
  <c r="T116" i="30" s="1"/>
  <c r="U116" i="30" s="1"/>
  <c r="V116" i="30" s="1"/>
  <c r="W116" i="30" s="1"/>
  <c r="X116" i="30" s="1"/>
  <c r="Y116" i="30" s="1"/>
  <c r="Z116" i="30" s="1"/>
  <c r="AM86" i="30"/>
  <c r="AX86" i="30" s="1"/>
  <c r="P68" i="30"/>
  <c r="Q68" i="30" s="1"/>
  <c r="R68" i="30" s="1"/>
  <c r="S68" i="30" s="1"/>
  <c r="T68" i="30" s="1"/>
  <c r="U68" i="30" s="1"/>
  <c r="V68" i="30" s="1"/>
  <c r="W68" i="30" s="1"/>
  <c r="X68" i="30" s="1"/>
  <c r="Y68" i="30" s="1"/>
  <c r="Z68" i="30" s="1"/>
  <c r="AL36" i="30"/>
  <c r="AW36" i="30" s="1"/>
  <c r="O164" i="30"/>
  <c r="AK102" i="30"/>
  <c r="AV102" i="30" s="1"/>
  <c r="P100" i="30"/>
  <c r="AL70" i="30"/>
  <c r="AW70" i="30" s="1"/>
  <c r="AL72" i="29"/>
  <c r="AW72" i="29" s="1"/>
  <c r="P102" i="29"/>
  <c r="O166" i="29"/>
  <c r="AK104" i="29"/>
  <c r="AV104" i="29" s="1"/>
  <c r="AK55" i="29"/>
  <c r="AV55" i="29" s="1"/>
  <c r="O86" i="29"/>
  <c r="AL21" i="29"/>
  <c r="AW21" i="29" s="1"/>
  <c r="O21" i="29"/>
  <c r="P70" i="29"/>
  <c r="Q70" i="29" s="1"/>
  <c r="R70" i="29" s="1"/>
  <c r="S70" i="29" s="1"/>
  <c r="T70" i="29" s="1"/>
  <c r="U70" i="29" s="1"/>
  <c r="V70" i="29" s="1"/>
  <c r="W70" i="29" s="1"/>
  <c r="X70" i="29" s="1"/>
  <c r="Y70" i="29" s="1"/>
  <c r="Z70" i="29" s="1"/>
  <c r="AL38" i="29"/>
  <c r="AW38" i="29" s="1"/>
  <c r="B133" i="6"/>
  <c r="B85" i="6"/>
  <c r="B101" i="6"/>
  <c r="B117" i="6"/>
  <c r="C133" i="6"/>
  <c r="C117" i="6"/>
  <c r="C85" i="6"/>
  <c r="C101" i="6"/>
  <c r="D84" i="6"/>
  <c r="D132" i="6"/>
  <c r="D116" i="6"/>
  <c r="D100" i="6"/>
  <c r="D117" i="6"/>
  <c r="D101" i="6"/>
  <c r="D85" i="6"/>
  <c r="D133" i="6"/>
  <c r="E100" i="6"/>
  <c r="E84" i="6"/>
  <c r="E132" i="6"/>
  <c r="E116" i="6"/>
  <c r="B132" i="6"/>
  <c r="B116" i="6"/>
  <c r="B100" i="6"/>
  <c r="B84" i="6"/>
  <c r="C132" i="6"/>
  <c r="C116" i="6"/>
  <c r="C100" i="6"/>
  <c r="C84" i="6"/>
  <c r="E85" i="6"/>
  <c r="E117" i="6"/>
  <c r="E101" i="6"/>
  <c r="E133" i="6"/>
  <c r="B21" i="6"/>
  <c r="B37" i="6" s="1"/>
  <c r="B53" i="6" s="1"/>
  <c r="B69" i="6"/>
  <c r="C21" i="6"/>
  <c r="C37" i="6" s="1"/>
  <c r="C53" i="6" s="1"/>
  <c r="C69" i="6"/>
  <c r="B20" i="6"/>
  <c r="B36" i="6" s="1"/>
  <c r="B52" i="6" s="1"/>
  <c r="B68" i="6"/>
  <c r="E20" i="6"/>
  <c r="E36" i="6" s="1"/>
  <c r="E52" i="6" s="1"/>
  <c r="E68" i="6"/>
  <c r="D21" i="6"/>
  <c r="D37" i="6" s="1"/>
  <c r="D53" i="6" s="1"/>
  <c r="D69" i="6"/>
  <c r="C20" i="6"/>
  <c r="C36" i="6" s="1"/>
  <c r="C52" i="6" s="1"/>
  <c r="C68" i="6"/>
  <c r="E21" i="6"/>
  <c r="E69" i="6"/>
  <c r="D20" i="6"/>
  <c r="D36" i="6" s="1"/>
  <c r="D52" i="6" s="1"/>
  <c r="D68" i="6"/>
  <c r="AU5" i="6"/>
  <c r="AQ10" i="6"/>
  <c r="AQ7" i="6"/>
  <c r="AU6" i="6"/>
  <c r="AT5" i="6"/>
  <c r="AX10" i="6"/>
  <c r="AT6" i="6"/>
  <c r="AR5" i="6"/>
  <c r="AV10" i="6"/>
  <c r="AV7" i="6"/>
  <c r="AR6" i="6"/>
  <c r="AV5" i="6"/>
  <c r="AR10" i="6"/>
  <c r="AR7" i="6"/>
  <c r="AV6" i="6"/>
  <c r="AP122" i="6"/>
  <c r="AX122" i="6"/>
  <c r="AQ122" i="6"/>
  <c r="AW122" i="6"/>
  <c r="AO122" i="6"/>
  <c r="AR122" i="6"/>
  <c r="AS122" i="6"/>
  <c r="AT122" i="6"/>
  <c r="AU122" i="6"/>
  <c r="AN122" i="6"/>
  <c r="AV122" i="6"/>
  <c r="AP114" i="6"/>
  <c r="AX114" i="6"/>
  <c r="AQ114" i="6"/>
  <c r="AS114" i="6"/>
  <c r="AU114" i="6"/>
  <c r="AV114" i="6"/>
  <c r="AO114" i="6"/>
  <c r="AT114" i="6"/>
  <c r="AW114" i="6"/>
  <c r="AN114" i="6"/>
  <c r="AR114" i="6"/>
  <c r="AR121" i="6"/>
  <c r="AS121" i="6"/>
  <c r="AW121" i="6"/>
  <c r="AO121" i="6"/>
  <c r="AP121" i="6"/>
  <c r="AX121" i="6"/>
  <c r="AV121" i="6"/>
  <c r="AN121" i="6"/>
  <c r="AT121" i="6"/>
  <c r="AQ121" i="6"/>
  <c r="AU121" i="6"/>
  <c r="AR113" i="6"/>
  <c r="AS113" i="6"/>
  <c r="AQ113" i="6"/>
  <c r="AU113" i="6"/>
  <c r="AV113" i="6"/>
  <c r="AO113" i="6"/>
  <c r="AP113" i="6"/>
  <c r="AN113" i="6"/>
  <c r="AT113" i="6"/>
  <c r="AW113" i="6"/>
  <c r="AX113" i="6"/>
  <c r="AT106" i="6"/>
  <c r="AU106" i="6"/>
  <c r="AQ106" i="6"/>
  <c r="AS106" i="6"/>
  <c r="AV106" i="6"/>
  <c r="AO106" i="6"/>
  <c r="AR106" i="6"/>
  <c r="AW106" i="6"/>
  <c r="AX106" i="6"/>
  <c r="AP106" i="6"/>
  <c r="AN106" i="6"/>
  <c r="AT74" i="6"/>
  <c r="AU74" i="6"/>
  <c r="AQ74" i="6"/>
  <c r="AS74" i="6"/>
  <c r="AV74" i="6"/>
  <c r="AO74" i="6"/>
  <c r="AP74" i="6"/>
  <c r="AR74" i="6"/>
  <c r="AW74" i="6"/>
  <c r="AN74" i="6"/>
  <c r="AX74" i="6"/>
  <c r="AP18" i="6"/>
  <c r="AX18" i="6"/>
  <c r="AQ18" i="6"/>
  <c r="AS18" i="6"/>
  <c r="AU18" i="6"/>
  <c r="AV18" i="6"/>
  <c r="AO18" i="6"/>
  <c r="AN18" i="6"/>
  <c r="AR18" i="6"/>
  <c r="AT18" i="6"/>
  <c r="AW18" i="6"/>
  <c r="AO55" i="6"/>
  <c r="AW55" i="6"/>
  <c r="AP55" i="6"/>
  <c r="AT55" i="6"/>
  <c r="AV55" i="6"/>
  <c r="AR55" i="6"/>
  <c r="AU55" i="6"/>
  <c r="AN55" i="6"/>
  <c r="AQ55" i="6"/>
  <c r="AS55" i="6"/>
  <c r="AR71" i="6"/>
  <c r="AS71" i="6"/>
  <c r="AO71" i="6"/>
  <c r="AQ71" i="6"/>
  <c r="AT71" i="6"/>
  <c r="AW71" i="6"/>
  <c r="AP71" i="6"/>
  <c r="AU71" i="6"/>
  <c r="AV71" i="6"/>
  <c r="AX71" i="6"/>
  <c r="AN71" i="6"/>
  <c r="AQ54" i="6"/>
  <c r="AR54" i="6"/>
  <c r="AT54" i="6"/>
  <c r="AV54" i="6"/>
  <c r="AW54" i="6"/>
  <c r="AP54" i="6"/>
  <c r="AN54" i="6"/>
  <c r="AO54" i="6"/>
  <c r="AU54" i="6"/>
  <c r="AS54" i="6"/>
  <c r="AV129" i="6"/>
  <c r="AO129" i="6"/>
  <c r="AW129" i="6"/>
  <c r="AQ129" i="6"/>
  <c r="AR129" i="6"/>
  <c r="AU129" i="6"/>
  <c r="AX129" i="6"/>
  <c r="AS129" i="6"/>
  <c r="AT129" i="6"/>
  <c r="AN129" i="6"/>
  <c r="AP129" i="6"/>
  <c r="AV35" i="6"/>
  <c r="AO35" i="6"/>
  <c r="AW35" i="6"/>
  <c r="AQ35" i="6"/>
  <c r="AR35" i="6"/>
  <c r="AU35" i="6"/>
  <c r="AS35" i="6"/>
  <c r="AT35" i="6"/>
  <c r="AP35" i="6"/>
  <c r="AX35" i="6"/>
  <c r="AN35" i="6"/>
  <c r="AV19" i="6"/>
  <c r="AO19" i="6"/>
  <c r="AW19" i="6"/>
  <c r="AS19" i="6"/>
  <c r="AU19" i="6"/>
  <c r="AX19" i="6"/>
  <c r="AQ19" i="6"/>
  <c r="AT19" i="6"/>
  <c r="AR19" i="6"/>
  <c r="AP19" i="6"/>
  <c r="AN19" i="6"/>
  <c r="AO9" i="6"/>
  <c r="AP9" i="6"/>
  <c r="AN9" i="6"/>
  <c r="AG10" i="10"/>
  <c r="AE10" i="10"/>
  <c r="AF10" i="10"/>
  <c r="AK10" i="10"/>
  <c r="AN10" i="10"/>
  <c r="AH10" i="10"/>
  <c r="AJ10" i="10"/>
  <c r="AI10" i="10"/>
  <c r="AL10" i="10"/>
  <c r="AO10" i="10"/>
  <c r="AM10" i="10"/>
  <c r="AG18" i="10"/>
  <c r="AF18" i="10"/>
  <c r="AE18" i="10"/>
  <c r="AN18" i="10"/>
  <c r="AK18" i="10"/>
  <c r="AO18" i="10"/>
  <c r="AL18" i="10"/>
  <c r="AH18" i="10"/>
  <c r="AI18" i="10"/>
  <c r="AJ18" i="10"/>
  <c r="AM18" i="10"/>
  <c r="AG26" i="10"/>
  <c r="AE26" i="10"/>
  <c r="AF26" i="10"/>
  <c r="AN26" i="10"/>
  <c r="AI26" i="10"/>
  <c r="AK26" i="10"/>
  <c r="AH26" i="10"/>
  <c r="AO26" i="10"/>
  <c r="AL26" i="10"/>
  <c r="AM26" i="10"/>
  <c r="AJ26" i="10"/>
  <c r="AG34" i="10"/>
  <c r="AF34" i="10"/>
  <c r="AE34" i="10"/>
  <c r="AN34" i="10"/>
  <c r="AI34" i="10"/>
  <c r="AJ34" i="10"/>
  <c r="AH34" i="10"/>
  <c r="AL34" i="10"/>
  <c r="AK34" i="10"/>
  <c r="AO34" i="10"/>
  <c r="AM34" i="10"/>
  <c r="AG42" i="10"/>
  <c r="AE42" i="10"/>
  <c r="AF42" i="10"/>
  <c r="AL42" i="10"/>
  <c r="AN42" i="10"/>
  <c r="AI42" i="10"/>
  <c r="AJ42" i="10"/>
  <c r="AO42" i="10"/>
  <c r="AK42" i="10"/>
  <c r="AH42" i="10"/>
  <c r="AM42" i="10"/>
  <c r="AE50" i="10"/>
  <c r="AM50" i="10"/>
  <c r="AG50" i="10"/>
  <c r="AO50" i="10"/>
  <c r="AI50" i="10"/>
  <c r="AJ50" i="10"/>
  <c r="AK50" i="10"/>
  <c r="AF50" i="10"/>
  <c r="AL50" i="10"/>
  <c r="AN50" i="10"/>
  <c r="AH50" i="10"/>
  <c r="AE58" i="10"/>
  <c r="AM58" i="10"/>
  <c r="AG58" i="10"/>
  <c r="AO58" i="10"/>
  <c r="AI58" i="10"/>
  <c r="AJ58" i="10"/>
  <c r="AK58" i="10"/>
  <c r="AL58" i="10"/>
  <c r="AN58" i="10"/>
  <c r="AF58" i="10"/>
  <c r="AH58" i="10"/>
  <c r="AE66" i="10"/>
  <c r="AM66" i="10"/>
  <c r="AG66" i="10"/>
  <c r="AO66" i="10"/>
  <c r="AI66" i="10"/>
  <c r="AJ66" i="10"/>
  <c r="AK66" i="10"/>
  <c r="AH66" i="10"/>
  <c r="AN66" i="10"/>
  <c r="AL66" i="10"/>
  <c r="AF66" i="10"/>
  <c r="AE74" i="10"/>
  <c r="AM74" i="10"/>
  <c r="AG74" i="10"/>
  <c r="AO74" i="10"/>
  <c r="AI74" i="10"/>
  <c r="AJ74" i="10"/>
  <c r="AK74" i="10"/>
  <c r="AL74" i="10"/>
  <c r="AF74" i="10"/>
  <c r="AH74" i="10"/>
  <c r="AN74" i="10"/>
  <c r="AE82" i="10"/>
  <c r="AM82" i="10"/>
  <c r="AG82" i="10"/>
  <c r="AO82" i="10"/>
  <c r="AI82" i="10"/>
  <c r="AJ82" i="10"/>
  <c r="AK82" i="10"/>
  <c r="AL82" i="10"/>
  <c r="AF82" i="10"/>
  <c r="AN82" i="10"/>
  <c r="AH82" i="10"/>
  <c r="AE90" i="10"/>
  <c r="AM90" i="10"/>
  <c r="AG90" i="10"/>
  <c r="AO90" i="10"/>
  <c r="AI90" i="10"/>
  <c r="AJ90" i="10"/>
  <c r="AK90" i="10"/>
  <c r="AL90" i="10"/>
  <c r="AF90" i="10"/>
  <c r="AH90" i="10"/>
  <c r="AN90" i="10"/>
  <c r="AE98" i="10"/>
  <c r="AM98" i="10"/>
  <c r="AG98" i="10"/>
  <c r="AO98" i="10"/>
  <c r="AI98" i="10"/>
  <c r="AJ98" i="10"/>
  <c r="AK98" i="10"/>
  <c r="AN98" i="10"/>
  <c r="AH98" i="10"/>
  <c r="AL98" i="10"/>
  <c r="AF98" i="10"/>
  <c r="AV115" i="6"/>
  <c r="AO115" i="6"/>
  <c r="AW115" i="6"/>
  <c r="AS115" i="6"/>
  <c r="AU115" i="6"/>
  <c r="AX115" i="6"/>
  <c r="AQ115" i="6"/>
  <c r="AP115" i="6"/>
  <c r="AT115" i="6"/>
  <c r="AN115" i="6"/>
  <c r="AR115" i="6"/>
  <c r="AV101" i="6"/>
  <c r="AO101" i="6"/>
  <c r="AW101" i="6"/>
  <c r="AQ101" i="6"/>
  <c r="AR101" i="6"/>
  <c r="AU101" i="6"/>
  <c r="AP101" i="6"/>
  <c r="AS101" i="6"/>
  <c r="AN101" i="6"/>
  <c r="AX101" i="6"/>
  <c r="AT101" i="6"/>
  <c r="AV85" i="6"/>
  <c r="AO85" i="6"/>
  <c r="AW85" i="6"/>
  <c r="AS85" i="6"/>
  <c r="AU85" i="6"/>
  <c r="AX85" i="6"/>
  <c r="AQ85" i="6"/>
  <c r="AT85" i="6"/>
  <c r="AP85" i="6"/>
  <c r="AR85" i="6"/>
  <c r="AN85" i="6"/>
  <c r="AV69" i="6"/>
  <c r="AO69" i="6"/>
  <c r="AW69" i="6"/>
  <c r="AQ69" i="6"/>
  <c r="AR69" i="6"/>
  <c r="AU69" i="6"/>
  <c r="AP69" i="6"/>
  <c r="AS69" i="6"/>
  <c r="AT69" i="6"/>
  <c r="AX69" i="6"/>
  <c r="AN69" i="6"/>
  <c r="AV52" i="6"/>
  <c r="AO52" i="6"/>
  <c r="AW52" i="6"/>
  <c r="AS52" i="6"/>
  <c r="AU52" i="6"/>
  <c r="AX52" i="6"/>
  <c r="AQ52" i="6"/>
  <c r="AP52" i="6"/>
  <c r="AR52" i="6"/>
  <c r="AT52" i="6"/>
  <c r="AN52" i="6"/>
  <c r="AO8" i="6"/>
  <c r="AP8" i="6"/>
  <c r="AN8" i="6"/>
  <c r="AQ9" i="6"/>
  <c r="AQ8" i="6"/>
  <c r="AR98" i="6"/>
  <c r="AS98" i="6"/>
  <c r="AW98" i="6"/>
  <c r="AO98" i="6"/>
  <c r="AP98" i="6"/>
  <c r="AU98" i="6"/>
  <c r="AX98" i="6"/>
  <c r="AV98" i="6"/>
  <c r="AN98" i="6"/>
  <c r="AQ98" i="6"/>
  <c r="AT98" i="6"/>
  <c r="AS53" i="6"/>
  <c r="AT53" i="6"/>
  <c r="AR53" i="6"/>
  <c r="AV53" i="6"/>
  <c r="AW53" i="6"/>
  <c r="AP53" i="6"/>
  <c r="AU53" i="6"/>
  <c r="AN53" i="6"/>
  <c r="AO53" i="6"/>
  <c r="AQ53" i="6"/>
  <c r="AE7" i="10"/>
  <c r="AG7" i="10"/>
  <c r="AF7" i="10"/>
  <c r="AM7" i="10"/>
  <c r="AH7" i="10"/>
  <c r="AJ7" i="10"/>
  <c r="AN7" i="10"/>
  <c r="AI7" i="10"/>
  <c r="AK7" i="10"/>
  <c r="AO7" i="10"/>
  <c r="AL7" i="10"/>
  <c r="AE15" i="10"/>
  <c r="AG15" i="10"/>
  <c r="AF15" i="10"/>
  <c r="AH15" i="10"/>
  <c r="AM15" i="10"/>
  <c r="AJ15" i="10"/>
  <c r="AO15" i="10"/>
  <c r="AI15" i="10"/>
  <c r="AK15" i="10"/>
  <c r="AN15" i="10"/>
  <c r="AL15" i="10"/>
  <c r="AE23" i="10"/>
  <c r="AG23" i="10"/>
  <c r="AF23" i="10"/>
  <c r="AH23" i="10"/>
  <c r="AL23" i="10"/>
  <c r="AO23" i="10"/>
  <c r="AM23" i="10"/>
  <c r="AN23" i="10"/>
  <c r="AI23" i="10"/>
  <c r="AJ23" i="10"/>
  <c r="AK23" i="10"/>
  <c r="AE31" i="10"/>
  <c r="AF31" i="10"/>
  <c r="AG31" i="10"/>
  <c r="AH31" i="10"/>
  <c r="AI31" i="10"/>
  <c r="AN31" i="10"/>
  <c r="AO31" i="10"/>
  <c r="AK31" i="10"/>
  <c r="AL31" i="10"/>
  <c r="AM31" i="10"/>
  <c r="AJ31" i="10"/>
  <c r="AE39" i="10"/>
  <c r="AG39" i="10"/>
  <c r="AF39" i="10"/>
  <c r="AH39" i="10"/>
  <c r="AM39" i="10"/>
  <c r="AI39" i="10"/>
  <c r="AN39" i="10"/>
  <c r="AK39" i="10"/>
  <c r="AJ39" i="10"/>
  <c r="AO39" i="10"/>
  <c r="AL39" i="10"/>
  <c r="AN47" i="10"/>
  <c r="AH47" i="10"/>
  <c r="AJ47" i="10"/>
  <c r="AK47" i="10"/>
  <c r="AE47" i="10"/>
  <c r="AL47" i="10"/>
  <c r="AM47" i="10"/>
  <c r="AG47" i="10"/>
  <c r="AO47" i="10"/>
  <c r="AI47" i="10"/>
  <c r="AF55" i="10"/>
  <c r="AN55" i="10"/>
  <c r="AH55" i="10"/>
  <c r="AJ55" i="10"/>
  <c r="AK55" i="10"/>
  <c r="AL55" i="10"/>
  <c r="AM55" i="10"/>
  <c r="AG55" i="10"/>
  <c r="AI55" i="10"/>
  <c r="AE55" i="10"/>
  <c r="AO55" i="10"/>
  <c r="AF63" i="10"/>
  <c r="AN63" i="10"/>
  <c r="AH63" i="10"/>
  <c r="AJ63" i="10"/>
  <c r="AK63" i="10"/>
  <c r="AE63" i="10"/>
  <c r="AL63" i="10"/>
  <c r="AO63" i="10"/>
  <c r="AI63" i="10"/>
  <c r="AG63" i="10"/>
  <c r="AM63" i="10"/>
  <c r="AF71" i="10"/>
  <c r="AN71" i="10"/>
  <c r="AH71" i="10"/>
  <c r="AJ71" i="10"/>
  <c r="AK71" i="10"/>
  <c r="AL71" i="10"/>
  <c r="AM71" i="10"/>
  <c r="AE71" i="10"/>
  <c r="AI71" i="10"/>
  <c r="AO71" i="10"/>
  <c r="AG71" i="10"/>
  <c r="AF79" i="10"/>
  <c r="AN79" i="10"/>
  <c r="AH79" i="10"/>
  <c r="AJ79" i="10"/>
  <c r="AK79" i="10"/>
  <c r="AE79" i="10"/>
  <c r="AL79" i="10"/>
  <c r="AM79" i="10"/>
  <c r="AO79" i="10"/>
  <c r="AG79" i="10"/>
  <c r="AI79" i="10"/>
  <c r="AF87" i="10"/>
  <c r="AN87" i="10"/>
  <c r="AH87" i="10"/>
  <c r="AJ87" i="10"/>
  <c r="AK87" i="10"/>
  <c r="AL87" i="10"/>
  <c r="AM87" i="10"/>
  <c r="AG87" i="10"/>
  <c r="AO87" i="10"/>
  <c r="AI87" i="10"/>
  <c r="AE87" i="10"/>
  <c r="AF95" i="10"/>
  <c r="AN95" i="10"/>
  <c r="AH95" i="10"/>
  <c r="AJ95" i="10"/>
  <c r="AK95" i="10"/>
  <c r="AE95" i="10"/>
  <c r="AL95" i="10"/>
  <c r="AG95" i="10"/>
  <c r="AO95" i="10"/>
  <c r="AI95" i="10"/>
  <c r="AM95" i="10"/>
  <c r="AP100" i="6"/>
  <c r="AX100" i="6"/>
  <c r="AQ100" i="6"/>
  <c r="AW100" i="6"/>
  <c r="AO100" i="6"/>
  <c r="AR100" i="6"/>
  <c r="AU100" i="6"/>
  <c r="AS100" i="6"/>
  <c r="AT100" i="6"/>
  <c r="AV100" i="6"/>
  <c r="AN100" i="6"/>
  <c r="AP84" i="6"/>
  <c r="AX84" i="6"/>
  <c r="AQ84" i="6"/>
  <c r="AS84" i="6"/>
  <c r="AU84" i="6"/>
  <c r="AV84" i="6"/>
  <c r="AO84" i="6"/>
  <c r="AN84" i="6"/>
  <c r="AR84" i="6"/>
  <c r="AW84" i="6"/>
  <c r="AP68" i="6"/>
  <c r="AX68" i="6"/>
  <c r="AQ68" i="6"/>
  <c r="AW68" i="6"/>
  <c r="AO68" i="6"/>
  <c r="AR68" i="6"/>
  <c r="AU68" i="6"/>
  <c r="AN68" i="6"/>
  <c r="AT68" i="6"/>
  <c r="AS68" i="6"/>
  <c r="AV68" i="6"/>
  <c r="AP51" i="6"/>
  <c r="AX51" i="6"/>
  <c r="AQ51" i="6"/>
  <c r="AS51" i="6"/>
  <c r="AU51" i="6"/>
  <c r="AV51" i="6"/>
  <c r="AO51" i="6"/>
  <c r="AT51" i="6"/>
  <c r="AW51" i="6"/>
  <c r="AR51" i="6"/>
  <c r="AN51" i="6"/>
  <c r="AP34" i="6"/>
  <c r="AX34" i="6"/>
  <c r="AQ34" i="6"/>
  <c r="AW34" i="6"/>
  <c r="AO34" i="6"/>
  <c r="AR34" i="6"/>
  <c r="AU34" i="6"/>
  <c r="AS34" i="6"/>
  <c r="AT34" i="6"/>
  <c r="AN34" i="6"/>
  <c r="AV34" i="6"/>
  <c r="AX9" i="6"/>
  <c r="AX8" i="6"/>
  <c r="AT90" i="6"/>
  <c r="AU90" i="6"/>
  <c r="AW90" i="6"/>
  <c r="AO90" i="6"/>
  <c r="AP90" i="6"/>
  <c r="AS90" i="6"/>
  <c r="AQ90" i="6"/>
  <c r="AR90" i="6"/>
  <c r="AV90" i="6"/>
  <c r="AN90" i="6"/>
  <c r="AX90" i="6"/>
  <c r="AQ37" i="6"/>
  <c r="AR37" i="6"/>
  <c r="AN37" i="6"/>
  <c r="AP37" i="6"/>
  <c r="AS37" i="6"/>
  <c r="AV37" i="6"/>
  <c r="AU37" i="6"/>
  <c r="AO37" i="6"/>
  <c r="AT37" i="6"/>
  <c r="AG12" i="10"/>
  <c r="AF12" i="10"/>
  <c r="AE12" i="10"/>
  <c r="AO12" i="10"/>
  <c r="AL12" i="10"/>
  <c r="AM12" i="10"/>
  <c r="AN12" i="10"/>
  <c r="AJ12" i="10"/>
  <c r="AH12" i="10"/>
  <c r="AI12" i="10"/>
  <c r="AK12" i="10"/>
  <c r="AG20" i="10"/>
  <c r="AF20" i="10"/>
  <c r="AE20" i="10"/>
  <c r="AM20" i="10"/>
  <c r="AO20" i="10"/>
  <c r="AL20" i="10"/>
  <c r="AK20" i="10"/>
  <c r="AN20" i="10"/>
  <c r="AJ20" i="10"/>
  <c r="AH20" i="10"/>
  <c r="AI20" i="10"/>
  <c r="AG28" i="10"/>
  <c r="AF28" i="10"/>
  <c r="AE28" i="10"/>
  <c r="AO28" i="10"/>
  <c r="AL28" i="10"/>
  <c r="AJ28" i="10"/>
  <c r="AN28" i="10"/>
  <c r="AI28" i="10"/>
  <c r="AK28" i="10"/>
  <c r="AM28" i="10"/>
  <c r="AH28" i="10"/>
  <c r="AG36" i="10"/>
  <c r="AF36" i="10"/>
  <c r="AE36" i="10"/>
  <c r="AO36" i="10"/>
  <c r="AL36" i="10"/>
  <c r="AI36" i="10"/>
  <c r="AM36" i="10"/>
  <c r="AK36" i="10"/>
  <c r="AJ36" i="10"/>
  <c r="AN36" i="10"/>
  <c r="AH36" i="10"/>
  <c r="AG44" i="10"/>
  <c r="AO44" i="10"/>
  <c r="AI44" i="10"/>
  <c r="AK44" i="10"/>
  <c r="AL44" i="10"/>
  <c r="AE44" i="10"/>
  <c r="AF44" i="10"/>
  <c r="AM44" i="10"/>
  <c r="AN44" i="10"/>
  <c r="AH44" i="10"/>
  <c r="AJ44" i="10"/>
  <c r="AG52" i="10"/>
  <c r="AO52" i="10"/>
  <c r="AI52" i="10"/>
  <c r="AK52" i="10"/>
  <c r="AL52" i="10"/>
  <c r="AM52" i="10"/>
  <c r="AN52" i="10"/>
  <c r="AE52" i="10"/>
  <c r="AH52" i="10"/>
  <c r="AJ52" i="10"/>
  <c r="AF52" i="10"/>
  <c r="AG60" i="10"/>
  <c r="AO60" i="10"/>
  <c r="AI60" i="10"/>
  <c r="AK60" i="10"/>
  <c r="AL60" i="10"/>
  <c r="AE60" i="10"/>
  <c r="AF60" i="10"/>
  <c r="AM60" i="10"/>
  <c r="AH60" i="10"/>
  <c r="AJ60" i="10"/>
  <c r="AN60" i="10"/>
  <c r="AG68" i="10"/>
  <c r="AO68" i="10"/>
  <c r="AI68" i="10"/>
  <c r="AK68" i="10"/>
  <c r="AL68" i="10"/>
  <c r="AM68" i="10"/>
  <c r="AN68" i="10"/>
  <c r="AE68" i="10"/>
  <c r="AJ68" i="10"/>
  <c r="AF68" i="10"/>
  <c r="AH68" i="10"/>
  <c r="AG76" i="10"/>
  <c r="AO76" i="10"/>
  <c r="AI76" i="10"/>
  <c r="AK76" i="10"/>
  <c r="AL76" i="10"/>
  <c r="AE76" i="10"/>
  <c r="AF76" i="10"/>
  <c r="AM76" i="10"/>
  <c r="AH76" i="10"/>
  <c r="AJ76" i="10"/>
  <c r="AN76" i="10"/>
  <c r="AG84" i="10"/>
  <c r="AO84" i="10"/>
  <c r="AI84" i="10"/>
  <c r="AK84" i="10"/>
  <c r="AL84" i="10"/>
  <c r="AM84" i="10"/>
  <c r="AN84" i="10"/>
  <c r="AE84" i="10"/>
  <c r="AH84" i="10"/>
  <c r="AF84" i="10"/>
  <c r="AJ84" i="10"/>
  <c r="AG92" i="10"/>
  <c r="AO92" i="10"/>
  <c r="AI92" i="10"/>
  <c r="AK92" i="10"/>
  <c r="AL92" i="10"/>
  <c r="AE92" i="10"/>
  <c r="AF92" i="10"/>
  <c r="AM92" i="10"/>
  <c r="AJ92" i="10"/>
  <c r="AN92" i="10"/>
  <c r="AH92" i="10"/>
  <c r="AE100" i="10"/>
  <c r="AM100" i="10"/>
  <c r="AF100" i="10"/>
  <c r="AN100" i="10"/>
  <c r="AI100" i="10"/>
  <c r="AH100" i="10"/>
  <c r="AK100" i="10"/>
  <c r="AL100" i="10"/>
  <c r="AJ100" i="10"/>
  <c r="AG100" i="10"/>
  <c r="AO100" i="10"/>
  <c r="AR82" i="6"/>
  <c r="AS82" i="6"/>
  <c r="AQ82" i="6"/>
  <c r="AU82" i="6"/>
  <c r="AV82" i="6"/>
  <c r="AO82" i="6"/>
  <c r="AT82" i="6"/>
  <c r="AW82" i="6"/>
  <c r="AX82" i="6"/>
  <c r="AN82" i="6"/>
  <c r="AP82" i="6"/>
  <c r="AR66" i="6"/>
  <c r="AS66" i="6"/>
  <c r="AW66" i="6"/>
  <c r="AO66" i="6"/>
  <c r="AP66" i="6"/>
  <c r="AU66" i="6"/>
  <c r="AQ66" i="6"/>
  <c r="AT66" i="6"/>
  <c r="AN66" i="6"/>
  <c r="AV66" i="6"/>
  <c r="AR42" i="6"/>
  <c r="AS42" i="6"/>
  <c r="AQ42" i="6"/>
  <c r="AU42" i="6"/>
  <c r="AV42" i="6"/>
  <c r="AO42" i="6"/>
  <c r="AX42" i="6"/>
  <c r="AN42" i="6"/>
  <c r="AT42" i="6"/>
  <c r="AP42" i="6"/>
  <c r="AW42" i="6"/>
  <c r="AR26" i="6"/>
  <c r="AS26" i="6"/>
  <c r="AW26" i="6"/>
  <c r="AO26" i="6"/>
  <c r="AP26" i="6"/>
  <c r="AU26" i="6"/>
  <c r="AX26" i="6"/>
  <c r="AN26" i="6"/>
  <c r="AT26" i="6"/>
  <c r="AV26" i="6"/>
  <c r="AQ26" i="6"/>
  <c r="AR11" i="6"/>
  <c r="AS11" i="6"/>
  <c r="AQ11" i="6"/>
  <c r="AU11" i="6"/>
  <c r="AV11" i="6"/>
  <c r="AO11" i="6"/>
  <c r="AT11" i="6"/>
  <c r="AW11" i="6"/>
  <c r="AX11" i="6"/>
  <c r="AN11" i="6"/>
  <c r="AP11" i="6"/>
  <c r="AW9" i="6"/>
  <c r="AW8" i="6"/>
  <c r="AX7" i="6"/>
  <c r="AP88" i="6"/>
  <c r="AX88" i="6"/>
  <c r="AQ88" i="6"/>
  <c r="AU88" i="6"/>
  <c r="AW88" i="6"/>
  <c r="AS88" i="6"/>
  <c r="AO88" i="6"/>
  <c r="AR88" i="6"/>
  <c r="AV88" i="6"/>
  <c r="AT88" i="6"/>
  <c r="AN88" i="6"/>
  <c r="AS36" i="6"/>
  <c r="AT36" i="6"/>
  <c r="AN36" i="6"/>
  <c r="AP36" i="6"/>
  <c r="AQ36" i="6"/>
  <c r="AV36" i="6"/>
  <c r="AO36" i="6"/>
  <c r="AR36" i="6"/>
  <c r="AU36" i="6"/>
  <c r="AW36" i="6"/>
  <c r="AF9" i="10"/>
  <c r="AG9" i="10"/>
  <c r="AE9" i="10"/>
  <c r="AO9" i="10"/>
  <c r="AI9" i="10"/>
  <c r="AH9" i="10"/>
  <c r="AM9" i="10"/>
  <c r="AL9" i="10"/>
  <c r="AK9" i="10"/>
  <c r="AN9" i="10"/>
  <c r="AJ9" i="10"/>
  <c r="AF17" i="10"/>
  <c r="AG17" i="10"/>
  <c r="AE17" i="10"/>
  <c r="AI17" i="10"/>
  <c r="AH17" i="10"/>
  <c r="AO17" i="10"/>
  <c r="AK17" i="10"/>
  <c r="AN17" i="10"/>
  <c r="AJ17" i="10"/>
  <c r="AL17" i="10"/>
  <c r="AM17" i="10"/>
  <c r="AF25" i="10"/>
  <c r="AG25" i="10"/>
  <c r="AE25" i="10"/>
  <c r="AN25" i="10"/>
  <c r="AK25" i="10"/>
  <c r="AI25" i="10"/>
  <c r="AL25" i="10"/>
  <c r="AJ25" i="10"/>
  <c r="AH25" i="10"/>
  <c r="AO25" i="10"/>
  <c r="AM25" i="10"/>
  <c r="AF33" i="10"/>
  <c r="AG33" i="10"/>
  <c r="AE33" i="10"/>
  <c r="AI33" i="10"/>
  <c r="AN33" i="10"/>
  <c r="AO33" i="10"/>
  <c r="AK33" i="10"/>
  <c r="AH33" i="10"/>
  <c r="AM33" i="10"/>
  <c r="AL33" i="10"/>
  <c r="AJ33" i="10"/>
  <c r="AF41" i="10"/>
  <c r="AG41" i="10"/>
  <c r="AE41" i="10"/>
  <c r="AK41" i="10"/>
  <c r="AN41" i="10"/>
  <c r="AO41" i="10"/>
  <c r="AI41" i="10"/>
  <c r="AH41" i="10"/>
  <c r="AL41" i="10"/>
  <c r="AM41" i="10"/>
  <c r="AJ41" i="10"/>
  <c r="AH49" i="10"/>
  <c r="AJ49" i="10"/>
  <c r="AL49" i="10"/>
  <c r="AE49" i="10"/>
  <c r="AM49" i="10"/>
  <c r="AN49" i="10"/>
  <c r="AO49" i="10"/>
  <c r="AF49" i="10"/>
  <c r="AI49" i="10"/>
  <c r="AG49" i="10"/>
  <c r="AK49" i="10"/>
  <c r="AH57" i="10"/>
  <c r="AJ57" i="10"/>
  <c r="AL57" i="10"/>
  <c r="AE57" i="10"/>
  <c r="AM57" i="10"/>
  <c r="AF57" i="10"/>
  <c r="AG57" i="10"/>
  <c r="AN57" i="10"/>
  <c r="AK57" i="10"/>
  <c r="AO57" i="10"/>
  <c r="AI57" i="10"/>
  <c r="AH65" i="10"/>
  <c r="AJ65" i="10"/>
  <c r="AL65" i="10"/>
  <c r="AE65" i="10"/>
  <c r="AM65" i="10"/>
  <c r="AN65" i="10"/>
  <c r="AO65" i="10"/>
  <c r="AF65" i="10"/>
  <c r="AK65" i="10"/>
  <c r="AG65" i="10"/>
  <c r="AI65" i="10"/>
  <c r="AH73" i="10"/>
  <c r="AJ73" i="10"/>
  <c r="AL73" i="10"/>
  <c r="AE73" i="10"/>
  <c r="AM73" i="10"/>
  <c r="AF73" i="10"/>
  <c r="AG73" i="10"/>
  <c r="AN73" i="10"/>
  <c r="AI73" i="10"/>
  <c r="AO73" i="10"/>
  <c r="AK73" i="10"/>
  <c r="AH81" i="10"/>
  <c r="AJ81" i="10"/>
  <c r="AL81" i="10"/>
  <c r="AE81" i="10"/>
  <c r="AM81" i="10"/>
  <c r="AN81" i="10"/>
  <c r="AO81" i="10"/>
  <c r="AF81" i="10"/>
  <c r="AG81" i="10"/>
  <c r="AI81" i="10"/>
  <c r="AK81" i="10"/>
  <c r="AH89" i="10"/>
  <c r="AJ89" i="10"/>
  <c r="AL89" i="10"/>
  <c r="AE89" i="10"/>
  <c r="AM89" i="10"/>
  <c r="AF89" i="10"/>
  <c r="AG89" i="10"/>
  <c r="AN89" i="10"/>
  <c r="AK89" i="10"/>
  <c r="AO89" i="10"/>
  <c r="AI89" i="10"/>
  <c r="AH97" i="10"/>
  <c r="AJ97" i="10"/>
  <c r="AL97" i="10"/>
  <c r="AE97" i="10"/>
  <c r="AM97" i="10"/>
  <c r="AN97" i="10"/>
  <c r="AO97" i="10"/>
  <c r="AF97" i="10"/>
  <c r="AG97" i="10"/>
  <c r="AI97" i="10"/>
  <c r="AK97" i="10"/>
  <c r="AT120" i="6"/>
  <c r="AU120" i="6"/>
  <c r="AW120" i="6"/>
  <c r="AO120" i="6"/>
  <c r="AP120" i="6"/>
  <c r="AR120" i="6"/>
  <c r="AS120" i="6"/>
  <c r="AV120" i="6"/>
  <c r="AQ120" i="6"/>
  <c r="AX120" i="6"/>
  <c r="AN120" i="6"/>
  <c r="AS57" i="6"/>
  <c r="AT57" i="6"/>
  <c r="AV57" i="6"/>
  <c r="AN57" i="6"/>
  <c r="AO57" i="6"/>
  <c r="AR57" i="6"/>
  <c r="AW57" i="6"/>
  <c r="AU57" i="6"/>
  <c r="AP57" i="6"/>
  <c r="AQ57" i="6"/>
  <c r="AS40" i="6"/>
  <c r="AT40" i="6"/>
  <c r="AP40" i="6"/>
  <c r="AR40" i="6"/>
  <c r="AU40" i="6"/>
  <c r="AN40" i="6"/>
  <c r="AQ40" i="6"/>
  <c r="AV40" i="6"/>
  <c r="AW40" i="6"/>
  <c r="AO40" i="6"/>
  <c r="AT24" i="6"/>
  <c r="AU24" i="6"/>
  <c r="AW24" i="6"/>
  <c r="AO24" i="6"/>
  <c r="AP24" i="6"/>
  <c r="AS24" i="6"/>
  <c r="AQ24" i="6"/>
  <c r="AR24" i="6"/>
  <c r="AV24" i="6"/>
  <c r="AX24" i="6"/>
  <c r="AN24" i="6"/>
  <c r="AP10" i="6"/>
  <c r="AO10" i="6"/>
  <c r="AN10" i="6"/>
  <c r="AS5" i="6"/>
  <c r="AW10" i="6"/>
  <c r="AV9" i="6"/>
  <c r="AV8" i="6"/>
  <c r="AW7" i="6"/>
  <c r="AS6" i="6"/>
  <c r="AG6" i="10"/>
  <c r="AF6" i="10"/>
  <c r="AE6" i="10"/>
  <c r="AL6" i="10"/>
  <c r="AK6" i="10"/>
  <c r="AI6" i="10"/>
  <c r="AN6" i="10"/>
  <c r="AM6" i="10"/>
  <c r="AJ6" i="10"/>
  <c r="AO6" i="10"/>
  <c r="AH6" i="10"/>
  <c r="AG14" i="10"/>
  <c r="AF14" i="10"/>
  <c r="AE14" i="10"/>
  <c r="AK14" i="10"/>
  <c r="AN14" i="10"/>
  <c r="AM14" i="10"/>
  <c r="AH14" i="10"/>
  <c r="AL14" i="10"/>
  <c r="AI14" i="10"/>
  <c r="AO14" i="10"/>
  <c r="AJ14" i="10"/>
  <c r="AG22" i="10"/>
  <c r="AF22" i="10"/>
  <c r="AE22" i="10"/>
  <c r="AK22" i="10"/>
  <c r="AL22" i="10"/>
  <c r="AO22" i="10"/>
  <c r="AN22" i="10"/>
  <c r="AM22" i="10"/>
  <c r="AJ22" i="10"/>
  <c r="AH22" i="10"/>
  <c r="AI22" i="10"/>
  <c r="AG30" i="10"/>
  <c r="AF30" i="10"/>
  <c r="AE30" i="10"/>
  <c r="AH30" i="10"/>
  <c r="AK30" i="10"/>
  <c r="AM30" i="10"/>
  <c r="AL30" i="10"/>
  <c r="AJ30" i="10"/>
  <c r="AI30" i="10"/>
  <c r="AN30" i="10"/>
  <c r="AO30" i="10"/>
  <c r="AG38" i="10"/>
  <c r="AE38" i="10"/>
  <c r="AF38" i="10"/>
  <c r="AN38" i="10"/>
  <c r="AO38" i="10"/>
  <c r="AK38" i="10"/>
  <c r="AM38" i="10"/>
  <c r="AI38" i="10"/>
  <c r="AH38" i="10"/>
  <c r="AJ38" i="10"/>
  <c r="AL38" i="10"/>
  <c r="AI46" i="10"/>
  <c r="AK46" i="10"/>
  <c r="AE46" i="10"/>
  <c r="AM46" i="10"/>
  <c r="AF46" i="10"/>
  <c r="AN46" i="10"/>
  <c r="AO46" i="10"/>
  <c r="AG46" i="10"/>
  <c r="AH46" i="10"/>
  <c r="AJ46" i="10"/>
  <c r="AL46" i="10"/>
  <c r="AI54" i="10"/>
  <c r="AK54" i="10"/>
  <c r="AE54" i="10"/>
  <c r="AM54" i="10"/>
  <c r="AF54" i="10"/>
  <c r="AN54" i="10"/>
  <c r="AG54" i="10"/>
  <c r="AH54" i="10"/>
  <c r="AO54" i="10"/>
  <c r="AL54" i="10"/>
  <c r="AJ54" i="10"/>
  <c r="AI62" i="10"/>
  <c r="AK62" i="10"/>
  <c r="AE62" i="10"/>
  <c r="AM62" i="10"/>
  <c r="AF62" i="10"/>
  <c r="AN62" i="10"/>
  <c r="AO62" i="10"/>
  <c r="AG62" i="10"/>
  <c r="AH62" i="10"/>
  <c r="AJ62" i="10"/>
  <c r="AL62" i="10"/>
  <c r="AI70" i="10"/>
  <c r="AK70" i="10"/>
  <c r="AE70" i="10"/>
  <c r="AM70" i="10"/>
  <c r="AF70" i="10"/>
  <c r="AN70" i="10"/>
  <c r="AG70" i="10"/>
  <c r="AH70" i="10"/>
  <c r="AO70" i="10"/>
  <c r="AJ70" i="10"/>
  <c r="AL70" i="10"/>
  <c r="AI78" i="10"/>
  <c r="AK78" i="10"/>
  <c r="AE78" i="10"/>
  <c r="AM78" i="10"/>
  <c r="AF78" i="10"/>
  <c r="AN78" i="10"/>
  <c r="AO78" i="10"/>
  <c r="AG78" i="10"/>
  <c r="AJ78" i="10"/>
  <c r="AL78" i="10"/>
  <c r="AH78" i="10"/>
  <c r="AI86" i="10"/>
  <c r="AK86" i="10"/>
  <c r="AE86" i="10"/>
  <c r="AM86" i="10"/>
  <c r="AF86" i="10"/>
  <c r="AN86" i="10"/>
  <c r="AG86" i="10"/>
  <c r="AH86" i="10"/>
  <c r="AO86" i="10"/>
  <c r="AL86" i="10"/>
  <c r="AJ86" i="10"/>
  <c r="AI94" i="10"/>
  <c r="AK94" i="10"/>
  <c r="AE94" i="10"/>
  <c r="AM94" i="10"/>
  <c r="AF94" i="10"/>
  <c r="AN94" i="10"/>
  <c r="AO94" i="10"/>
  <c r="AG94" i="10"/>
  <c r="AH94" i="10"/>
  <c r="AL94" i="10"/>
  <c r="AJ94" i="10"/>
  <c r="AG102" i="10"/>
  <c r="AO102" i="10"/>
  <c r="AH102" i="10"/>
  <c r="AK102" i="10"/>
  <c r="AL102" i="10"/>
  <c r="AN102" i="10"/>
  <c r="AI102" i="10"/>
  <c r="AE102" i="10"/>
  <c r="AF102" i="10"/>
  <c r="AM102" i="10"/>
  <c r="AJ102" i="10"/>
  <c r="AV119" i="6"/>
  <c r="AO119" i="6"/>
  <c r="AW119" i="6"/>
  <c r="AU119" i="6"/>
  <c r="AP119" i="6"/>
  <c r="AQ119" i="6"/>
  <c r="AS119" i="6"/>
  <c r="AT119" i="6"/>
  <c r="AX119" i="6"/>
  <c r="AR119" i="6"/>
  <c r="AN119" i="6"/>
  <c r="AV105" i="6"/>
  <c r="AO105" i="6"/>
  <c r="AW105" i="6"/>
  <c r="AQ105" i="6"/>
  <c r="AS105" i="6"/>
  <c r="AT105" i="6"/>
  <c r="AR105" i="6"/>
  <c r="AU105" i="6"/>
  <c r="AP105" i="6"/>
  <c r="AX105" i="6"/>
  <c r="AN105" i="6"/>
  <c r="AV89" i="6"/>
  <c r="AO89" i="6"/>
  <c r="AW89" i="6"/>
  <c r="AU89" i="6"/>
  <c r="AP89" i="6"/>
  <c r="AS89" i="6"/>
  <c r="AX89" i="6"/>
  <c r="AQ89" i="6"/>
  <c r="AN89" i="6"/>
  <c r="AR89" i="6"/>
  <c r="AT89" i="6"/>
  <c r="AV73" i="6"/>
  <c r="AO73" i="6"/>
  <c r="AW73" i="6"/>
  <c r="AQ73" i="6"/>
  <c r="AS73" i="6"/>
  <c r="AT73" i="6"/>
  <c r="AR73" i="6"/>
  <c r="AU73" i="6"/>
  <c r="AX73" i="6"/>
  <c r="AN73" i="6"/>
  <c r="AP73" i="6"/>
  <c r="AU56" i="6"/>
  <c r="AN56" i="6"/>
  <c r="AV56" i="6"/>
  <c r="AT56" i="6"/>
  <c r="AO56" i="6"/>
  <c r="AR56" i="6"/>
  <c r="AP56" i="6"/>
  <c r="AQ56" i="6"/>
  <c r="AS56" i="6"/>
  <c r="AW56" i="6"/>
  <c r="AU39" i="6"/>
  <c r="AN39" i="6"/>
  <c r="AV39" i="6"/>
  <c r="AP39" i="6"/>
  <c r="AR39" i="6"/>
  <c r="AS39" i="6"/>
  <c r="AO39" i="6"/>
  <c r="AQ39" i="6"/>
  <c r="AT39" i="6"/>
  <c r="AW39" i="6"/>
  <c r="AV23" i="6"/>
  <c r="AO23" i="6"/>
  <c r="AW23" i="6"/>
  <c r="AU23" i="6"/>
  <c r="AP23" i="6"/>
  <c r="AS23" i="6"/>
  <c r="AX23" i="6"/>
  <c r="AT23" i="6"/>
  <c r="AN23" i="6"/>
  <c r="AR23" i="6"/>
  <c r="AQ23" i="6"/>
  <c r="AU9" i="6"/>
  <c r="AU8" i="6"/>
  <c r="AP72" i="6"/>
  <c r="AX72" i="6"/>
  <c r="AQ72" i="6"/>
  <c r="AO72" i="6"/>
  <c r="AS72" i="6"/>
  <c r="AT72" i="6"/>
  <c r="AW72" i="6"/>
  <c r="AV72" i="6"/>
  <c r="AR72" i="6"/>
  <c r="AN72" i="6"/>
  <c r="AU72" i="6"/>
  <c r="AT20" i="6"/>
  <c r="AU20" i="6"/>
  <c r="AS20" i="6"/>
  <c r="AW20" i="6"/>
  <c r="AX20" i="6"/>
  <c r="AQ20" i="6"/>
  <c r="AO20" i="6"/>
  <c r="AP20" i="6"/>
  <c r="AV20" i="6"/>
  <c r="AR20" i="6"/>
  <c r="AN20" i="6"/>
  <c r="AO7" i="6"/>
  <c r="AP7" i="6"/>
  <c r="AN7" i="6"/>
  <c r="AJ43" i="10"/>
  <c r="AL43" i="10"/>
  <c r="AF43" i="10"/>
  <c r="AN43" i="10"/>
  <c r="AG43" i="10"/>
  <c r="AO43" i="10"/>
  <c r="AH43" i="10"/>
  <c r="AE43" i="10"/>
  <c r="AK43" i="10"/>
  <c r="AM43" i="10"/>
  <c r="AI43" i="10"/>
  <c r="AJ51" i="10"/>
  <c r="AL51" i="10"/>
  <c r="AF51" i="10"/>
  <c r="AN51" i="10"/>
  <c r="AG51" i="10"/>
  <c r="AO51" i="10"/>
  <c r="AH51" i="10"/>
  <c r="AI51" i="10"/>
  <c r="AM51" i="10"/>
  <c r="AE51" i="10"/>
  <c r="AK51" i="10"/>
  <c r="AJ59" i="10"/>
  <c r="AL59" i="10"/>
  <c r="AF59" i="10"/>
  <c r="AN59" i="10"/>
  <c r="AG59" i="10"/>
  <c r="AO59" i="10"/>
  <c r="AH59" i="10"/>
  <c r="AI59" i="10"/>
  <c r="AM59" i="10"/>
  <c r="AK59" i="10"/>
  <c r="AE59" i="10"/>
  <c r="AJ67" i="10"/>
  <c r="AL67" i="10"/>
  <c r="AF67" i="10"/>
  <c r="AN67" i="10"/>
  <c r="AG67" i="10"/>
  <c r="AO67" i="10"/>
  <c r="AH67" i="10"/>
  <c r="AI67" i="10"/>
  <c r="AE67" i="10"/>
  <c r="AK67" i="10"/>
  <c r="AM67" i="10"/>
  <c r="AJ75" i="10"/>
  <c r="AL75" i="10"/>
  <c r="AF75" i="10"/>
  <c r="AN75" i="10"/>
  <c r="AG75" i="10"/>
  <c r="AO75" i="10"/>
  <c r="AH75" i="10"/>
  <c r="AK75" i="10"/>
  <c r="AE75" i="10"/>
  <c r="AM75" i="10"/>
  <c r="AI75" i="10"/>
  <c r="AJ83" i="10"/>
  <c r="AL83" i="10"/>
  <c r="AF83" i="10"/>
  <c r="AN83" i="10"/>
  <c r="AG83" i="10"/>
  <c r="AO83" i="10"/>
  <c r="AH83" i="10"/>
  <c r="AI83" i="10"/>
  <c r="AE83" i="10"/>
  <c r="AK83" i="10"/>
  <c r="AM83" i="10"/>
  <c r="AJ91" i="10"/>
  <c r="AL91" i="10"/>
  <c r="AF91" i="10"/>
  <c r="AN91" i="10"/>
  <c r="AG91" i="10"/>
  <c r="AO91" i="10"/>
  <c r="AH91" i="10"/>
  <c r="AM91" i="10"/>
  <c r="AI91" i="10"/>
  <c r="AE91" i="10"/>
  <c r="AK91" i="10"/>
  <c r="AF99" i="10"/>
  <c r="AG99" i="10"/>
  <c r="AH99" i="10"/>
  <c r="AI99" i="10"/>
  <c r="AL99" i="10"/>
  <c r="AJ99" i="10"/>
  <c r="AK99" i="10"/>
  <c r="AO99" i="10"/>
  <c r="AE99" i="10"/>
  <c r="AM99" i="10"/>
  <c r="AN99" i="10"/>
  <c r="AP118" i="6"/>
  <c r="AX118" i="6"/>
  <c r="AQ118" i="6"/>
  <c r="AU118" i="6"/>
  <c r="AW118" i="6"/>
  <c r="AT118" i="6"/>
  <c r="AV118" i="6"/>
  <c r="AS118" i="6"/>
  <c r="AO118" i="6"/>
  <c r="AN118" i="6"/>
  <c r="AR118" i="6"/>
  <c r="AP104" i="6"/>
  <c r="AX104" i="6"/>
  <c r="AQ104" i="6"/>
  <c r="AO104" i="6"/>
  <c r="AS104" i="6"/>
  <c r="AT104" i="6"/>
  <c r="AW104" i="6"/>
  <c r="AR104" i="6"/>
  <c r="AU104" i="6"/>
  <c r="AV104" i="6"/>
  <c r="AN104" i="6"/>
  <c r="AO38" i="6"/>
  <c r="AW38" i="6"/>
  <c r="AP38" i="6"/>
  <c r="AN38" i="6"/>
  <c r="AR38" i="6"/>
  <c r="AS38" i="6"/>
  <c r="AV38" i="6"/>
  <c r="AQ38" i="6"/>
  <c r="AT38" i="6"/>
  <c r="AU38" i="6"/>
  <c r="AP22" i="6"/>
  <c r="AX22" i="6"/>
  <c r="AQ22" i="6"/>
  <c r="AU22" i="6"/>
  <c r="AW22" i="6"/>
  <c r="AS22" i="6"/>
  <c r="AO22" i="6"/>
  <c r="AR22" i="6"/>
  <c r="AT22" i="6"/>
  <c r="AV22" i="6"/>
  <c r="AN22" i="6"/>
  <c r="AQ5" i="6"/>
  <c r="AU10" i="6"/>
  <c r="AT9" i="6"/>
  <c r="AT8" i="6"/>
  <c r="AU7" i="6"/>
  <c r="AQ6" i="6"/>
  <c r="AT84" i="6"/>
  <c r="AE11" i="10"/>
  <c r="AF11" i="10"/>
  <c r="AG11" i="10"/>
  <c r="AJ11" i="10"/>
  <c r="AK11" i="10"/>
  <c r="AH11" i="10"/>
  <c r="AM11" i="10"/>
  <c r="AO11" i="10"/>
  <c r="AN11" i="10"/>
  <c r="AI11" i="10"/>
  <c r="AL11" i="10"/>
  <c r="AE19" i="10"/>
  <c r="AF19" i="10"/>
  <c r="AG19" i="10"/>
  <c r="AI19" i="10"/>
  <c r="AN19" i="10"/>
  <c r="AJ19" i="10"/>
  <c r="AO19" i="10"/>
  <c r="AH19" i="10"/>
  <c r="AK19" i="10"/>
  <c r="AL19" i="10"/>
  <c r="AM19" i="10"/>
  <c r="AE27" i="10"/>
  <c r="AF27" i="10"/>
  <c r="AG27" i="10"/>
  <c r="AN27" i="10"/>
  <c r="AJ27" i="10"/>
  <c r="AH27" i="10"/>
  <c r="AK27" i="10"/>
  <c r="AI27" i="10"/>
  <c r="AL27" i="10"/>
  <c r="AO27" i="10"/>
  <c r="AM27" i="10"/>
  <c r="AE35" i="10"/>
  <c r="AF35" i="10"/>
  <c r="AG35" i="10"/>
  <c r="AI35" i="10"/>
  <c r="AN35" i="10"/>
  <c r="AJ35" i="10"/>
  <c r="AK35" i="10"/>
  <c r="AL35" i="10"/>
  <c r="AO35" i="10"/>
  <c r="AM35" i="10"/>
  <c r="AH35" i="10"/>
  <c r="AG8" i="10"/>
  <c r="AE8" i="10"/>
  <c r="AF8" i="10"/>
  <c r="AI8" i="10"/>
  <c r="AM8" i="10"/>
  <c r="AO8" i="10"/>
  <c r="AL8" i="10"/>
  <c r="AN8" i="10"/>
  <c r="AK8" i="10"/>
  <c r="AH8" i="10"/>
  <c r="AJ8" i="10"/>
  <c r="AG16" i="10"/>
  <c r="AE16" i="10"/>
  <c r="AF16" i="10"/>
  <c r="AN16" i="10"/>
  <c r="AM16" i="10"/>
  <c r="AO16" i="10"/>
  <c r="AK16" i="10"/>
  <c r="AI16" i="10"/>
  <c r="AH16" i="10"/>
  <c r="AJ16" i="10"/>
  <c r="AL16" i="10"/>
  <c r="AG24" i="10"/>
  <c r="AE24" i="10"/>
  <c r="AF24" i="10"/>
  <c r="AH24" i="10"/>
  <c r="AJ24" i="10"/>
  <c r="AN24" i="10"/>
  <c r="AM24" i="10"/>
  <c r="AK24" i="10"/>
  <c r="AL24" i="10"/>
  <c r="AO24" i="10"/>
  <c r="AI24" i="10"/>
  <c r="AG32" i="10"/>
  <c r="AE32" i="10"/>
  <c r="AF32" i="10"/>
  <c r="AH32" i="10"/>
  <c r="AO32" i="10"/>
  <c r="AN32" i="10"/>
  <c r="AM32" i="10"/>
  <c r="AI32" i="10"/>
  <c r="AJ32" i="10"/>
  <c r="AK32" i="10"/>
  <c r="AL32" i="10"/>
  <c r="AG40" i="10"/>
  <c r="AE40" i="10"/>
  <c r="AF40" i="10"/>
  <c r="AJ40" i="10"/>
  <c r="AO40" i="10"/>
  <c r="AM40" i="10"/>
  <c r="AI40" i="10"/>
  <c r="AL40" i="10"/>
  <c r="AN40" i="10"/>
  <c r="AH40" i="10"/>
  <c r="AK40" i="10"/>
  <c r="AK48" i="10"/>
  <c r="AE48" i="10"/>
  <c r="AM48" i="10"/>
  <c r="AG48" i="10"/>
  <c r="AO48" i="10"/>
  <c r="AH48" i="10"/>
  <c r="AI48" i="10"/>
  <c r="AJ48" i="10"/>
  <c r="AF48" i="10"/>
  <c r="AL48" i="10"/>
  <c r="AN48" i="10"/>
  <c r="AK56" i="10"/>
  <c r="AE56" i="10"/>
  <c r="AM56" i="10"/>
  <c r="AG56" i="10"/>
  <c r="AO56" i="10"/>
  <c r="AH56" i="10"/>
  <c r="AI56" i="10"/>
  <c r="AN56" i="10"/>
  <c r="AJ56" i="10"/>
  <c r="AF56" i="10"/>
  <c r="AL56" i="10"/>
  <c r="AK64" i="10"/>
  <c r="AE64" i="10"/>
  <c r="AM64" i="10"/>
  <c r="AG64" i="10"/>
  <c r="AO64" i="10"/>
  <c r="AH64" i="10"/>
  <c r="AI64" i="10"/>
  <c r="AJ64" i="10"/>
  <c r="AL64" i="10"/>
  <c r="AN64" i="10"/>
  <c r="AF64" i="10"/>
  <c r="AK72" i="10"/>
  <c r="AE72" i="10"/>
  <c r="AM72" i="10"/>
  <c r="AG72" i="10"/>
  <c r="AO72" i="10"/>
  <c r="AH72" i="10"/>
  <c r="AI72" i="10"/>
  <c r="AL72" i="10"/>
  <c r="AF72" i="10"/>
  <c r="AJ72" i="10"/>
  <c r="AN72" i="10"/>
  <c r="AK80" i="10"/>
  <c r="AE80" i="10"/>
  <c r="AM80" i="10"/>
  <c r="AG80" i="10"/>
  <c r="AO80" i="10"/>
  <c r="AH80" i="10"/>
  <c r="AI80" i="10"/>
  <c r="AJ80" i="10"/>
  <c r="AF80" i="10"/>
  <c r="AN80" i="10"/>
  <c r="AL80" i="10"/>
  <c r="AK88" i="10"/>
  <c r="AE88" i="10"/>
  <c r="AM88" i="10"/>
  <c r="AG88" i="10"/>
  <c r="AO88" i="10"/>
  <c r="AH88" i="10"/>
  <c r="AI88" i="10"/>
  <c r="AF88" i="10"/>
  <c r="AN88" i="10"/>
  <c r="AJ88" i="10"/>
  <c r="AL88" i="10"/>
  <c r="AK96" i="10"/>
  <c r="AE96" i="10"/>
  <c r="AM96" i="10"/>
  <c r="AG96" i="10"/>
  <c r="AO96" i="10"/>
  <c r="AH96" i="10"/>
  <c r="AI96" i="10"/>
  <c r="AJ96" i="10"/>
  <c r="AL96" i="10"/>
  <c r="AN96" i="10"/>
  <c r="AF96" i="10"/>
  <c r="AP5" i="6"/>
  <c r="AN5" i="6"/>
  <c r="AO5" i="6"/>
  <c r="AR117" i="6"/>
  <c r="AS117" i="6"/>
  <c r="AU117" i="6"/>
  <c r="AW117" i="6"/>
  <c r="AX117" i="6"/>
  <c r="AQ117" i="6"/>
  <c r="AO117" i="6"/>
  <c r="AP117" i="6"/>
  <c r="AN117" i="6"/>
  <c r="AV117" i="6"/>
  <c r="AT117" i="6"/>
  <c r="AR103" i="6"/>
  <c r="V87" i="10" s="1"/>
  <c r="AS103" i="6"/>
  <c r="AO103" i="6"/>
  <c r="AQ103" i="6"/>
  <c r="AT103" i="6"/>
  <c r="AW103" i="6"/>
  <c r="AU103" i="6"/>
  <c r="AV103" i="6"/>
  <c r="AX103" i="6"/>
  <c r="AP103" i="6"/>
  <c r="AN103" i="6"/>
  <c r="AR87" i="6"/>
  <c r="AS87" i="6"/>
  <c r="AU87" i="6"/>
  <c r="AW87" i="6"/>
  <c r="AX87" i="6"/>
  <c r="AQ87" i="6"/>
  <c r="AV87" i="6"/>
  <c r="AO87" i="6"/>
  <c r="AT87" i="6"/>
  <c r="AP87" i="6"/>
  <c r="AN87" i="6"/>
  <c r="AR21" i="6"/>
  <c r="AS21" i="6"/>
  <c r="AU21" i="6"/>
  <c r="AW21" i="6"/>
  <c r="AX21" i="6"/>
  <c r="AQ21" i="6"/>
  <c r="AV21" i="6"/>
  <c r="AP21" i="6"/>
  <c r="AN21" i="6"/>
  <c r="AT21" i="6"/>
  <c r="AX5" i="6"/>
  <c r="AT10" i="6"/>
  <c r="AS9" i="6"/>
  <c r="AS8" i="6"/>
  <c r="AT7" i="6"/>
  <c r="AX6" i="6"/>
  <c r="AX66" i="6"/>
  <c r="AG5" i="10"/>
  <c r="AF5" i="10"/>
  <c r="AN5" i="10"/>
  <c r="AK5" i="10"/>
  <c r="AJ5" i="10"/>
  <c r="AO5" i="10"/>
  <c r="AM5" i="10"/>
  <c r="AL5" i="10"/>
  <c r="AH5" i="10"/>
  <c r="AI5" i="10"/>
  <c r="AF13" i="10"/>
  <c r="AE13" i="10"/>
  <c r="AG13" i="10"/>
  <c r="AI13" i="10"/>
  <c r="AO13" i="10"/>
  <c r="AM13" i="10"/>
  <c r="AJ13" i="10"/>
  <c r="AN13" i="10"/>
  <c r="AL13" i="10"/>
  <c r="AH13" i="10"/>
  <c r="AK13" i="10"/>
  <c r="AF21" i="10"/>
  <c r="AE21" i="10"/>
  <c r="AG21" i="10"/>
  <c r="AI21" i="10"/>
  <c r="AL21" i="10"/>
  <c r="AM21" i="10"/>
  <c r="AO21" i="10"/>
  <c r="AJ21" i="10"/>
  <c r="AN21" i="10"/>
  <c r="AK21" i="10"/>
  <c r="AH21" i="10"/>
  <c r="AF29" i="10"/>
  <c r="AE29" i="10"/>
  <c r="AG29" i="10"/>
  <c r="AI29" i="10"/>
  <c r="AJ29" i="10"/>
  <c r="AK29" i="10"/>
  <c r="AL29" i="10"/>
  <c r="AO29" i="10"/>
  <c r="AH29" i="10"/>
  <c r="AM29" i="10"/>
  <c r="AN29" i="10"/>
  <c r="AF37" i="10"/>
  <c r="AG37" i="10"/>
  <c r="AE37" i="10"/>
  <c r="AK37" i="10"/>
  <c r="AJ37" i="10"/>
  <c r="AO37" i="10"/>
  <c r="AH37" i="10"/>
  <c r="AI37" i="10"/>
  <c r="AM37" i="10"/>
  <c r="AN37" i="10"/>
  <c r="AL37" i="10"/>
  <c r="AL45" i="10"/>
  <c r="AF45" i="10"/>
  <c r="AN45" i="10"/>
  <c r="AH45" i="10"/>
  <c r="AI45" i="10"/>
  <c r="AJ45" i="10"/>
  <c r="AK45" i="10"/>
  <c r="AG45" i="10"/>
  <c r="AO45" i="10"/>
  <c r="AM45" i="10"/>
  <c r="AE45" i="10"/>
  <c r="AL53" i="10"/>
  <c r="AF53" i="10"/>
  <c r="AN53" i="10"/>
  <c r="AH53" i="10"/>
  <c r="AI53" i="10"/>
  <c r="AJ53" i="10"/>
  <c r="AE53" i="10"/>
  <c r="AG53" i="10"/>
  <c r="AO53" i="10"/>
  <c r="AK53" i="10"/>
  <c r="AM53" i="10"/>
  <c r="AL61" i="10"/>
  <c r="AF61" i="10"/>
  <c r="AN61" i="10"/>
  <c r="AH61" i="10"/>
  <c r="AI61" i="10"/>
  <c r="AJ61" i="10"/>
  <c r="AK61" i="10"/>
  <c r="AM61" i="10"/>
  <c r="AE61" i="10"/>
  <c r="AO61" i="10"/>
  <c r="AG61" i="10"/>
  <c r="AL69" i="10"/>
  <c r="AF69" i="10"/>
  <c r="AN69" i="10"/>
  <c r="AH69" i="10"/>
  <c r="AI69" i="10"/>
  <c r="AJ69" i="10"/>
  <c r="AG69" i="10"/>
  <c r="AK69" i="10"/>
  <c r="AE69" i="10"/>
  <c r="AM69" i="10"/>
  <c r="AO69" i="10"/>
  <c r="AL77" i="10"/>
  <c r="AF77" i="10"/>
  <c r="AN77" i="10"/>
  <c r="AH77" i="10"/>
  <c r="AI77" i="10"/>
  <c r="AJ77" i="10"/>
  <c r="AK77" i="10"/>
  <c r="AO77" i="10"/>
  <c r="AG77" i="10"/>
  <c r="AE77" i="10"/>
  <c r="AM77" i="10"/>
  <c r="AL85" i="10"/>
  <c r="AF85" i="10"/>
  <c r="AN85" i="10"/>
  <c r="AH85" i="10"/>
  <c r="AI85" i="10"/>
  <c r="AJ85" i="10"/>
  <c r="AE85" i="10"/>
  <c r="AK85" i="10"/>
  <c r="AM85" i="10"/>
  <c r="AG85" i="10"/>
  <c r="AO85" i="10"/>
  <c r="AL93" i="10"/>
  <c r="AF93" i="10"/>
  <c r="AN93" i="10"/>
  <c r="AH93" i="10"/>
  <c r="AI93" i="10"/>
  <c r="AJ93" i="10"/>
  <c r="AK93" i="10"/>
  <c r="AM93" i="10"/>
  <c r="AG93" i="10"/>
  <c r="AO93" i="10"/>
  <c r="AE93" i="10"/>
  <c r="AJ101" i="10"/>
  <c r="AK101" i="10"/>
  <c r="AF101" i="10"/>
  <c r="AN101" i="10"/>
  <c r="AI101" i="10"/>
  <c r="AM101" i="10"/>
  <c r="AO101" i="10"/>
  <c r="AG101" i="10"/>
  <c r="AL101" i="10"/>
  <c r="AH101" i="10"/>
  <c r="AE101" i="10"/>
  <c r="AT130" i="6"/>
  <c r="AU130" i="6"/>
  <c r="AO130" i="6"/>
  <c r="AQ130" i="6"/>
  <c r="AR130" i="6"/>
  <c r="AX130" i="6"/>
  <c r="AP130" i="6"/>
  <c r="AW130" i="6"/>
  <c r="AV130" i="6"/>
  <c r="AN130" i="6"/>
  <c r="AS130" i="6"/>
  <c r="AT116" i="6"/>
  <c r="AU116" i="6"/>
  <c r="AS116" i="6"/>
  <c r="AW116" i="6"/>
  <c r="AX116" i="6"/>
  <c r="AQ116" i="6"/>
  <c r="AV116" i="6"/>
  <c r="AP116" i="6"/>
  <c r="AR116" i="6"/>
  <c r="AO116" i="6"/>
  <c r="AN116" i="6"/>
  <c r="AT102" i="6"/>
  <c r="AU102" i="6"/>
  <c r="AO102" i="6"/>
  <c r="AQ102" i="6"/>
  <c r="AR102" i="6"/>
  <c r="AW102" i="6"/>
  <c r="AP102" i="6"/>
  <c r="AS102" i="6"/>
  <c r="AV102" i="6"/>
  <c r="AX102" i="6"/>
  <c r="AN102" i="6"/>
  <c r="AT86" i="6"/>
  <c r="AU86" i="6"/>
  <c r="AS86" i="6"/>
  <c r="AW86" i="6"/>
  <c r="AX86" i="6"/>
  <c r="AQ86" i="6"/>
  <c r="AO86" i="6"/>
  <c r="AP86" i="6"/>
  <c r="AR86" i="6"/>
  <c r="AN86" i="6"/>
  <c r="AV86" i="6"/>
  <c r="AT70" i="6"/>
  <c r="AU70" i="6"/>
  <c r="AO70" i="6"/>
  <c r="AQ70" i="6"/>
  <c r="AR70" i="6"/>
  <c r="AW70" i="6"/>
  <c r="AS70" i="6"/>
  <c r="AV70" i="6"/>
  <c r="AX70" i="6"/>
  <c r="AP70" i="6"/>
  <c r="AN70" i="6"/>
  <c r="AO6" i="6"/>
  <c r="AP6" i="6"/>
  <c r="AN6" i="6"/>
  <c r="AW5" i="6"/>
  <c r="AS10" i="6"/>
  <c r="AR9" i="6"/>
  <c r="AR8" i="6"/>
  <c r="AS7" i="6"/>
  <c r="AW6" i="6"/>
  <c r="AW37" i="6"/>
  <c r="D17" i="29" l="1"/>
  <c r="D178" i="29"/>
  <c r="D82" i="29"/>
  <c r="D130" i="29"/>
  <c r="D114" i="29"/>
  <c r="D33" i="29"/>
  <c r="D98" i="29"/>
  <c r="D160" i="29"/>
  <c r="D64" i="29"/>
  <c r="D49" i="29"/>
  <c r="D145" i="29"/>
  <c r="E155" i="30"/>
  <c r="E59" i="30"/>
  <c r="D155" i="30"/>
  <c r="D59" i="30"/>
  <c r="E44" i="30"/>
  <c r="E140" i="30"/>
  <c r="C60" i="30"/>
  <c r="C156" i="30"/>
  <c r="D14" i="30"/>
  <c r="D125" i="30"/>
  <c r="D93" i="30"/>
  <c r="D173" i="30"/>
  <c r="D109" i="30"/>
  <c r="D29" i="30"/>
  <c r="D77" i="30"/>
  <c r="E14" i="30"/>
  <c r="E29" i="30"/>
  <c r="E93" i="30"/>
  <c r="E109" i="30"/>
  <c r="E77" i="30"/>
  <c r="E173" i="30"/>
  <c r="E125" i="30"/>
  <c r="D140" i="30"/>
  <c r="D44" i="30"/>
  <c r="C45" i="30"/>
  <c r="C141" i="30"/>
  <c r="C15" i="30"/>
  <c r="C110" i="30"/>
  <c r="C174" i="30"/>
  <c r="C94" i="30"/>
  <c r="C126" i="30"/>
  <c r="C30" i="30"/>
  <c r="C78" i="30"/>
  <c r="AM86" i="31"/>
  <c r="AX86" i="31" s="1"/>
  <c r="Q116" i="31"/>
  <c r="R116" i="31" s="1"/>
  <c r="S116" i="31" s="1"/>
  <c r="T116" i="31" s="1"/>
  <c r="U116" i="31" s="1"/>
  <c r="V116" i="31" s="1"/>
  <c r="W116" i="31" s="1"/>
  <c r="X116" i="31" s="1"/>
  <c r="Y116" i="31" s="1"/>
  <c r="Z116" i="31" s="1"/>
  <c r="D8" i="6"/>
  <c r="D135" i="6"/>
  <c r="D87" i="6"/>
  <c r="D23" i="6"/>
  <c r="D39" i="6" s="1"/>
  <c r="D55" i="6" s="1"/>
  <c r="D119" i="6"/>
  <c r="D103" i="6"/>
  <c r="D71" i="6"/>
  <c r="E8" i="6"/>
  <c r="E119" i="6"/>
  <c r="E103" i="6"/>
  <c r="E71" i="6"/>
  <c r="E23" i="6"/>
  <c r="E39" i="6" s="1"/>
  <c r="E55" i="6" s="1"/>
  <c r="E87" i="6"/>
  <c r="E135" i="6"/>
  <c r="C8" i="6"/>
  <c r="C119" i="6"/>
  <c r="C87" i="6"/>
  <c r="C71" i="6"/>
  <c r="C103" i="6"/>
  <c r="C23" i="6"/>
  <c r="C39" i="6" s="1"/>
  <c r="C55" i="6" s="1"/>
  <c r="C135" i="6"/>
  <c r="E37" i="6"/>
  <c r="AL36" i="31"/>
  <c r="AW36" i="31" s="1"/>
  <c r="P68" i="31"/>
  <c r="Q68" i="31" s="1"/>
  <c r="R68" i="31" s="1"/>
  <c r="S68" i="31" s="1"/>
  <c r="T68" i="31" s="1"/>
  <c r="U68" i="31" s="1"/>
  <c r="V68" i="31" s="1"/>
  <c r="W68" i="31" s="1"/>
  <c r="X68" i="31" s="1"/>
  <c r="Y68" i="31" s="1"/>
  <c r="Z68" i="31" s="1"/>
  <c r="Q100" i="30"/>
  <c r="R100" i="30" s="1"/>
  <c r="S100" i="30" s="1"/>
  <c r="T100" i="30" s="1"/>
  <c r="U100" i="30" s="1"/>
  <c r="V100" i="30" s="1"/>
  <c r="W100" i="30" s="1"/>
  <c r="X100" i="30" s="1"/>
  <c r="Y100" i="30" s="1"/>
  <c r="Z100" i="30" s="1"/>
  <c r="AM70" i="30"/>
  <c r="AX70" i="30" s="1"/>
  <c r="P164" i="30"/>
  <c r="AL102" i="30"/>
  <c r="AW102" i="30" s="1"/>
  <c r="Q102" i="29"/>
  <c r="R102" i="29" s="1"/>
  <c r="S102" i="29" s="1"/>
  <c r="T102" i="29" s="1"/>
  <c r="U102" i="29" s="1"/>
  <c r="V102" i="29" s="1"/>
  <c r="W102" i="29" s="1"/>
  <c r="X102" i="29" s="1"/>
  <c r="Y102" i="29" s="1"/>
  <c r="Z102" i="29" s="1"/>
  <c r="AM72" i="29"/>
  <c r="AX72" i="29" s="1"/>
  <c r="AL55" i="29"/>
  <c r="AW55" i="29" s="1"/>
  <c r="P86" i="29"/>
  <c r="Q86" i="29" s="1"/>
  <c r="R86" i="29" s="1"/>
  <c r="S86" i="29" s="1"/>
  <c r="T86" i="29" s="1"/>
  <c r="U86" i="29" s="1"/>
  <c r="V86" i="29" s="1"/>
  <c r="W86" i="29" s="1"/>
  <c r="X86" i="29" s="1"/>
  <c r="Y86" i="29" s="1"/>
  <c r="Z86" i="29" s="1"/>
  <c r="P21" i="29"/>
  <c r="Q21" i="29" s="1"/>
  <c r="R21" i="29" s="1"/>
  <c r="S21" i="29" s="1"/>
  <c r="T21" i="29" s="1"/>
  <c r="U21" i="29" s="1"/>
  <c r="V21" i="29" s="1"/>
  <c r="W21" i="29" s="1"/>
  <c r="X21" i="29" s="1"/>
  <c r="Y21" i="29" s="1"/>
  <c r="Z21" i="29" s="1"/>
  <c r="AM21" i="29"/>
  <c r="AX21" i="29" s="1"/>
  <c r="P166" i="29"/>
  <c r="AL104" i="29"/>
  <c r="AW104" i="29" s="1"/>
  <c r="AA78" i="10"/>
  <c r="R86" i="10"/>
  <c r="T102" i="10"/>
  <c r="Y87" i="10"/>
  <c r="X14" i="10"/>
  <c r="AB34" i="10"/>
  <c r="W31" i="10"/>
  <c r="AA7" i="10"/>
  <c r="Y38" i="10"/>
  <c r="V78" i="10"/>
  <c r="R94" i="10"/>
  <c r="W94" i="10"/>
  <c r="R102" i="10"/>
  <c r="Y95" i="10"/>
  <c r="Z79" i="10"/>
  <c r="AB95" i="10"/>
  <c r="V94" i="10"/>
  <c r="R70" i="10"/>
  <c r="Z86" i="10"/>
  <c r="X86" i="10"/>
  <c r="R31" i="10"/>
  <c r="AB87" i="10"/>
  <c r="Y70" i="10"/>
  <c r="R47" i="10"/>
  <c r="Y30" i="10"/>
  <c r="V31" i="10"/>
  <c r="AA40" i="10"/>
  <c r="T38" i="10"/>
  <c r="Z32" i="10"/>
  <c r="U7" i="10"/>
  <c r="R25" i="10"/>
  <c r="Y49" i="10"/>
  <c r="X30" i="10"/>
  <c r="S49" i="10"/>
  <c r="V39" i="10"/>
  <c r="AA31" i="10"/>
  <c r="R79" i="10"/>
  <c r="R95" i="10"/>
  <c r="V95" i="10"/>
  <c r="Z24" i="10"/>
  <c r="T94" i="10"/>
  <c r="AB42" i="10"/>
  <c r="AA70" i="10"/>
  <c r="U86" i="10"/>
  <c r="R39" i="10"/>
  <c r="U87" i="10"/>
  <c r="S86" i="10"/>
  <c r="S87" i="10"/>
  <c r="AA23" i="10"/>
  <c r="U78" i="10"/>
  <c r="AA95" i="10"/>
  <c r="V5" i="10"/>
  <c r="V54" i="10"/>
  <c r="X38" i="10"/>
  <c r="W15" i="10"/>
  <c r="T70" i="10"/>
  <c r="AB78" i="10"/>
  <c r="W86" i="10"/>
  <c r="W47" i="10"/>
  <c r="R33" i="10"/>
  <c r="Z49" i="10"/>
  <c r="V7" i="10"/>
  <c r="Y94" i="10"/>
  <c r="V47" i="10"/>
  <c r="Z95" i="10"/>
  <c r="W95" i="10"/>
  <c r="Y26" i="10"/>
  <c r="T31" i="10"/>
  <c r="S5" i="10"/>
  <c r="AB24" i="10"/>
  <c r="R56" i="10"/>
  <c r="V70" i="10"/>
  <c r="S79" i="10"/>
  <c r="U38" i="10"/>
  <c r="AA89" i="10"/>
  <c r="Z5" i="10"/>
  <c r="AB86" i="10"/>
  <c r="Y86" i="10"/>
  <c r="AA102" i="10"/>
  <c r="W7" i="10"/>
  <c r="AA47" i="10"/>
  <c r="Z15" i="10"/>
  <c r="Z23" i="10"/>
  <c r="AB55" i="10"/>
  <c r="V26" i="10"/>
  <c r="AA8" i="10"/>
  <c r="X88" i="10"/>
  <c r="Y10" i="10"/>
  <c r="U14" i="10"/>
  <c r="V22" i="10"/>
  <c r="X41" i="10"/>
  <c r="AB79" i="10"/>
  <c r="AA5" i="10"/>
  <c r="S22" i="10"/>
  <c r="T86" i="10"/>
  <c r="T47" i="10"/>
  <c r="Y18" i="10"/>
  <c r="T22" i="10"/>
  <c r="AA24" i="10"/>
  <c r="T6" i="10"/>
  <c r="U102" i="10"/>
  <c r="AA87" i="10"/>
  <c r="V11" i="10"/>
  <c r="U88" i="10"/>
  <c r="S6" i="10"/>
  <c r="X87" i="10"/>
  <c r="U5" i="10"/>
  <c r="U15" i="10"/>
  <c r="AA39" i="10"/>
  <c r="S95" i="10"/>
  <c r="U94" i="10"/>
  <c r="R87" i="10"/>
  <c r="AA15" i="10"/>
  <c r="Z40" i="10"/>
  <c r="S78" i="10"/>
  <c r="AB94" i="10"/>
  <c r="Z31" i="10"/>
  <c r="X22" i="10"/>
  <c r="T39" i="10"/>
  <c r="T49" i="10"/>
  <c r="V15" i="10"/>
  <c r="R22" i="10"/>
  <c r="T23" i="10"/>
  <c r="U79" i="10"/>
  <c r="R32" i="10"/>
  <c r="U23" i="10"/>
  <c r="AA49" i="10"/>
  <c r="AB70" i="10"/>
  <c r="AA79" i="10"/>
  <c r="R30" i="10"/>
  <c r="Z78" i="10"/>
  <c r="V19" i="10"/>
  <c r="W102" i="10"/>
  <c r="Z14" i="10"/>
  <c r="Z47" i="10"/>
  <c r="T79" i="10"/>
  <c r="W79" i="10"/>
  <c r="AB31" i="10"/>
  <c r="X78" i="10"/>
  <c r="Z94" i="10"/>
  <c r="Y102" i="10"/>
  <c r="T15" i="10"/>
  <c r="Y88" i="10"/>
  <c r="W49" i="10"/>
  <c r="X102" i="10"/>
  <c r="U30" i="10"/>
  <c r="V88" i="10"/>
  <c r="U31" i="10"/>
  <c r="R89" i="10"/>
  <c r="S70" i="10"/>
  <c r="X47" i="10"/>
  <c r="Y47" i="10"/>
  <c r="AB89" i="10"/>
  <c r="W88" i="10"/>
  <c r="Z89" i="10"/>
  <c r="R6" i="10"/>
  <c r="X70" i="10"/>
  <c r="Y34" i="10"/>
  <c r="Y42" i="10"/>
  <c r="R49" i="10"/>
  <c r="Z70" i="10"/>
  <c r="R88" i="10"/>
  <c r="X49" i="10"/>
  <c r="V89" i="10"/>
  <c r="X5" i="10"/>
  <c r="W33" i="10"/>
  <c r="AB102" i="10"/>
  <c r="S23" i="10"/>
  <c r="Z87" i="10"/>
  <c r="X95" i="10"/>
  <c r="AB33" i="10"/>
  <c r="U49" i="10"/>
  <c r="S89" i="10"/>
  <c r="V30" i="10"/>
  <c r="S94" i="10"/>
  <c r="S31" i="10"/>
  <c r="V14" i="10"/>
  <c r="V38" i="10"/>
  <c r="T32" i="10"/>
  <c r="S88" i="10"/>
  <c r="V49" i="10"/>
  <c r="T89" i="10"/>
  <c r="W78" i="10"/>
  <c r="AA86" i="10"/>
  <c r="W23" i="10"/>
  <c r="Y79" i="10"/>
  <c r="V27" i="10"/>
  <c r="V35" i="10"/>
  <c r="Y5" i="10"/>
  <c r="X94" i="10"/>
  <c r="X32" i="10"/>
  <c r="T30" i="10"/>
  <c r="R78" i="10"/>
  <c r="Y78" i="10"/>
  <c r="V86" i="10"/>
  <c r="T95" i="10"/>
  <c r="Z88" i="10"/>
  <c r="AB88" i="10"/>
  <c r="T33" i="10"/>
  <c r="W14" i="10"/>
  <c r="AB40" i="10"/>
  <c r="R14" i="10"/>
  <c r="S30" i="10"/>
  <c r="Y41" i="10"/>
  <c r="U47" i="10"/>
  <c r="X79" i="10"/>
  <c r="V79" i="10"/>
  <c r="X21" i="10"/>
  <c r="X6" i="10"/>
  <c r="AA32" i="10"/>
  <c r="AB8" i="10"/>
  <c r="T78" i="10"/>
  <c r="Z102" i="10"/>
  <c r="AB67" i="10"/>
  <c r="AB5" i="10"/>
  <c r="S15" i="10"/>
  <c r="AB47" i="10"/>
  <c r="U95" i="10"/>
  <c r="T5" i="10"/>
  <c r="U6" i="10"/>
  <c r="U22" i="10"/>
  <c r="V6" i="10"/>
  <c r="W89" i="10"/>
  <c r="Z34" i="10"/>
  <c r="T14" i="10"/>
  <c r="Y14" i="10"/>
  <c r="S14" i="10"/>
  <c r="S38" i="10"/>
  <c r="U70" i="10"/>
  <c r="W39" i="10"/>
  <c r="R23" i="10"/>
  <c r="S39" i="10"/>
  <c r="T87" i="10"/>
  <c r="W87" i="10"/>
  <c r="Z7" i="10"/>
  <c r="Z39" i="10"/>
  <c r="AA88" i="10"/>
  <c r="U39" i="10"/>
  <c r="U89" i="10"/>
  <c r="V12" i="10"/>
  <c r="X40" i="10"/>
  <c r="Y72" i="10"/>
  <c r="T77" i="10"/>
  <c r="Z77" i="10"/>
  <c r="Z26" i="10"/>
  <c r="S46" i="10"/>
  <c r="R72" i="10"/>
  <c r="AB72" i="10"/>
  <c r="Y12" i="10"/>
  <c r="Y20" i="10"/>
  <c r="Y28" i="10"/>
  <c r="Y36" i="10"/>
  <c r="V102" i="10"/>
  <c r="Y7" i="10"/>
  <c r="Y15" i="10"/>
  <c r="Y23" i="10"/>
  <c r="Y31" i="10"/>
  <c r="Y39" i="10"/>
  <c r="S48" i="10"/>
  <c r="Y56" i="10"/>
  <c r="T56" i="10"/>
  <c r="Z96" i="10"/>
  <c r="Z72" i="10"/>
  <c r="Y29" i="10"/>
  <c r="AA6" i="10"/>
  <c r="AA14" i="10"/>
  <c r="AA22" i="10"/>
  <c r="AA30" i="10"/>
  <c r="AA38" i="10"/>
  <c r="R15" i="10"/>
  <c r="AA72" i="10"/>
  <c r="W30" i="10"/>
  <c r="X24" i="10"/>
  <c r="R46" i="10"/>
  <c r="X72" i="10"/>
  <c r="AB20" i="10"/>
  <c r="R38" i="10"/>
  <c r="V20" i="10"/>
  <c r="U16" i="10"/>
  <c r="U24" i="10"/>
  <c r="U32" i="10"/>
  <c r="Z42" i="10"/>
  <c r="AB12" i="10"/>
  <c r="Z22" i="10"/>
  <c r="V13" i="10"/>
  <c r="V21" i="10"/>
  <c r="V29" i="10"/>
  <c r="V37" i="10"/>
  <c r="V8" i="10"/>
  <c r="V16" i="10"/>
  <c r="V24" i="10"/>
  <c r="V32" i="10"/>
  <c r="V40" i="10"/>
  <c r="V10" i="10"/>
  <c r="U26" i="10"/>
  <c r="R40" i="10"/>
  <c r="W48" i="10"/>
  <c r="V56" i="10"/>
  <c r="X96" i="10"/>
  <c r="R26" i="10"/>
  <c r="U46" i="10"/>
  <c r="V72" i="10"/>
  <c r="T72" i="10"/>
  <c r="Y13" i="10"/>
  <c r="Y21" i="10"/>
  <c r="AA11" i="10"/>
  <c r="AA35" i="10"/>
  <c r="R17" i="10"/>
  <c r="R41" i="10"/>
  <c r="Y57" i="10"/>
  <c r="Y22" i="10"/>
  <c r="W70" i="10"/>
  <c r="S102" i="10"/>
  <c r="AA9" i="10"/>
  <c r="AA17" i="10"/>
  <c r="AA25" i="10"/>
  <c r="AA33" i="10"/>
  <c r="AA41" i="10"/>
  <c r="AA12" i="10"/>
  <c r="AA20" i="10"/>
  <c r="AA28" i="10"/>
  <c r="AA36" i="10"/>
  <c r="S40" i="10"/>
  <c r="AA48" i="10"/>
  <c r="AA56" i="10"/>
  <c r="AA96" i="10"/>
  <c r="AB32" i="10"/>
  <c r="T26" i="10"/>
  <c r="AB46" i="10"/>
  <c r="U41" i="10"/>
  <c r="Z11" i="10"/>
  <c r="S17" i="10"/>
  <c r="Z6" i="10"/>
  <c r="X7" i="10"/>
  <c r="X15" i="10"/>
  <c r="X23" i="10"/>
  <c r="X31" i="10"/>
  <c r="X39" i="10"/>
  <c r="X10" i="10"/>
  <c r="X18" i="10"/>
  <c r="X26" i="10"/>
  <c r="X34" i="10"/>
  <c r="X42" i="10"/>
  <c r="X13" i="10"/>
  <c r="X29" i="10"/>
  <c r="X37" i="10"/>
  <c r="U42" i="10"/>
  <c r="R24" i="10"/>
  <c r="T40" i="10"/>
  <c r="Y48" i="10"/>
  <c r="X56" i="10"/>
  <c r="T88" i="10"/>
  <c r="Y96" i="10"/>
  <c r="S26" i="10"/>
  <c r="AA46" i="10"/>
  <c r="U33" i="10"/>
  <c r="S41" i="10"/>
  <c r="Z30" i="10"/>
  <c r="V23" i="10"/>
  <c r="Z38" i="10"/>
  <c r="U11" i="10"/>
  <c r="U19" i="10"/>
  <c r="U27" i="10"/>
  <c r="U35" i="10"/>
  <c r="U10" i="10"/>
  <c r="U34" i="10"/>
  <c r="V42" i="10"/>
  <c r="S24" i="10"/>
  <c r="R48" i="10"/>
  <c r="U48" i="10"/>
  <c r="W56" i="10"/>
  <c r="V96" i="10"/>
  <c r="U96" i="10"/>
  <c r="W46" i="10"/>
  <c r="X8" i="10"/>
  <c r="X16" i="10"/>
  <c r="U25" i="10"/>
  <c r="Z35" i="10"/>
  <c r="T25" i="10"/>
  <c r="X57" i="10"/>
  <c r="X65" i="10"/>
  <c r="Z65" i="10"/>
  <c r="U73" i="10"/>
  <c r="AB81" i="10"/>
  <c r="T97" i="10"/>
  <c r="X11" i="10"/>
  <c r="X19" i="10"/>
  <c r="X27" i="10"/>
  <c r="X35" i="10"/>
  <c r="T42" i="10"/>
  <c r="S50" i="10"/>
  <c r="V58" i="10"/>
  <c r="V66" i="10"/>
  <c r="Y66" i="10"/>
  <c r="T98" i="10"/>
  <c r="T7" i="10"/>
  <c r="AA54" i="10"/>
  <c r="Z80" i="10"/>
  <c r="T80" i="10"/>
  <c r="V36" i="10"/>
  <c r="Z9" i="10"/>
  <c r="Z17" i="10"/>
  <c r="Z25" i="10"/>
  <c r="Z33" i="10"/>
  <c r="Z41" i="10"/>
  <c r="Z12" i="10"/>
  <c r="Z20" i="10"/>
  <c r="Z28" i="10"/>
  <c r="Z36" i="10"/>
  <c r="X76" i="10"/>
  <c r="T24" i="10"/>
  <c r="Z48" i="10"/>
  <c r="AB48" i="10"/>
  <c r="S56" i="10"/>
  <c r="R96" i="10"/>
  <c r="AB96" i="10"/>
  <c r="V46" i="10"/>
  <c r="Y46" i="10"/>
  <c r="W72" i="10"/>
  <c r="U9" i="10"/>
  <c r="U17" i="10"/>
  <c r="W35" i="10"/>
  <c r="U8" i="10"/>
  <c r="U40" i="10"/>
  <c r="W10" i="10"/>
  <c r="W18" i="10"/>
  <c r="W26" i="10"/>
  <c r="W34" i="10"/>
  <c r="W42" i="10"/>
  <c r="AA94" i="10"/>
  <c r="W13" i="10"/>
  <c r="W21" i="10"/>
  <c r="W29" i="10"/>
  <c r="W37" i="10"/>
  <c r="W8" i="10"/>
  <c r="W16" i="10"/>
  <c r="W24" i="10"/>
  <c r="W32" i="10"/>
  <c r="W40" i="10"/>
  <c r="X48" i="10"/>
  <c r="T48" i="10"/>
  <c r="U56" i="10"/>
  <c r="S96" i="10"/>
  <c r="T96" i="10"/>
  <c r="Z46" i="10"/>
  <c r="X46" i="10"/>
  <c r="S72" i="10"/>
  <c r="Z10" i="10"/>
  <c r="Z18" i="10"/>
  <c r="W27" i="10"/>
  <c r="T9" i="10"/>
  <c r="V28" i="10"/>
  <c r="Y6" i="10"/>
  <c r="AB11" i="10"/>
  <c r="AB19" i="10"/>
  <c r="AB27" i="10"/>
  <c r="AB35" i="10"/>
  <c r="AB6" i="10"/>
  <c r="AB14" i="10"/>
  <c r="AB22" i="10"/>
  <c r="AB30" i="10"/>
  <c r="AB38" i="10"/>
  <c r="AB9" i="10"/>
  <c r="AB17" i="10"/>
  <c r="AB25" i="10"/>
  <c r="AB41" i="10"/>
  <c r="V34" i="10"/>
  <c r="S32" i="10"/>
  <c r="V48" i="10"/>
  <c r="Z56" i="10"/>
  <c r="AB56" i="10"/>
  <c r="W96" i="10"/>
  <c r="T46" i="10"/>
  <c r="U72" i="10"/>
  <c r="W11" i="10"/>
  <c r="W19" i="10"/>
  <c r="Y37" i="10"/>
  <c r="S9" i="10"/>
  <c r="T11" i="10"/>
  <c r="S43" i="10"/>
  <c r="X51" i="10"/>
  <c r="V51" i="10"/>
  <c r="Y59" i="10"/>
  <c r="Y67" i="10"/>
  <c r="AB75" i="10"/>
  <c r="V75" i="10"/>
  <c r="T41" i="10"/>
  <c r="V57" i="10"/>
  <c r="R65" i="10"/>
  <c r="AA65" i="10"/>
  <c r="X73" i="10"/>
  <c r="R81" i="10"/>
  <c r="Z81" i="10"/>
  <c r="W97" i="10"/>
  <c r="V9" i="10"/>
  <c r="V17" i="10"/>
  <c r="V25" i="10"/>
  <c r="V33" i="10"/>
  <c r="V41" i="10"/>
  <c r="R42" i="10"/>
  <c r="W50" i="10"/>
  <c r="AB58" i="10"/>
  <c r="X58" i="10"/>
  <c r="S66" i="10"/>
  <c r="W98" i="10"/>
  <c r="W54" i="10"/>
  <c r="R80" i="10"/>
  <c r="U80" i="10"/>
  <c r="AB10" i="10"/>
  <c r="AB18" i="10"/>
  <c r="AB26" i="10"/>
  <c r="AA43" i="10"/>
  <c r="U51" i="10"/>
  <c r="AA51" i="10"/>
  <c r="S59" i="10"/>
  <c r="X67" i="10"/>
  <c r="T75" i="10"/>
  <c r="U75" i="10"/>
  <c r="S35" i="10"/>
  <c r="S55" i="10"/>
  <c r="W82" i="10"/>
  <c r="AA16" i="10"/>
  <c r="R12" i="10"/>
  <c r="X52" i="10"/>
  <c r="T52" i="10"/>
  <c r="W60" i="10"/>
  <c r="Y68" i="10"/>
  <c r="V76" i="10"/>
  <c r="T76" i="10"/>
  <c r="AA84" i="10"/>
  <c r="T10" i="10"/>
  <c r="AB62" i="10"/>
  <c r="Z83" i="10"/>
  <c r="U13" i="10"/>
  <c r="U21" i="10"/>
  <c r="U29" i="10"/>
  <c r="U37" i="10"/>
  <c r="T29" i="10"/>
  <c r="Y61" i="10"/>
  <c r="W69" i="10"/>
  <c r="R77" i="10"/>
  <c r="AA77" i="10"/>
  <c r="Y85" i="10"/>
  <c r="X93" i="10"/>
  <c r="Z93" i="10"/>
  <c r="R37" i="10"/>
  <c r="AB45" i="10"/>
  <c r="T53" i="10"/>
  <c r="Z53" i="10"/>
  <c r="U101" i="10"/>
  <c r="X63" i="10"/>
  <c r="W63" i="10"/>
  <c r="X71" i="10"/>
  <c r="V64" i="10"/>
  <c r="T64" i="10"/>
  <c r="AA44" i="10"/>
  <c r="U44" i="10"/>
  <c r="V74" i="10"/>
  <c r="R90" i="10"/>
  <c r="U90" i="10"/>
  <c r="T27" i="10"/>
  <c r="Z91" i="10"/>
  <c r="R99" i="10"/>
  <c r="S36" i="10"/>
  <c r="Y92" i="10"/>
  <c r="X100" i="10"/>
  <c r="T57" i="10"/>
  <c r="AB65" i="10"/>
  <c r="S65" i="10"/>
  <c r="W73" i="10"/>
  <c r="U81" i="10"/>
  <c r="U97" i="10"/>
  <c r="AA10" i="10"/>
  <c r="AA18" i="10"/>
  <c r="AA26" i="10"/>
  <c r="AA34" i="10"/>
  <c r="AA42" i="10"/>
  <c r="S42" i="10"/>
  <c r="T50" i="10"/>
  <c r="AA58" i="10"/>
  <c r="R66" i="10"/>
  <c r="AA66" i="10"/>
  <c r="V98" i="10"/>
  <c r="T54" i="10"/>
  <c r="X80" i="10"/>
  <c r="AB80" i="10"/>
  <c r="Y11" i="10"/>
  <c r="Y19" i="10"/>
  <c r="Y27" i="10"/>
  <c r="Y35" i="10"/>
  <c r="X43" i="10"/>
  <c r="Z51" i="10"/>
  <c r="W51" i="10"/>
  <c r="Z59" i="10"/>
  <c r="U67" i="10"/>
  <c r="R75" i="10"/>
  <c r="W75" i="10"/>
  <c r="R55" i="10"/>
  <c r="W55" i="10"/>
  <c r="T82" i="10"/>
  <c r="X9" i="10"/>
  <c r="X17" i="10"/>
  <c r="X25" i="10"/>
  <c r="X33" i="10"/>
  <c r="S12" i="10"/>
  <c r="W52" i="10"/>
  <c r="R60" i="10"/>
  <c r="U60" i="10"/>
  <c r="V68" i="10"/>
  <c r="R76" i="10"/>
  <c r="R84" i="10"/>
  <c r="U84" i="10"/>
  <c r="S10" i="10"/>
  <c r="AA62" i="10"/>
  <c r="AB83" i="10"/>
  <c r="R13" i="10"/>
  <c r="S29" i="10"/>
  <c r="W61" i="10"/>
  <c r="T69" i="10"/>
  <c r="V77" i="10"/>
  <c r="S77" i="10"/>
  <c r="V85" i="10"/>
  <c r="T93" i="10"/>
  <c r="T37" i="10"/>
  <c r="Y45" i="10"/>
  <c r="X53" i="10"/>
  <c r="T101" i="10"/>
  <c r="AA101" i="10"/>
  <c r="Z63" i="10"/>
  <c r="V63" i="10"/>
  <c r="U71" i="10"/>
  <c r="S64" i="10"/>
  <c r="X44" i="10"/>
  <c r="AB44" i="10"/>
  <c r="T74" i="10"/>
  <c r="T90" i="10"/>
  <c r="Y90" i="10"/>
  <c r="S27" i="10"/>
  <c r="Y91" i="10"/>
  <c r="Z99" i="10"/>
  <c r="T36" i="10"/>
  <c r="W92" i="10"/>
  <c r="W100" i="10"/>
  <c r="Y55" i="10"/>
  <c r="V55" i="10"/>
  <c r="S82" i="10"/>
  <c r="U18" i="10"/>
  <c r="T12" i="10"/>
  <c r="Y52" i="10"/>
  <c r="V60" i="10"/>
  <c r="AB60" i="10"/>
  <c r="S68" i="10"/>
  <c r="S76" i="10"/>
  <c r="Z84" i="10"/>
  <c r="AB84" i="10"/>
  <c r="R62" i="10"/>
  <c r="W62" i="10"/>
  <c r="Y83" i="10"/>
  <c r="T13" i="10"/>
  <c r="R61" i="10"/>
  <c r="AA61" i="10"/>
  <c r="Y69" i="10"/>
  <c r="U85" i="10"/>
  <c r="U93" i="10"/>
  <c r="S37" i="10"/>
  <c r="W45" i="10"/>
  <c r="W53" i="10"/>
  <c r="R101" i="10"/>
  <c r="S101" i="10"/>
  <c r="T63" i="10"/>
  <c r="R71" i="10"/>
  <c r="S71" i="10"/>
  <c r="Z64" i="10"/>
  <c r="V44" i="10"/>
  <c r="T44" i="10"/>
  <c r="R18" i="10"/>
  <c r="S74" i="10"/>
  <c r="AB90" i="10"/>
  <c r="X90" i="10"/>
  <c r="AB91" i="10"/>
  <c r="U91" i="10"/>
  <c r="AB99" i="10"/>
  <c r="V92" i="10"/>
  <c r="U92" i="10"/>
  <c r="V100" i="10"/>
  <c r="AB28" i="10"/>
  <c r="AB36" i="10"/>
  <c r="R9" i="10"/>
  <c r="S25" i="10"/>
  <c r="W57" i="10"/>
  <c r="V65" i="10"/>
  <c r="T73" i="10"/>
  <c r="AA73" i="10"/>
  <c r="W81" i="10"/>
  <c r="Y97" i="10"/>
  <c r="U12" i="10"/>
  <c r="U20" i="10"/>
  <c r="U28" i="10"/>
  <c r="U36" i="10"/>
  <c r="W5" i="10"/>
  <c r="R50" i="10"/>
  <c r="AA50" i="10"/>
  <c r="S58" i="10"/>
  <c r="U66" i="10"/>
  <c r="X66" i="10"/>
  <c r="S98" i="10"/>
  <c r="R7" i="10"/>
  <c r="V80" i="10"/>
  <c r="AA13" i="10"/>
  <c r="AA21" i="10"/>
  <c r="AA29" i="10"/>
  <c r="AA37" i="10"/>
  <c r="R11" i="10"/>
  <c r="Z43" i="10"/>
  <c r="R51" i="10"/>
  <c r="AA59" i="10"/>
  <c r="U59" i="10"/>
  <c r="T67" i="10"/>
  <c r="AA75" i="10"/>
  <c r="R8" i="10"/>
  <c r="T55" i="10"/>
  <c r="AB82" i="10"/>
  <c r="AA82" i="10"/>
  <c r="Z19" i="10"/>
  <c r="Z27" i="10"/>
  <c r="S20" i="10"/>
  <c r="V52" i="10"/>
  <c r="AA60" i="10"/>
  <c r="T60" i="10"/>
  <c r="AA68" i="10"/>
  <c r="Z76" i="10"/>
  <c r="X84" i="10"/>
  <c r="T84" i="10"/>
  <c r="V62" i="10"/>
  <c r="Y62" i="10"/>
  <c r="T83" i="10"/>
  <c r="AB16" i="10"/>
  <c r="S13" i="10"/>
  <c r="X61" i="10"/>
  <c r="S61" i="10"/>
  <c r="V69" i="10"/>
  <c r="X77" i="10"/>
  <c r="X85" i="10"/>
  <c r="AA85" i="10"/>
  <c r="AB93" i="10"/>
  <c r="R45" i="10"/>
  <c r="AA45" i="10"/>
  <c r="Y53" i="10"/>
  <c r="X101" i="10"/>
  <c r="Z101" i="10"/>
  <c r="S63" i="10"/>
  <c r="AB71" i="10"/>
  <c r="W71" i="10"/>
  <c r="R16" i="10"/>
  <c r="W64" i="10"/>
  <c r="R44" i="10"/>
  <c r="T18" i="10"/>
  <c r="Z74" i="10"/>
  <c r="AA90" i="10"/>
  <c r="AA91" i="10"/>
  <c r="W91" i="10"/>
  <c r="T99" i="10"/>
  <c r="R92" i="10"/>
  <c r="AB92" i="10"/>
  <c r="S100" i="10"/>
  <c r="U57" i="10"/>
  <c r="U65" i="10"/>
  <c r="R73" i="10"/>
  <c r="S73" i="10"/>
  <c r="T81" i="10"/>
  <c r="Y89" i="10"/>
  <c r="R97" i="10"/>
  <c r="AA97" i="10"/>
  <c r="Z13" i="10"/>
  <c r="Z21" i="10"/>
  <c r="Z29" i="10"/>
  <c r="Z37" i="10"/>
  <c r="AB50" i="10"/>
  <c r="Y50" i="10"/>
  <c r="Z58" i="10"/>
  <c r="Z66" i="10"/>
  <c r="R98" i="10"/>
  <c r="AA98" i="10"/>
  <c r="S7" i="10"/>
  <c r="U54" i="10"/>
  <c r="S80" i="10"/>
  <c r="S11" i="10"/>
  <c r="Y43" i="10"/>
  <c r="AB51" i="10"/>
  <c r="T59" i="10"/>
  <c r="W59" i="10"/>
  <c r="S67" i="10"/>
  <c r="X75" i="10"/>
  <c r="S8" i="10"/>
  <c r="Z55" i="10"/>
  <c r="R82" i="10"/>
  <c r="Y82" i="10"/>
  <c r="W12" i="10"/>
  <c r="W20" i="10"/>
  <c r="W28" i="10"/>
  <c r="W36" i="10"/>
  <c r="R20" i="10"/>
  <c r="S52" i="10"/>
  <c r="X60" i="10"/>
  <c r="Z68" i="10"/>
  <c r="U68" i="10"/>
  <c r="Y76" i="10"/>
  <c r="W84" i="10"/>
  <c r="T62" i="10"/>
  <c r="X62" i="10"/>
  <c r="S83" i="10"/>
  <c r="Y9" i="10"/>
  <c r="Y17" i="10"/>
  <c r="Y25" i="10"/>
  <c r="Y33" i="10"/>
  <c r="R21" i="10"/>
  <c r="V61" i="10"/>
  <c r="Z61" i="10"/>
  <c r="U69" i="10"/>
  <c r="U77" i="10"/>
  <c r="AB85" i="10"/>
  <c r="S85" i="10"/>
  <c r="Y93" i="10"/>
  <c r="T45" i="10"/>
  <c r="S45" i="10"/>
  <c r="V53" i="10"/>
  <c r="W101" i="10"/>
  <c r="U63" i="10"/>
  <c r="Z71" i="10"/>
  <c r="V71" i="10"/>
  <c r="S16" i="10"/>
  <c r="AA64" i="10"/>
  <c r="S44" i="10"/>
  <c r="S18" i="10"/>
  <c r="W74" i="10"/>
  <c r="V90" i="10"/>
  <c r="R19" i="10"/>
  <c r="X91" i="10"/>
  <c r="V91" i="10"/>
  <c r="S99" i="10"/>
  <c r="R28" i="10"/>
  <c r="AA92" i="10"/>
  <c r="T92" i="10"/>
  <c r="AA100" i="10"/>
  <c r="R57" i="10"/>
  <c r="AA57" i="10"/>
  <c r="W65" i="10"/>
  <c r="AB73" i="10"/>
  <c r="Z73" i="10"/>
  <c r="Y81" i="10"/>
  <c r="V97" i="10"/>
  <c r="S97" i="10"/>
  <c r="W6" i="10"/>
  <c r="W22" i="10"/>
  <c r="W38" i="10"/>
  <c r="R34" i="10"/>
  <c r="Z50" i="10"/>
  <c r="X50" i="10"/>
  <c r="W58" i="10"/>
  <c r="AB66" i="10"/>
  <c r="AB98" i="10"/>
  <c r="Y98" i="10"/>
  <c r="R54" i="10"/>
  <c r="S54" i="10"/>
  <c r="W80" i="10"/>
  <c r="T43" i="10"/>
  <c r="U43" i="10"/>
  <c r="Y51" i="10"/>
  <c r="X59" i="10"/>
  <c r="V59" i="10"/>
  <c r="AA67" i="10"/>
  <c r="S75" i="10"/>
  <c r="T8" i="10"/>
  <c r="AA55" i="10"/>
  <c r="Z82" i="10"/>
  <c r="X82" i="10"/>
  <c r="AB13" i="10"/>
  <c r="AB21" i="10"/>
  <c r="AB29" i="10"/>
  <c r="AB37" i="10"/>
  <c r="T20" i="10"/>
  <c r="AA52" i="10"/>
  <c r="S60" i="10"/>
  <c r="W68" i="10"/>
  <c r="AB68" i="10"/>
  <c r="W76" i="10"/>
  <c r="Y84" i="10"/>
  <c r="S62" i="10"/>
  <c r="X83" i="10"/>
  <c r="AA83" i="10"/>
  <c r="V18" i="10"/>
  <c r="T21" i="10"/>
  <c r="T61" i="10"/>
  <c r="R69" i="10"/>
  <c r="AA69" i="10"/>
  <c r="AB77" i="10"/>
  <c r="R85" i="10"/>
  <c r="Z85" i="10"/>
  <c r="W93" i="10"/>
  <c r="V45" i="10"/>
  <c r="Z45" i="10"/>
  <c r="U53" i="10"/>
  <c r="AB101" i="10"/>
  <c r="AB63" i="10"/>
  <c r="Y71" i="10"/>
  <c r="T16" i="10"/>
  <c r="Y64" i="10"/>
  <c r="Z44" i="10"/>
  <c r="AB74" i="10"/>
  <c r="U74" i="10"/>
  <c r="S90" i="10"/>
  <c r="T19" i="10"/>
  <c r="R91" i="10"/>
  <c r="Y99" i="10"/>
  <c r="AA99" i="10"/>
  <c r="S28" i="10"/>
  <c r="X92" i="10"/>
  <c r="Z100" i="10"/>
  <c r="U100" i="10"/>
  <c r="T17" i="10"/>
  <c r="S33" i="10"/>
  <c r="AB49" i="10"/>
  <c r="AB57" i="10"/>
  <c r="S57" i="10"/>
  <c r="T65" i="10"/>
  <c r="Y73" i="10"/>
  <c r="X81" i="10"/>
  <c r="AA81" i="10"/>
  <c r="X89" i="10"/>
  <c r="AB97" i="10"/>
  <c r="Z97" i="10"/>
  <c r="AB7" i="10"/>
  <c r="AB15" i="10"/>
  <c r="AB23" i="10"/>
  <c r="AB39" i="10"/>
  <c r="T34" i="10"/>
  <c r="V50" i="10"/>
  <c r="R58" i="10"/>
  <c r="U58" i="10"/>
  <c r="W66" i="10"/>
  <c r="U98" i="10"/>
  <c r="X98" i="10"/>
  <c r="AB54" i="10"/>
  <c r="Y54" i="10"/>
  <c r="AA80" i="10"/>
  <c r="Z8" i="10"/>
  <c r="Z16" i="10"/>
  <c r="R43" i="10"/>
  <c r="W43" i="10"/>
  <c r="T51" i="10"/>
  <c r="R59" i="10"/>
  <c r="Z67" i="10"/>
  <c r="W67" i="10"/>
  <c r="Z75" i="10"/>
  <c r="R35" i="10"/>
  <c r="X55" i="10"/>
  <c r="V82" i="10"/>
  <c r="Z52" i="10"/>
  <c r="U52" i="10"/>
  <c r="Z60" i="10"/>
  <c r="X68" i="10"/>
  <c r="T68" i="10"/>
  <c r="U76" i="10"/>
  <c r="V84" i="10"/>
  <c r="Z62" i="10"/>
  <c r="U83" i="10"/>
  <c r="W83" i="10"/>
  <c r="AA19" i="10"/>
  <c r="AA27" i="10"/>
  <c r="S21" i="10"/>
  <c r="U61" i="10"/>
  <c r="AB69" i="10"/>
  <c r="S69" i="10"/>
  <c r="Y77" i="10"/>
  <c r="W85" i="10"/>
  <c r="V93" i="10"/>
  <c r="AA93" i="10"/>
  <c r="X45" i="10"/>
  <c r="R53" i="10"/>
  <c r="AA53" i="10"/>
  <c r="Y101" i="10"/>
  <c r="AA63" i="10"/>
  <c r="T71" i="10"/>
  <c r="R64" i="10"/>
  <c r="U64" i="10"/>
  <c r="Y44" i="10"/>
  <c r="R74" i="10"/>
  <c r="Y74" i="10"/>
  <c r="Z90" i="10"/>
  <c r="S19" i="10"/>
  <c r="T91" i="10"/>
  <c r="U99" i="10"/>
  <c r="W99" i="10"/>
  <c r="T28" i="10"/>
  <c r="S92" i="10"/>
  <c r="R100" i="10"/>
  <c r="AB100" i="10"/>
  <c r="Z57" i="10"/>
  <c r="Y65" i="10"/>
  <c r="V73" i="10"/>
  <c r="V81" i="10"/>
  <c r="S81" i="10"/>
  <c r="X97" i="10"/>
  <c r="Y8" i="10"/>
  <c r="Y16" i="10"/>
  <c r="Y24" i="10"/>
  <c r="Y32" i="10"/>
  <c r="Y40" i="10"/>
  <c r="S34" i="10"/>
  <c r="U50" i="10"/>
  <c r="T58" i="10"/>
  <c r="Y58" i="10"/>
  <c r="T66" i="10"/>
  <c r="Z98" i="10"/>
  <c r="Z54" i="10"/>
  <c r="X54" i="10"/>
  <c r="Y80" i="10"/>
  <c r="W9" i="10"/>
  <c r="W17" i="10"/>
  <c r="W25" i="10"/>
  <c r="W41" i="10"/>
  <c r="AB43" i="10"/>
  <c r="V43" i="10"/>
  <c r="S51" i="10"/>
  <c r="AB59" i="10"/>
  <c r="R67" i="10"/>
  <c r="V67" i="10"/>
  <c r="Y75" i="10"/>
  <c r="T35" i="10"/>
  <c r="U55" i="10"/>
  <c r="U82" i="10"/>
  <c r="R52" i="10"/>
  <c r="AB52" i="10"/>
  <c r="Y60" i="10"/>
  <c r="R68" i="10"/>
  <c r="AA76" i="10"/>
  <c r="AB76" i="10"/>
  <c r="S84" i="10"/>
  <c r="R10" i="10"/>
  <c r="U62" i="10"/>
  <c r="R83" i="10"/>
  <c r="V83" i="10"/>
  <c r="X12" i="10"/>
  <c r="X20" i="10"/>
  <c r="X28" i="10"/>
  <c r="X36" i="10"/>
  <c r="R29" i="10"/>
  <c r="AB61" i="10"/>
  <c r="X69" i="10"/>
  <c r="Z69" i="10"/>
  <c r="W77" i="10"/>
  <c r="T85" i="10"/>
  <c r="R93" i="10"/>
  <c r="S93" i="10"/>
  <c r="U45" i="10"/>
  <c r="AB53" i="10"/>
  <c r="S53" i="10"/>
  <c r="V101" i="10"/>
  <c r="R63" i="10"/>
  <c r="Y63" i="10"/>
  <c r="AA71" i="10"/>
  <c r="X64" i="10"/>
  <c r="AB64" i="10"/>
  <c r="W44" i="10"/>
  <c r="AA74" i="10"/>
  <c r="X74" i="10"/>
  <c r="W90" i="10"/>
  <c r="R27" i="10"/>
  <c r="S91" i="10"/>
  <c r="X99" i="10"/>
  <c r="V99" i="10"/>
  <c r="R36" i="10"/>
  <c r="Z92" i="10"/>
  <c r="Y100" i="10"/>
  <c r="T100" i="10"/>
  <c r="D65" i="29" l="1"/>
  <c r="D161" i="29"/>
  <c r="D50" i="29"/>
  <c r="D146" i="29"/>
  <c r="D115" i="29"/>
  <c r="D179" i="29"/>
  <c r="D131" i="29"/>
  <c r="D83" i="29"/>
  <c r="D99" i="29"/>
  <c r="D34" i="29"/>
  <c r="C61" i="30"/>
  <c r="C157" i="30"/>
  <c r="E141" i="30"/>
  <c r="E45" i="30"/>
  <c r="E156" i="30"/>
  <c r="E60" i="30"/>
  <c r="C46" i="30"/>
  <c r="C142" i="30"/>
  <c r="D60" i="30"/>
  <c r="D156" i="30"/>
  <c r="E15" i="30"/>
  <c r="E30" i="30"/>
  <c r="E110" i="30"/>
  <c r="E78" i="30"/>
  <c r="E174" i="30"/>
  <c r="E126" i="30"/>
  <c r="E94" i="30"/>
  <c r="D141" i="30"/>
  <c r="D45" i="30"/>
  <c r="C16" i="30"/>
  <c r="C95" i="30"/>
  <c r="C31" i="30"/>
  <c r="C175" i="30"/>
  <c r="C127" i="30"/>
  <c r="C79" i="30"/>
  <c r="C111" i="30"/>
  <c r="D15" i="30"/>
  <c r="D110" i="30"/>
  <c r="D94" i="30"/>
  <c r="D174" i="30"/>
  <c r="D30" i="30"/>
  <c r="D78" i="30"/>
  <c r="D126" i="30"/>
  <c r="E9" i="6"/>
  <c r="E24" i="6"/>
  <c r="E40" i="6" s="1"/>
  <c r="E56" i="6" s="1"/>
  <c r="E136" i="6"/>
  <c r="E88" i="6"/>
  <c r="E120" i="6"/>
  <c r="E104" i="6"/>
  <c r="E72" i="6"/>
  <c r="C9" i="6"/>
  <c r="C136" i="6"/>
  <c r="C104" i="6"/>
  <c r="C24" i="6"/>
  <c r="C40" i="6" s="1"/>
  <c r="C56" i="6" s="1"/>
  <c r="C120" i="6"/>
  <c r="C72" i="6"/>
  <c r="C88" i="6"/>
  <c r="D9" i="6"/>
  <c r="D104" i="6"/>
  <c r="D72" i="6"/>
  <c r="D136" i="6"/>
  <c r="D120" i="6"/>
  <c r="D88" i="6"/>
  <c r="D24" i="6"/>
  <c r="D40" i="6" s="1"/>
  <c r="D56" i="6" s="1"/>
  <c r="E53" i="6"/>
  <c r="Q164" i="30"/>
  <c r="R164" i="30" s="1"/>
  <c r="S164" i="30" s="1"/>
  <c r="T164" i="30" s="1"/>
  <c r="U164" i="30" s="1"/>
  <c r="V164" i="30" s="1"/>
  <c r="W164" i="30" s="1"/>
  <c r="X164" i="30" s="1"/>
  <c r="Y164" i="30" s="1"/>
  <c r="Z164" i="30" s="1"/>
  <c r="AM102" i="30"/>
  <c r="AX102" i="30" s="1"/>
  <c r="Q166" i="29"/>
  <c r="R166" i="29" s="1"/>
  <c r="S166" i="29" s="1"/>
  <c r="T166" i="29" s="1"/>
  <c r="U166" i="29" s="1"/>
  <c r="V166" i="29" s="1"/>
  <c r="W166" i="29" s="1"/>
  <c r="X166" i="29" s="1"/>
  <c r="Y166" i="29" s="1"/>
  <c r="Z166" i="29" s="1"/>
  <c r="AM104" i="29"/>
  <c r="AX104" i="29" s="1"/>
  <c r="G5" i="10"/>
  <c r="AE5" i="10" s="1"/>
  <c r="R5" i="10"/>
  <c r="D66" i="29" l="1"/>
  <c r="D162" i="29"/>
  <c r="D147" i="29"/>
  <c r="D51" i="29"/>
  <c r="C17" i="30"/>
  <c r="C32" i="30"/>
  <c r="C112" i="30"/>
  <c r="C96" i="30"/>
  <c r="C80" i="30"/>
  <c r="C128" i="30"/>
  <c r="C176" i="30"/>
  <c r="E142" i="30"/>
  <c r="E46" i="30"/>
  <c r="D142" i="30"/>
  <c r="D46" i="30"/>
  <c r="D16" i="30"/>
  <c r="D31" i="30"/>
  <c r="D175" i="30"/>
  <c r="D95" i="30"/>
  <c r="D111" i="30"/>
  <c r="D127" i="30"/>
  <c r="D79" i="30"/>
  <c r="D157" i="30"/>
  <c r="D61" i="30"/>
  <c r="E16" i="30"/>
  <c r="E31" i="30"/>
  <c r="E95" i="30"/>
  <c r="E175" i="30"/>
  <c r="E111" i="30"/>
  <c r="E79" i="30"/>
  <c r="E127" i="30"/>
  <c r="C62" i="30"/>
  <c r="C158" i="30"/>
  <c r="C143" i="30"/>
  <c r="C47" i="30"/>
  <c r="E61" i="30"/>
  <c r="E157" i="30"/>
  <c r="D10" i="6"/>
  <c r="D137" i="6"/>
  <c r="D121" i="6"/>
  <c r="D89" i="6"/>
  <c r="D25" i="6"/>
  <c r="D41" i="6" s="1"/>
  <c r="D57" i="6" s="1"/>
  <c r="D105" i="6"/>
  <c r="D73" i="6"/>
  <c r="E10" i="6"/>
  <c r="E137" i="6"/>
  <c r="E89" i="6"/>
  <c r="E73" i="6"/>
  <c r="E121" i="6"/>
  <c r="E105" i="6"/>
  <c r="E25" i="6"/>
  <c r="E41" i="6" s="1"/>
  <c r="E57" i="6" s="1"/>
  <c r="C10" i="6"/>
  <c r="C89" i="6"/>
  <c r="C73" i="6"/>
  <c r="C105" i="6"/>
  <c r="C25" i="6"/>
  <c r="C41" i="6" s="1"/>
  <c r="C57" i="6" s="1"/>
  <c r="C137" i="6"/>
  <c r="C121" i="6"/>
  <c r="H47" i="10"/>
  <c r="AF47" i="10" s="1"/>
  <c r="AO21" i="6"/>
  <c r="S47" i="10" s="1"/>
  <c r="D67" i="29" l="1"/>
  <c r="D163" i="29"/>
  <c r="C144" i="30"/>
  <c r="C48" i="30"/>
  <c r="C159" i="30"/>
  <c r="C63" i="30"/>
  <c r="E17" i="30"/>
  <c r="E32" i="30"/>
  <c r="E80" i="30"/>
  <c r="E112" i="30"/>
  <c r="E176" i="30"/>
  <c r="E128" i="30"/>
  <c r="E96" i="30"/>
  <c r="D47" i="30"/>
  <c r="D143" i="30"/>
  <c r="E62" i="30"/>
  <c r="E158" i="30"/>
  <c r="C177" i="30"/>
  <c r="C113" i="30"/>
  <c r="C129" i="30"/>
  <c r="C33" i="30"/>
  <c r="C81" i="30"/>
  <c r="C97" i="30"/>
  <c r="D158" i="30"/>
  <c r="D62" i="30"/>
  <c r="E143" i="30"/>
  <c r="E47" i="30"/>
  <c r="D17" i="30"/>
  <c r="D96" i="30"/>
  <c r="D128" i="30"/>
  <c r="D80" i="30"/>
  <c r="D112" i="30"/>
  <c r="D176" i="30"/>
  <c r="D32" i="30"/>
  <c r="E11" i="6"/>
  <c r="E26" i="6"/>
  <c r="E42" i="6" s="1"/>
  <c r="E58" i="6" s="1"/>
  <c r="E138" i="6"/>
  <c r="E90" i="6"/>
  <c r="E106" i="6"/>
  <c r="E122" i="6"/>
  <c r="E74" i="6"/>
  <c r="C11" i="6"/>
  <c r="C26" i="6"/>
  <c r="C42" i="6" s="1"/>
  <c r="C58" i="6" s="1"/>
  <c r="C90" i="6"/>
  <c r="C106" i="6"/>
  <c r="C122" i="6"/>
  <c r="C138" i="6"/>
  <c r="C74" i="6"/>
  <c r="D11" i="6"/>
  <c r="D26" i="6"/>
  <c r="D42" i="6" s="1"/>
  <c r="D58" i="6" s="1"/>
  <c r="D138" i="6"/>
  <c r="D122" i="6"/>
  <c r="D74" i="6"/>
  <c r="D90" i="6"/>
  <c r="D106" i="6"/>
  <c r="E63" i="30" l="1"/>
  <c r="E159" i="30"/>
  <c r="D97" i="30"/>
  <c r="D33" i="30"/>
  <c r="D177" i="30"/>
  <c r="D113" i="30"/>
  <c r="D81" i="30"/>
  <c r="D129" i="30"/>
  <c r="D63" i="30"/>
  <c r="D159" i="30"/>
  <c r="C49" i="30"/>
  <c r="C145" i="30"/>
  <c r="D48" i="30"/>
  <c r="D144" i="30"/>
  <c r="E144" i="30"/>
  <c r="E48" i="30"/>
  <c r="C64" i="30"/>
  <c r="C160" i="30"/>
  <c r="E177" i="30"/>
  <c r="E81" i="30"/>
  <c r="E129" i="30"/>
  <c r="E33" i="30"/>
  <c r="E113" i="30"/>
  <c r="E97" i="30"/>
  <c r="E12" i="6"/>
  <c r="E140" i="6" s="1"/>
  <c r="E107" i="6"/>
  <c r="E27" i="6"/>
  <c r="E43" i="6" s="1"/>
  <c r="E59" i="6" s="1"/>
  <c r="E123" i="6"/>
  <c r="E75" i="6"/>
  <c r="E139" i="6"/>
  <c r="E91" i="6"/>
  <c r="C12" i="6"/>
  <c r="C140" i="6" s="1"/>
  <c r="C139" i="6"/>
  <c r="C75" i="6"/>
  <c r="C27" i="6"/>
  <c r="C43" i="6" s="1"/>
  <c r="C59" i="6" s="1"/>
  <c r="C91" i="6"/>
  <c r="C123" i="6"/>
  <c r="C107" i="6"/>
  <c r="D12" i="6"/>
  <c r="D140" i="6" s="1"/>
  <c r="D123" i="6"/>
  <c r="D107" i="6"/>
  <c r="D27" i="6"/>
  <c r="D43" i="6" s="1"/>
  <c r="D59" i="6" s="1"/>
  <c r="D91" i="6"/>
  <c r="D75" i="6"/>
  <c r="D139" i="6"/>
  <c r="E145" i="30" l="1"/>
  <c r="E49" i="30"/>
  <c r="D49" i="30"/>
  <c r="D145" i="30"/>
  <c r="E64" i="30"/>
  <c r="E160" i="30"/>
  <c r="D64" i="30"/>
  <c r="D160" i="30"/>
  <c r="C65" i="30"/>
  <c r="C161" i="30"/>
  <c r="C13" i="6"/>
  <c r="C124" i="6"/>
  <c r="C76" i="6"/>
  <c r="C92" i="6"/>
  <c r="C108" i="6"/>
  <c r="C28" i="6"/>
  <c r="C44" i="6" s="1"/>
  <c r="C60" i="6" s="1"/>
  <c r="D13" i="6"/>
  <c r="D124" i="6"/>
  <c r="D76" i="6"/>
  <c r="D108" i="6"/>
  <c r="D92" i="6"/>
  <c r="D28" i="6"/>
  <c r="D44" i="6" s="1"/>
  <c r="D60" i="6" s="1"/>
  <c r="E13" i="6"/>
  <c r="E92" i="6"/>
  <c r="E124" i="6"/>
  <c r="E108" i="6"/>
  <c r="E76" i="6"/>
  <c r="E28" i="6"/>
  <c r="E44" i="6" s="1"/>
  <c r="E60" i="6" s="1"/>
  <c r="E161" i="30" l="1"/>
  <c r="E65" i="30"/>
  <c r="D161" i="30"/>
  <c r="D65" i="30"/>
  <c r="D14" i="6"/>
  <c r="D141" i="6"/>
  <c r="D29" i="6"/>
  <c r="D45" i="6" s="1"/>
  <c r="D61" i="6" s="1"/>
  <c r="D93" i="6"/>
  <c r="D125" i="6"/>
  <c r="D109" i="6"/>
  <c r="D77" i="6"/>
  <c r="E14" i="6"/>
  <c r="E141" i="6"/>
  <c r="E29" i="6"/>
  <c r="E45" i="6" s="1"/>
  <c r="E61" i="6" s="1"/>
  <c r="E93" i="6"/>
  <c r="E77" i="6"/>
  <c r="E109" i="6"/>
  <c r="E125" i="6"/>
  <c r="C14" i="6"/>
  <c r="C125" i="6"/>
  <c r="C93" i="6"/>
  <c r="C77" i="6"/>
  <c r="C141" i="6"/>
  <c r="C29" i="6"/>
  <c r="C45" i="6" s="1"/>
  <c r="C61" i="6" s="1"/>
  <c r="C109" i="6"/>
  <c r="E15" i="6" l="1"/>
  <c r="E126" i="6"/>
  <c r="E142" i="6"/>
  <c r="E30" i="6"/>
  <c r="E46" i="6" s="1"/>
  <c r="E62" i="6" s="1"/>
  <c r="E78" i="6"/>
  <c r="E110" i="6"/>
  <c r="E94" i="6"/>
  <c r="C15" i="6"/>
  <c r="C142" i="6"/>
  <c r="C30" i="6"/>
  <c r="C46" i="6" s="1"/>
  <c r="C62" i="6" s="1"/>
  <c r="C78" i="6"/>
  <c r="C94" i="6"/>
  <c r="C126" i="6"/>
  <c r="C110" i="6"/>
  <c r="D15" i="6"/>
  <c r="D142" i="6"/>
  <c r="D30" i="6"/>
  <c r="D46" i="6" s="1"/>
  <c r="D62" i="6" s="1"/>
  <c r="D94" i="6"/>
  <c r="D126" i="6"/>
  <c r="D78" i="6"/>
  <c r="D110" i="6"/>
  <c r="D16" i="6" l="1"/>
  <c r="D127" i="6"/>
  <c r="D79" i="6"/>
  <c r="D31" i="6"/>
  <c r="D47" i="6" s="1"/>
  <c r="D63" i="6" s="1"/>
  <c r="D111" i="6"/>
  <c r="D143" i="6"/>
  <c r="D95" i="6"/>
  <c r="E16" i="6"/>
  <c r="E127" i="6"/>
  <c r="E79" i="6"/>
  <c r="E95" i="6"/>
  <c r="E143" i="6"/>
  <c r="E31" i="6"/>
  <c r="E47" i="6" s="1"/>
  <c r="E63" i="6" s="1"/>
  <c r="E111" i="6"/>
  <c r="C16" i="6"/>
  <c r="C143" i="6"/>
  <c r="C127" i="6"/>
  <c r="C31" i="6"/>
  <c r="C47" i="6" s="1"/>
  <c r="C63" i="6" s="1"/>
  <c r="C111" i="6"/>
  <c r="C95" i="6"/>
  <c r="C79" i="6"/>
  <c r="E17" i="6" l="1"/>
  <c r="E144" i="6"/>
  <c r="E112" i="6"/>
  <c r="E80" i="6"/>
  <c r="E32" i="6"/>
  <c r="E48" i="6" s="1"/>
  <c r="E64" i="6" s="1"/>
  <c r="E96" i="6"/>
  <c r="E128" i="6"/>
  <c r="C17" i="6"/>
  <c r="C128" i="6"/>
  <c r="C80" i="6"/>
  <c r="C144" i="6"/>
  <c r="C96" i="6"/>
  <c r="C112" i="6"/>
  <c r="C32" i="6"/>
  <c r="C48" i="6" s="1"/>
  <c r="C64" i="6" s="1"/>
  <c r="D17" i="6"/>
  <c r="D128" i="6"/>
  <c r="D96" i="6"/>
  <c r="D144" i="6"/>
  <c r="D32" i="6"/>
  <c r="D48" i="6" s="1"/>
  <c r="D64" i="6" s="1"/>
  <c r="D112" i="6"/>
  <c r="D80" i="6"/>
  <c r="E145" i="6" l="1"/>
  <c r="E97" i="6"/>
  <c r="E33" i="6"/>
  <c r="E49" i="6" s="1"/>
  <c r="E65" i="6" s="1"/>
  <c r="E129" i="6"/>
  <c r="E113" i="6"/>
  <c r="E81" i="6"/>
  <c r="C145" i="6"/>
  <c r="C129" i="6"/>
  <c r="C113" i="6"/>
  <c r="C97" i="6"/>
  <c r="C81" i="6"/>
  <c r="C33" i="6"/>
  <c r="C49" i="6" s="1"/>
  <c r="C65" i="6" s="1"/>
  <c r="D145" i="6"/>
  <c r="D129" i="6"/>
  <c r="D113" i="6"/>
  <c r="D97" i="6"/>
  <c r="D81" i="6"/>
  <c r="D33" i="6"/>
  <c r="D49" i="6" s="1"/>
  <c r="D65" i="6" s="1"/>
</calcChain>
</file>

<file path=xl/comments1.xml><?xml version="1.0" encoding="utf-8"?>
<comments xmlns="http://schemas.openxmlformats.org/spreadsheetml/2006/main">
  <authors>
    <author>MARTIN MAXIME</author>
  </authors>
  <commentList>
    <comment ref="M6" authorId="0" shapeId="0">
      <text>
        <r>
          <rPr>
            <b/>
            <sz val="14"/>
            <color indexed="81"/>
            <rFont val="Tahoma"/>
            <family val="2"/>
          </rPr>
          <t>MARTIN MAXIME:</t>
        </r>
        <r>
          <rPr>
            <sz val="14"/>
            <color indexed="81"/>
            <rFont val="Tahoma"/>
            <family val="2"/>
          </rPr>
          <t xml:space="preserve">
Valeur de 1 ici car les factures étaient en kWh
Sinon 11,628</t>
        </r>
      </text>
    </comment>
  </commentList>
</comments>
</file>

<file path=xl/comments2.xml><?xml version="1.0" encoding="utf-8"?>
<comments xmlns="http://schemas.openxmlformats.org/spreadsheetml/2006/main">
  <authors>
    <author>tc={56FCDCF6-FF44-4E3D-B930-B9097B73CA69}</author>
  </authors>
  <commentList>
    <comment ref="B5" authorId="0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Prévu en commande ?</t>
        </r>
      </text>
    </comment>
  </commentList>
</comments>
</file>

<file path=xl/sharedStrings.xml><?xml version="1.0" encoding="utf-8"?>
<sst xmlns="http://schemas.openxmlformats.org/spreadsheetml/2006/main" count="495" uniqueCount="179">
  <si>
    <t>RCU</t>
  </si>
  <si>
    <t>FIOUL</t>
  </si>
  <si>
    <t>OUI</t>
  </si>
  <si>
    <t>NON</t>
  </si>
  <si>
    <t>TYPES D'ENERGIES :</t>
  </si>
  <si>
    <t>ONGLET SOURCE DE SELECTIONS ET VALIDATION DE DONNEES</t>
  </si>
  <si>
    <t>NE PAS SUPPRIMER NI MODIFIER</t>
  </si>
  <si>
    <t>SITES :</t>
  </si>
  <si>
    <r>
      <t xml:space="preserve">Surface </t>
    </r>
    <r>
      <rPr>
        <b/>
        <u/>
        <sz val="14"/>
        <color rgb="FFFFFF00"/>
        <rFont val="Tw Cen MT"/>
        <family val="2"/>
      </rPr>
      <t>chauffée</t>
    </r>
  </si>
  <si>
    <t xml:space="preserve">VILLE : </t>
  </si>
  <si>
    <t xml:space="preserve">Surface de plancher </t>
  </si>
  <si>
    <t>OBSERVATIONS !:</t>
  </si>
  <si>
    <t>SYNTHESE DES CONSOMMATIONS</t>
  </si>
  <si>
    <r>
      <rPr>
        <b/>
        <sz val="14"/>
        <color theme="0"/>
        <rFont val="Tw Cen MT"/>
        <family val="2"/>
      </rPr>
      <t>%</t>
    </r>
    <r>
      <rPr>
        <sz val="14"/>
        <color theme="0"/>
        <rFont val="Tw Cen MT"/>
        <family val="2"/>
      </rPr>
      <t xml:space="preserve">  de consommation alloué au </t>
    </r>
    <r>
      <rPr>
        <b/>
        <sz val="14"/>
        <color theme="0"/>
        <rFont val="Tw Cen MT"/>
        <family val="2"/>
      </rPr>
      <t>chauffage</t>
    </r>
  </si>
  <si>
    <t>CONSOMMATIONS TOTALES kWh</t>
  </si>
  <si>
    <t>Part CHAUFFAGE : kWh</t>
  </si>
  <si>
    <t>Déjà installé(e)</t>
  </si>
  <si>
    <t>à étudier</t>
  </si>
  <si>
    <t>Partiellement</t>
  </si>
  <si>
    <t>PART CHAUFFAGE</t>
  </si>
  <si>
    <t>Cons° Totale kWh / m² de Surface Chauffée</t>
  </si>
  <si>
    <t>Cons° Totale kWh / m² de Surface de Plancher</t>
  </si>
  <si>
    <t>Cons° de Chauffage kWh / m² de Surface Chauffée</t>
  </si>
  <si>
    <t>Cons° de Chauffage kWh / m² de Surface de Plancher</t>
  </si>
  <si>
    <t>Contrainte</t>
  </si>
  <si>
    <t>Priorité</t>
  </si>
  <si>
    <r>
      <t xml:space="preserve">Surface </t>
    </r>
    <r>
      <rPr>
        <b/>
        <u/>
        <sz val="14"/>
        <color rgb="FF66FFFF"/>
        <rFont val="Tw Cen MT"/>
        <family val="2"/>
      </rPr>
      <t>refroidie</t>
    </r>
  </si>
  <si>
    <t>DEPENSES ANNUELLES en € TTC</t>
  </si>
  <si>
    <t>CONSOMMATIONS ANNUELLES en kWh</t>
  </si>
  <si>
    <t>ELECTRICITE</t>
  </si>
  <si>
    <t>GAZ NATUREL</t>
  </si>
  <si>
    <t>RESEAU DE CHALEUR URBAIN</t>
  </si>
  <si>
    <t>-</t>
  </si>
  <si>
    <t>BOIS GRANULES</t>
  </si>
  <si>
    <t>BOIS PLAQUETTES</t>
  </si>
  <si>
    <t>EAU</t>
  </si>
  <si>
    <t>CONSOMMATIONS ANNUELLES en m3</t>
  </si>
  <si>
    <t>Electrique</t>
  </si>
  <si>
    <t>TOTAL</t>
  </si>
  <si>
    <t>Fioul</t>
  </si>
  <si>
    <t>Énergie</t>
  </si>
  <si>
    <t>Plaquettes forestières</t>
  </si>
  <si>
    <t>Granulés, briquettes</t>
  </si>
  <si>
    <t>Bûches</t>
  </si>
  <si>
    <t>Gaz naturel (kWh)</t>
  </si>
  <si>
    <t>Gaz naturel (m3)</t>
  </si>
  <si>
    <t>Gaz propane (tonne)</t>
  </si>
  <si>
    <t>Gaz propane (m3)</t>
  </si>
  <si>
    <t>Gaz butane (tonne)</t>
  </si>
  <si>
    <t>Gaz butane (litre)</t>
  </si>
  <si>
    <t>Gaz butane (m3)</t>
  </si>
  <si>
    <t>Fioul domestique</t>
  </si>
  <si>
    <t>Électricité</t>
  </si>
  <si>
    <t xml:space="preserve">https://www.legifrance.gouv.fr/jorf/id/JORFTEXT000041842389 </t>
  </si>
  <si>
    <t>Eau : kgCO2 / m3</t>
  </si>
  <si>
    <t>Ademe : https://www.bilans-ges.ademe.fr/documentation/UPLOAD_DOC_FR/index.htm?eau_de_resseau.htm</t>
  </si>
  <si>
    <t>MWh par tonne</t>
  </si>
  <si>
    <t>MWh par stère</t>
  </si>
  <si>
    <t>MWh par m3</t>
  </si>
  <si>
    <t>MWh par litre</t>
  </si>
  <si>
    <t>MWh par MWh</t>
  </si>
  <si>
    <t>Emissions 
kgCO2/MWh PCI</t>
  </si>
  <si>
    <t>CONSOMMATIONS ANNUELLES en Tonnes</t>
  </si>
  <si>
    <t>GAZ PROPANE</t>
  </si>
  <si>
    <t>GAZ BUTANE</t>
  </si>
  <si>
    <t>CONSOMMATIONS ANNUELLES en L</t>
  </si>
  <si>
    <t>CONSO THERMIQUE TOTALE</t>
  </si>
  <si>
    <t>CONSO ENERGETIQUE TOTALE</t>
  </si>
  <si>
    <t>kWh par tonne</t>
  </si>
  <si>
    <t>kWh par stère</t>
  </si>
  <si>
    <t>kWh par kWh</t>
  </si>
  <si>
    <t>kWh par m3</t>
  </si>
  <si>
    <t>kWh par litre</t>
  </si>
  <si>
    <t>Emissions 
kgCO2/kWh PCI</t>
  </si>
  <si>
    <t>EMISSIONS ANNUELLES de CO2 en kg</t>
  </si>
  <si>
    <t>THERMIQUE TOTAL</t>
  </si>
  <si>
    <t>ENERGETIQUE TOTALE</t>
  </si>
  <si>
    <t>Prix en €/MWh</t>
  </si>
  <si>
    <t>Gaz Naturel</t>
  </si>
  <si>
    <t>Gaz Propane</t>
  </si>
  <si>
    <t>Gaz Butane</t>
  </si>
  <si>
    <t>Bois Granulés</t>
  </si>
  <si>
    <t>Bois Plaquettes</t>
  </si>
  <si>
    <t>Catégories</t>
  </si>
  <si>
    <t>Eau (€/m3)</t>
  </si>
  <si>
    <t>REPARTITION</t>
  </si>
  <si>
    <t>PRIX</t>
  </si>
  <si>
    <t>Répartition de la consommation énergétique en %</t>
  </si>
  <si>
    <t>Répartition des coûts en %</t>
  </si>
  <si>
    <t>CONSOMMATION ENERGIE</t>
  </si>
  <si>
    <t>TOTAL (hors eau)</t>
  </si>
  <si>
    <t>Coût de l'énergie en €/m²</t>
  </si>
  <si>
    <t>Nb de lits</t>
  </si>
  <si>
    <t>Jours d'ouverture/an</t>
  </si>
  <si>
    <t>Coût de l'énergie en €/lit</t>
  </si>
  <si>
    <t>COÛT ENERGIE</t>
  </si>
  <si>
    <t>ETAPE</t>
  </si>
  <si>
    <t>ONGLET</t>
  </si>
  <si>
    <t>A FAIRE</t>
  </si>
  <si>
    <t>A SAISIR / A LIRE / A REGARDER</t>
  </si>
  <si>
    <t>COMMENTAIRES</t>
  </si>
  <si>
    <t>OBLIGATOIRE</t>
  </si>
  <si>
    <t>Remplir le tableau "SAISIE DES PARAMETRES INITIAUX"</t>
  </si>
  <si>
    <t>Remplir le tableau "SAISIE DES CONSOMMATIONS ENERGETIQUES"</t>
  </si>
  <si>
    <t>EMISSIONS CO2</t>
  </si>
  <si>
    <t>NOTICE</t>
  </si>
  <si>
    <t>PATRIMOINE</t>
  </si>
  <si>
    <t>CONSOMMATIONS FACTURES</t>
  </si>
  <si>
    <t>DEPENSES FACTURES</t>
  </si>
  <si>
    <t>RATIOS - INDICATEURS</t>
  </si>
  <si>
    <t>Comprendre le code couleur et le fonctionnement des onglets</t>
  </si>
  <si>
    <t>-Visualisation des différents onglets
- Explication du code couleur</t>
  </si>
  <si>
    <t>- Remplir les données de consommations énergétiques à partir de vos factures (site par site et année par année)
- Cet onglet est à remplir obligatoirement</t>
  </si>
  <si>
    <t>SAISIE DES PARAMETRES INITIAUX</t>
  </si>
  <si>
    <t>SAISIE DES CONSOMMATIONS ENERGETIQUES</t>
  </si>
  <si>
    <t>- Permet de saisir les données patrimoniales de la structure et des différents sites (surfaces de plancher, jour de fonctionnement par an, nombre de lits …)
- Cet onglet est à remplir obligatoirement</t>
  </si>
  <si>
    <t>AUTOMATIQUE</t>
  </si>
  <si>
    <t>- Calcul automatiquement les consommations énergétiques annuelles en MWh à partir des données de l'onglet consommations factures et du tableau de conversion du pouvoir comburivore</t>
  </si>
  <si>
    <t>Remplir le tableau "SAISIE DES DEPENSES ENRGETIQUES"</t>
  </si>
  <si>
    <t>SAISIE DES DEPENSES ENERGETIQUES</t>
  </si>
  <si>
    <t>- Permet d'améliorer le suivi des dépenses liées aux consommations énergétiques
- Cet onglet est à remplir obligatoirement</t>
  </si>
  <si>
    <t>- Permet de visualiser les évolutions des émissions de CO2 année par année selon le type de consommation d'énergie ciblé</t>
  </si>
  <si>
    <t>- Permet d'améliorer le suivi énergétique  et de créer de nouveaux "indicateurs financiers" avec la saisie des couts en €HTVA.
- Permet de visualiser les évolutions des consommations, des coûts et le prix de l'énergie .</t>
  </si>
  <si>
    <t>A LIRE</t>
  </si>
  <si>
    <t>FONCTIONNEMENT DE LA SAISIE</t>
  </si>
  <si>
    <t>CALCUL AUTOMATIQUE</t>
  </si>
  <si>
    <t>SAISIES OBLIGATOIRES</t>
  </si>
  <si>
    <t>EXPLICATIONS ET FONCTIONNEMENT DU FICHIER EXCEL - ETAPE PAR ETAPE</t>
  </si>
  <si>
    <t>OBSERVATION</t>
  </si>
  <si>
    <t>Janvier</t>
  </si>
  <si>
    <t>Février</t>
  </si>
  <si>
    <t>Mars</t>
  </si>
  <si>
    <t xml:space="preserve">Avril 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</si>
  <si>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</si>
  <si>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</si>
  <si>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</si>
  <si>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</si>
  <si>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</si>
  <si>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</si>
  <si>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</si>
  <si>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</si>
  <si>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Site/établissement</t>
  </si>
  <si>
    <t>RIGUEUR CLIMATIQUE</t>
  </si>
  <si>
    <t>SAISIE DE LA RIGUEUR CLIMATIQUE</t>
  </si>
  <si>
    <t>CONSOMMATION EN FONCTION DE LA RIGUEUR CLIMATIQUE</t>
  </si>
  <si>
    <t>Avril</t>
  </si>
  <si>
    <t>OBSERVATIONS :</t>
  </si>
  <si>
    <t>CONSOMMATIONS MWh</t>
  </si>
  <si>
    <t>- Permet de visualiser et de pondérer les données en fonction des données météologiques de la station météo la plus proche</t>
  </si>
  <si>
    <t>Eau (m3/m2)</t>
  </si>
  <si>
    <t>Eau (€/lit)</t>
  </si>
  <si>
    <t>Eau (m3/DJU/m2)</t>
  </si>
  <si>
    <t>Année de référence</t>
  </si>
  <si>
    <t>GAINS</t>
  </si>
  <si>
    <t>Mois</t>
  </si>
  <si>
    <t>Gain en kWh/DJU/m² (%)</t>
  </si>
  <si>
    <t>Consommation d'énergie en kWh/m²</t>
  </si>
  <si>
    <t>RIGUEUR CLIMATIQUE CHAUFFAGISTE</t>
  </si>
  <si>
    <t>RIGUEUR CLIMATIQUE CLIMATICIEN</t>
  </si>
  <si>
    <t>DEGRES JOURS MENSUELS (EN FONCTION DE LA ZONE GEOGRAPHIQUE) - DJU CLIMATICIEN (°c)</t>
  </si>
  <si>
    <t>DEGRES JOURS MENSUELS (EN FONCTION DE LA ZONE GEOGRAPHIQUE) - DJU CHAUFFAGISTE (°c)</t>
  </si>
  <si>
    <r>
      <t xml:space="preserve">Consommation d'énergie en kWh/DJU </t>
    </r>
    <r>
      <rPr>
        <b/>
        <sz val="18"/>
        <color theme="0"/>
        <rFont val="Tw Cen MT"/>
        <family val="2"/>
      </rPr>
      <t>chauffagiste</t>
    </r>
    <r>
      <rPr>
        <sz val="18"/>
        <color theme="0"/>
        <rFont val="Tw Cen MT"/>
        <family val="2"/>
      </rPr>
      <t>/m²</t>
    </r>
  </si>
  <si>
    <r>
      <t xml:space="preserve">Consommation d'énergie en kWh/DJU </t>
    </r>
    <r>
      <rPr>
        <b/>
        <sz val="18"/>
        <color theme="0"/>
        <rFont val="Tw Cen MT"/>
        <family val="2"/>
      </rPr>
      <t>climaticien</t>
    </r>
    <r>
      <rPr>
        <sz val="18"/>
        <color theme="0"/>
        <rFont val="Tw Cen MT"/>
        <family val="2"/>
      </rPr>
      <t>/m²</t>
    </r>
  </si>
  <si>
    <t>Taux d'occupation</t>
  </si>
  <si>
    <t>Estimation de la consommation d'énergie en kWh/DJU/m²</t>
  </si>
  <si>
    <t>TOTAL CORRIGE</t>
  </si>
  <si>
    <t>DJU Chauffagistes Moyen</t>
  </si>
  <si>
    <t>DJU Climaticien Moyen</t>
  </si>
  <si>
    <t>TOTAL corrigé (hors eau)</t>
  </si>
  <si>
    <t>Gain kWh/m² (%)</t>
  </si>
  <si>
    <t>Béziers</t>
  </si>
  <si>
    <t>ANNEE</t>
  </si>
  <si>
    <t>Evolution des Surfaces</t>
  </si>
  <si>
    <t>CONSOMMATION EN FONCTION DE LA RIGUEUR CLIMATIQUE (CHAUFFAGISTE) ET DE LA SURFACE DE PLANCHER (kWh/DJU/m²)x1000</t>
  </si>
  <si>
    <t>GAZ BIHOH</t>
  </si>
  <si>
    <t>ELEC PEDOPSY</t>
  </si>
  <si>
    <t>Conversion en kWh PCI</t>
  </si>
  <si>
    <t>Conversion en MWh PCI</t>
  </si>
  <si>
    <t>SITE : Camille Claudel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</si>
</sst>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,##0.000"/>
    <numFmt numFmtId="167" formatCode="#,##0.0000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sz val="11"/>
      <color theme="0"/>
      <name val="Tw Cen MT"/>
      <family val="2"/>
    </font>
    <font>
      <sz val="14"/>
      <color theme="0"/>
      <name val="Tw Cen MT"/>
      <family val="2"/>
    </font>
    <font>
      <sz val="10"/>
      <color theme="0"/>
      <name val="Tw Cen MT"/>
      <family val="2"/>
    </font>
    <font>
      <sz val="10"/>
      <color theme="1"/>
      <name val="Tw Cen MT"/>
      <family val="2"/>
    </font>
    <font>
      <sz val="12"/>
      <color theme="0"/>
      <name val="Tw Cen MT"/>
      <family val="2"/>
    </font>
    <font>
      <sz val="11"/>
      <color theme="1"/>
      <name val="Calibri"/>
      <family val="2"/>
      <scheme val="minor"/>
    </font>
    <font>
      <sz val="12"/>
      <color theme="1"/>
      <name val="Tw Cen MT"/>
      <family val="2"/>
    </font>
    <font>
      <sz val="11"/>
      <color rgb="FFFFFF00"/>
      <name val="Tw Cen MT"/>
      <family val="2"/>
    </font>
    <font>
      <b/>
      <sz val="10"/>
      <color rgb="FF7030A0"/>
      <name val="Tw Cen MT"/>
      <family val="2"/>
    </font>
    <font>
      <sz val="8"/>
      <name val="Calibri"/>
      <family val="2"/>
      <scheme val="minor"/>
    </font>
    <font>
      <sz val="14"/>
      <color theme="0" tint="-4.9989318521683403E-2"/>
      <name val="Tw Cen MT"/>
      <family val="2"/>
    </font>
    <font>
      <sz val="14"/>
      <color rgb="FFFF5050"/>
      <name val="Tw Cen MT"/>
      <family val="2"/>
    </font>
    <font>
      <sz val="18"/>
      <color theme="0"/>
      <name val="Tw Cen MT"/>
      <family val="2"/>
    </font>
    <font>
      <b/>
      <sz val="14"/>
      <color theme="1"/>
      <name val="Tw Cen MT"/>
      <family val="2"/>
    </font>
    <font>
      <sz val="14"/>
      <color rgb="FFFFFF00"/>
      <name val="Tw Cen MT"/>
      <family val="2"/>
    </font>
    <font>
      <b/>
      <u/>
      <sz val="14"/>
      <color rgb="FFFFFF00"/>
      <name val="Tw Cen MT"/>
      <family val="2"/>
    </font>
    <font>
      <sz val="14"/>
      <name val="Tw Cen MT"/>
      <family val="2"/>
    </font>
    <font>
      <b/>
      <sz val="14"/>
      <color theme="0"/>
      <name val="Tw Cen MT"/>
      <family val="2"/>
    </font>
    <font>
      <sz val="24"/>
      <color theme="0"/>
      <name val="Tw Cen MT"/>
      <family val="2"/>
    </font>
    <font>
      <sz val="26"/>
      <color theme="0"/>
      <name val="Tw Cen MT"/>
      <family val="2"/>
    </font>
    <font>
      <sz val="16"/>
      <color theme="0"/>
      <name val="Tw Cen MT"/>
      <family val="2"/>
    </font>
    <font>
      <sz val="20"/>
      <color theme="0"/>
      <name val="Tw Cen MT"/>
      <family val="2"/>
    </font>
    <font>
      <sz val="22"/>
      <color theme="0"/>
      <name val="Tw Cen MT"/>
      <family val="2"/>
    </font>
    <font>
      <sz val="12"/>
      <color theme="2" tint="-0.749992370372631"/>
      <name val="Tw Cen MT"/>
      <family val="2"/>
    </font>
    <font>
      <sz val="10"/>
      <name val="Arial"/>
      <family val="2"/>
    </font>
    <font>
      <sz val="11"/>
      <color theme="1" tint="0.34998626667073579"/>
      <name val="Tw Cen MT"/>
      <family val="2"/>
    </font>
    <font>
      <sz val="12"/>
      <color theme="1" tint="0.34998626667073579"/>
      <name val="Tw Cen MT"/>
      <family val="2"/>
    </font>
    <font>
      <sz val="18"/>
      <color theme="1" tint="0.34998626667073579"/>
      <name val="Tw Cen MT"/>
      <family val="2"/>
    </font>
    <font>
      <sz val="14"/>
      <color rgb="FF66FFFF"/>
      <name val="Tw Cen MT"/>
      <family val="2"/>
    </font>
    <font>
      <b/>
      <u/>
      <sz val="14"/>
      <color rgb="FF66FFFF"/>
      <name val="Tw Cen MT"/>
      <family val="2"/>
    </font>
    <font>
      <b/>
      <u/>
      <sz val="14"/>
      <color theme="1"/>
      <name val="Tw Cen MT"/>
      <family val="2"/>
    </font>
    <font>
      <b/>
      <u/>
      <sz val="14"/>
      <name val="Tw Cen MT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w Cen MT"/>
      <family val="2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  <font>
      <b/>
      <sz val="20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4"/>
      <name val="Tw Cen MT"/>
      <family val="2"/>
    </font>
    <font>
      <b/>
      <sz val="20"/>
      <name val="Calibri"/>
      <family val="2"/>
      <scheme val="minor"/>
    </font>
    <font>
      <sz val="18"/>
      <color rgb="FFE67300"/>
      <name val="Tw Cen MT"/>
      <family val="2"/>
    </font>
    <font>
      <sz val="36"/>
      <color theme="0"/>
      <name val="Tw Cen MT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11"/>
      <color rgb="FF009999"/>
      <name val="Tw Cen MT"/>
      <family val="2"/>
    </font>
    <font>
      <b/>
      <sz val="18"/>
      <color theme="0"/>
      <name val="Tw Cen MT"/>
      <family val="2"/>
    </font>
  </fonts>
  <fills count="37">
    <fill>
      <patternFill patternType="none"/>
    </fill>
    <fill>
      <patternFill patternType="gray125"/>
    </fill>
    <fill>
      <patternFill patternType="solid">
        <fgColor rgb="FF66669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E673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6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ck">
        <color theme="0"/>
      </left>
      <right/>
      <top/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26" fillId="0" borderId="0"/>
    <xf numFmtId="0" fontId="35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</cellStyleXfs>
  <cellXfs count="37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" fillId="10" borderId="0" xfId="0" applyFont="1" applyFill="1"/>
    <xf numFmtId="0" fontId="2" fillId="10" borderId="0" xfId="0" applyFont="1" applyFill="1"/>
    <xf numFmtId="0" fontId="3" fillId="10" borderId="0" xfId="0" applyFont="1" applyFill="1"/>
    <xf numFmtId="0" fontId="12" fillId="10" borderId="0" xfId="0" applyFont="1" applyFill="1"/>
    <xf numFmtId="0" fontId="9" fillId="10" borderId="0" xfId="0" applyFont="1" applyFill="1"/>
    <xf numFmtId="0" fontId="13" fillId="10" borderId="0" xfId="0" applyFont="1" applyFill="1"/>
    <xf numFmtId="0" fontId="18" fillId="8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12" borderId="0" xfId="0" applyFont="1" applyFill="1" applyBorder="1" applyAlignment="1">
      <alignment horizontal="center" vertical="center" wrapText="1"/>
    </xf>
    <xf numFmtId="0" fontId="1" fillId="12" borderId="0" xfId="0" applyFont="1" applyFill="1" applyBorder="1" applyAlignment="1">
      <alignment horizontal="center" vertical="center" wrapText="1"/>
    </xf>
    <xf numFmtId="0" fontId="5" fillId="12" borderId="0" xfId="0" applyFont="1" applyFill="1" applyBorder="1" applyAlignment="1">
      <alignment horizontal="center" vertical="center" wrapText="1"/>
    </xf>
    <xf numFmtId="3" fontId="5" fillId="11" borderId="1" xfId="0" applyNumberFormat="1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 wrapText="1"/>
    </xf>
    <xf numFmtId="0" fontId="22" fillId="12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3" fontId="5" fillId="8" borderId="1" xfId="0" applyNumberFormat="1" applyFont="1" applyFill="1" applyBorder="1" applyAlignment="1">
      <alignment horizontal="center" vertical="center" wrapText="1"/>
    </xf>
    <xf numFmtId="0" fontId="5" fillId="14" borderId="0" xfId="0" applyFont="1" applyFill="1" applyBorder="1" applyAlignment="1">
      <alignment horizontal="center" vertical="center" wrapText="1"/>
    </xf>
    <xf numFmtId="0" fontId="3" fillId="14" borderId="0" xfId="0" applyFont="1" applyFill="1" applyBorder="1" applyAlignment="1">
      <alignment horizontal="center" vertical="center" wrapText="1"/>
    </xf>
    <xf numFmtId="0" fontId="1" fillId="14" borderId="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22" fillId="14" borderId="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2" fillId="14" borderId="13" xfId="0" applyFont="1" applyFill="1" applyBorder="1" applyAlignment="1">
      <alignment horizontal="center" vertical="center" wrapText="1"/>
    </xf>
    <xf numFmtId="0" fontId="22" fillId="14" borderId="14" xfId="0" applyFont="1" applyFill="1" applyBorder="1" applyAlignment="1">
      <alignment horizontal="center" vertical="center" wrapText="1"/>
    </xf>
    <xf numFmtId="3" fontId="5" fillId="8" borderId="15" xfId="0" applyNumberFormat="1" applyFont="1" applyFill="1" applyBorder="1" applyAlignment="1">
      <alignment horizontal="center" vertical="center" wrapText="1"/>
    </xf>
    <xf numFmtId="0" fontId="22" fillId="15" borderId="1" xfId="0" applyFont="1" applyFill="1" applyBorder="1" applyAlignment="1">
      <alignment horizontal="center" vertical="center" wrapText="1"/>
    </xf>
    <xf numFmtId="0" fontId="0" fillId="10" borderId="0" xfId="0" applyFill="1"/>
    <xf numFmtId="0" fontId="14" fillId="15" borderId="9" xfId="0" applyFont="1" applyFill="1" applyBorder="1" applyAlignment="1">
      <alignment horizontal="center" vertical="center" wrapText="1"/>
    </xf>
    <xf numFmtId="0" fontId="6" fillId="15" borderId="3" xfId="0" applyFont="1" applyFill="1" applyBorder="1" applyAlignment="1">
      <alignment horizontal="center" vertical="center" wrapText="1"/>
    </xf>
    <xf numFmtId="0" fontId="14" fillId="13" borderId="9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12" borderId="9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3" fontId="18" fillId="8" borderId="1" xfId="0" applyNumberFormat="1" applyFont="1" applyFill="1" applyBorder="1" applyAlignment="1">
      <alignment horizontal="center" vertical="center" wrapText="1"/>
    </xf>
    <xf numFmtId="0" fontId="3" fillId="18" borderId="3" xfId="0" applyFont="1" applyFill="1" applyBorder="1" applyAlignment="1">
      <alignment horizontal="center" vertical="center" wrapText="1"/>
    </xf>
    <xf numFmtId="0" fontId="22" fillId="18" borderId="1" xfId="0" applyFont="1" applyFill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center" vertical="center" wrapText="1"/>
    </xf>
    <xf numFmtId="3" fontId="4" fillId="18" borderId="1" xfId="0" applyNumberFormat="1" applyFont="1" applyFill="1" applyBorder="1" applyAlignment="1">
      <alignment horizontal="center" vertical="center" wrapText="1"/>
    </xf>
    <xf numFmtId="1" fontId="4" fillId="18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22" fillId="14" borderId="22" xfId="0" applyFont="1" applyFill="1" applyBorder="1" applyAlignment="1">
      <alignment horizontal="center" vertical="center" wrapText="1"/>
    </xf>
    <xf numFmtId="0" fontId="22" fillId="14" borderId="16" xfId="0" applyFont="1" applyFill="1" applyBorder="1" applyAlignment="1">
      <alignment horizontal="center" vertical="center" wrapText="1"/>
    </xf>
    <xf numFmtId="0" fontId="22" fillId="14" borderId="23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 vertical="center" wrapText="1"/>
    </xf>
    <xf numFmtId="165" fontId="1" fillId="8" borderId="21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27" fillId="0" borderId="24" xfId="0" applyFont="1" applyBorder="1"/>
    <xf numFmtId="0" fontId="27" fillId="0" borderId="25" xfId="0" applyFont="1" applyBorder="1"/>
    <xf numFmtId="0" fontId="27" fillId="0" borderId="26" xfId="0" applyFont="1" applyBorder="1"/>
    <xf numFmtId="0" fontId="27" fillId="0" borderId="27" xfId="0" applyFont="1" applyBorder="1"/>
    <xf numFmtId="0" fontId="27" fillId="0" borderId="28" xfId="0" applyFont="1" applyBorder="1"/>
    <xf numFmtId="0" fontId="27" fillId="0" borderId="25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2" fillId="17" borderId="1" xfId="0" applyFont="1" applyFill="1" applyBorder="1" applyAlignment="1">
      <alignment horizontal="center" vertical="center" wrapText="1"/>
    </xf>
    <xf numFmtId="0" fontId="33" fillId="8" borderId="6" xfId="0" applyFont="1" applyFill="1" applyBorder="1" applyAlignment="1">
      <alignment horizontal="center" vertical="center" wrapText="1"/>
    </xf>
    <xf numFmtId="0" fontId="14" fillId="22" borderId="9" xfId="0" applyFont="1" applyFill="1" applyBorder="1" applyAlignment="1">
      <alignment horizontal="center" vertical="center" wrapText="1"/>
    </xf>
    <xf numFmtId="0" fontId="6" fillId="22" borderId="3" xfId="0" applyFont="1" applyFill="1" applyBorder="1" applyAlignment="1">
      <alignment horizontal="center" vertical="center" wrapText="1"/>
    </xf>
    <xf numFmtId="0" fontId="22" fillId="22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14" fillId="19" borderId="9" xfId="0" applyFont="1" applyFill="1" applyBorder="1" applyAlignment="1">
      <alignment horizontal="center" vertical="center" wrapText="1"/>
    </xf>
    <xf numFmtId="0" fontId="6" fillId="19" borderId="3" xfId="0" applyFont="1" applyFill="1" applyBorder="1" applyAlignment="1">
      <alignment horizontal="center" vertical="center" wrapText="1"/>
    </xf>
    <xf numFmtId="0" fontId="22" fillId="19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 wrapText="1"/>
    </xf>
    <xf numFmtId="0" fontId="0" fillId="23" borderId="0" xfId="0" applyFill="1"/>
    <xf numFmtId="0" fontId="28" fillId="0" borderId="25" xfId="0" applyFont="1" applyFill="1" applyBorder="1" applyAlignment="1">
      <alignment horizontal="center" vertical="center" wrapText="1"/>
    </xf>
    <xf numFmtId="0" fontId="34" fillId="23" borderId="0" xfId="0" quotePrefix="1" applyFont="1" applyFill="1" applyBorder="1" applyAlignment="1">
      <alignment horizontal="center" vertical="center" wrapText="1"/>
    </xf>
    <xf numFmtId="0" fontId="33" fillId="8" borderId="0" xfId="0" applyFont="1" applyFill="1" applyBorder="1" applyAlignment="1">
      <alignment horizontal="center" vertical="center" wrapText="1"/>
    </xf>
    <xf numFmtId="3" fontId="5" fillId="11" borderId="5" xfId="0" applyNumberFormat="1" applyFont="1" applyFill="1" applyBorder="1" applyAlignment="1">
      <alignment horizontal="center" vertical="center" wrapText="1"/>
    </xf>
    <xf numFmtId="0" fontId="14" fillId="27" borderId="9" xfId="0" applyFont="1" applyFill="1" applyBorder="1" applyAlignment="1">
      <alignment horizontal="center" vertical="center" wrapText="1"/>
    </xf>
    <xf numFmtId="0" fontId="6" fillId="27" borderId="3" xfId="0" applyFont="1" applyFill="1" applyBorder="1" applyAlignment="1">
      <alignment horizontal="center" vertical="center" wrapText="1"/>
    </xf>
    <xf numFmtId="0" fontId="22" fillId="27" borderId="1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4" fillId="28" borderId="9" xfId="0" applyFont="1" applyFill="1" applyBorder="1" applyAlignment="1">
      <alignment horizontal="center" vertical="center" wrapText="1"/>
    </xf>
    <xf numFmtId="0" fontId="6" fillId="28" borderId="3" xfId="0" applyFont="1" applyFill="1" applyBorder="1" applyAlignment="1">
      <alignment horizontal="center" vertical="center" wrapText="1"/>
    </xf>
    <xf numFmtId="0" fontId="22" fillId="28" borderId="1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4" fillId="12" borderId="5" xfId="0" applyFont="1" applyFill="1" applyBorder="1" applyAlignment="1">
      <alignment vertical="center" wrapText="1"/>
    </xf>
    <xf numFmtId="0" fontId="36" fillId="0" borderId="1" xfId="0" applyFont="1" applyBorder="1" applyAlignment="1">
      <alignment horizontal="center" vertical="center"/>
    </xf>
    <xf numFmtId="0" fontId="27" fillId="0" borderId="1" xfId="0" applyFont="1" applyBorder="1"/>
    <xf numFmtId="0" fontId="27" fillId="0" borderId="1" xfId="0" applyFont="1" applyBorder="1" applyAlignment="1">
      <alignment horizontal="center" vertical="center"/>
    </xf>
    <xf numFmtId="3" fontId="38" fillId="11" borderId="5" xfId="0" applyNumberFormat="1" applyFont="1" applyFill="1" applyBorder="1" applyAlignment="1">
      <alignment horizontal="center" vertical="center" wrapText="1"/>
    </xf>
    <xf numFmtId="0" fontId="1" fillId="12" borderId="0" xfId="0" applyFont="1" applyFill="1" applyBorder="1" applyAlignment="1">
      <alignment vertical="center" wrapText="1"/>
    </xf>
    <xf numFmtId="0" fontId="1" fillId="23" borderId="0" xfId="0" applyFont="1" applyFill="1" applyBorder="1" applyAlignment="1">
      <alignment vertical="center" wrapText="1"/>
    </xf>
    <xf numFmtId="0" fontId="40" fillId="23" borderId="0" xfId="0" applyFont="1" applyFill="1" applyBorder="1" applyAlignment="1">
      <alignment horizontal="center" vertical="center"/>
    </xf>
    <xf numFmtId="0" fontId="40" fillId="23" borderId="0" xfId="0" applyFont="1" applyFill="1" applyBorder="1" applyAlignment="1">
      <alignment horizontal="center" vertical="center" wrapText="1"/>
    </xf>
    <xf numFmtId="0" fontId="40" fillId="23" borderId="21" xfId="0" applyFont="1" applyFill="1" applyBorder="1" applyAlignment="1">
      <alignment horizontal="center" vertical="center" wrapText="1"/>
    </xf>
    <xf numFmtId="0" fontId="41" fillId="23" borderId="37" xfId="0" quotePrefix="1" applyFont="1" applyFill="1" applyBorder="1" applyAlignment="1">
      <alignment horizontal="center" vertical="center" wrapText="1"/>
    </xf>
    <xf numFmtId="0" fontId="40" fillId="23" borderId="34" xfId="0" applyFont="1" applyFill="1" applyBorder="1" applyAlignment="1">
      <alignment horizontal="center" vertical="center" wrapText="1"/>
    </xf>
    <xf numFmtId="0" fontId="41" fillId="23" borderId="38" xfId="0" quotePrefix="1" applyFont="1" applyFill="1" applyBorder="1" applyAlignment="1">
      <alignment horizontal="center" vertical="center" wrapText="1"/>
    </xf>
    <xf numFmtId="0" fontId="29" fillId="23" borderId="0" xfId="0" applyFont="1" applyFill="1" applyBorder="1" applyAlignment="1"/>
    <xf numFmtId="0" fontId="29" fillId="23" borderId="41" xfId="0" applyFont="1" applyFill="1" applyBorder="1" applyAlignment="1"/>
    <xf numFmtId="0" fontId="29" fillId="23" borderId="36" xfId="0" applyFont="1" applyFill="1" applyBorder="1" applyAlignment="1"/>
    <xf numFmtId="0" fontId="29" fillId="23" borderId="42" xfId="0" applyFont="1" applyFill="1" applyBorder="1" applyAlignment="1"/>
    <xf numFmtId="0" fontId="27" fillId="23" borderId="24" xfId="0" applyFont="1" applyFill="1" applyBorder="1"/>
    <xf numFmtId="0" fontId="37" fillId="23" borderId="0" xfId="0" applyFont="1" applyFill="1" applyBorder="1" applyAlignment="1">
      <alignment vertical="center" wrapText="1"/>
    </xf>
    <xf numFmtId="0" fontId="37" fillId="23" borderId="36" xfId="0" applyFont="1" applyFill="1" applyBorder="1" applyAlignment="1">
      <alignment vertical="center" wrapText="1"/>
    </xf>
    <xf numFmtId="0" fontId="29" fillId="23" borderId="39" xfId="0" applyFont="1" applyFill="1" applyBorder="1" applyAlignment="1"/>
    <xf numFmtId="0" fontId="29" fillId="23" borderId="40" xfId="0" applyFont="1" applyFill="1" applyBorder="1" applyAlignment="1"/>
    <xf numFmtId="3" fontId="45" fillId="24" borderId="1" xfId="1" applyNumberFormat="1" applyFont="1" applyFill="1" applyBorder="1" applyAlignment="1" applyProtection="1">
      <alignment horizontal="center" vertical="center"/>
    </xf>
    <xf numFmtId="3" fontId="46" fillId="24" borderId="1" xfId="0" applyNumberFormat="1" applyFont="1" applyFill="1" applyBorder="1" applyAlignment="1" applyProtection="1">
      <alignment horizontal="center" vertical="center"/>
    </xf>
    <xf numFmtId="4" fontId="45" fillId="24" borderId="1" xfId="1" applyNumberFormat="1" applyFont="1" applyFill="1" applyBorder="1" applyAlignment="1" applyProtection="1">
      <alignment horizontal="center" vertical="center"/>
    </xf>
    <xf numFmtId="3" fontId="46" fillId="24" borderId="4" xfId="0" applyNumberFormat="1" applyFont="1" applyFill="1" applyBorder="1" applyAlignment="1" applyProtection="1">
      <alignment horizontal="center" vertical="center"/>
    </xf>
    <xf numFmtId="166" fontId="45" fillId="24" borderId="1" xfId="1" applyNumberFormat="1" applyFont="1" applyFill="1" applyBorder="1" applyAlignment="1" applyProtection="1">
      <alignment horizontal="center" vertical="center"/>
    </xf>
    <xf numFmtId="0" fontId="46" fillId="23" borderId="0" xfId="0" applyFont="1" applyFill="1"/>
    <xf numFmtId="0" fontId="46" fillId="23" borderId="0" xfId="0" applyFont="1" applyFill="1" applyBorder="1" applyAlignment="1">
      <alignment vertical="center" wrapText="1"/>
    </xf>
    <xf numFmtId="0" fontId="46" fillId="23" borderId="19" xfId="0" applyFont="1" applyFill="1" applyBorder="1" applyAlignment="1">
      <alignment vertical="center" wrapText="1"/>
    </xf>
    <xf numFmtId="0" fontId="27" fillId="0" borderId="40" xfId="0" applyFont="1" applyBorder="1"/>
    <xf numFmtId="3" fontId="43" fillId="25" borderId="47" xfId="0" applyNumberFormat="1" applyFont="1" applyFill="1" applyBorder="1" applyAlignment="1" applyProtection="1">
      <alignment horizontal="center" vertical="center"/>
    </xf>
    <xf numFmtId="3" fontId="43" fillId="25" borderId="48" xfId="0" applyNumberFormat="1" applyFont="1" applyFill="1" applyBorder="1" applyAlignment="1" applyProtection="1">
      <alignment horizontal="center" vertical="center" wrapText="1"/>
    </xf>
    <xf numFmtId="3" fontId="43" fillId="25" borderId="49" xfId="0" applyNumberFormat="1" applyFont="1" applyFill="1" applyBorder="1" applyAlignment="1" applyProtection="1">
      <alignment horizontal="center" vertical="center" wrapText="1"/>
    </xf>
    <xf numFmtId="3" fontId="44" fillId="23" borderId="15" xfId="0" applyNumberFormat="1" applyFont="1" applyFill="1" applyBorder="1" applyAlignment="1" applyProtection="1">
      <alignment horizontal="center" vertical="center"/>
    </xf>
    <xf numFmtId="166" fontId="45" fillId="24" borderId="14" xfId="1" applyNumberFormat="1" applyFont="1" applyFill="1" applyBorder="1" applyAlignment="1" applyProtection="1">
      <alignment horizontal="center" vertical="center"/>
    </xf>
    <xf numFmtId="3" fontId="44" fillId="23" borderId="50" xfId="0" applyNumberFormat="1" applyFont="1" applyFill="1" applyBorder="1" applyAlignment="1" applyProtection="1">
      <alignment horizontal="center" vertical="center" wrapText="1"/>
    </xf>
    <xf numFmtId="3" fontId="45" fillId="24" borderId="51" xfId="1" applyNumberFormat="1" applyFont="1" applyFill="1" applyBorder="1" applyAlignment="1" applyProtection="1">
      <alignment horizontal="center" vertical="center"/>
    </xf>
    <xf numFmtId="3" fontId="46" fillId="24" borderId="51" xfId="0" applyNumberFormat="1" applyFont="1" applyFill="1" applyBorder="1" applyAlignment="1" applyProtection="1">
      <alignment horizontal="center" vertical="center"/>
    </xf>
    <xf numFmtId="4" fontId="45" fillId="24" borderId="51" xfId="1" applyNumberFormat="1" applyFont="1" applyFill="1" applyBorder="1" applyAlignment="1" applyProtection="1">
      <alignment horizontal="center" vertical="center"/>
    </xf>
    <xf numFmtId="3" fontId="46" fillId="24" borderId="52" xfId="0" applyNumberFormat="1" applyFont="1" applyFill="1" applyBorder="1" applyAlignment="1" applyProtection="1">
      <alignment horizontal="center" vertical="center"/>
    </xf>
    <xf numFmtId="166" fontId="45" fillId="24" borderId="51" xfId="1" applyNumberFormat="1" applyFont="1" applyFill="1" applyBorder="1" applyAlignment="1" applyProtection="1">
      <alignment horizontal="center" vertical="center"/>
    </xf>
    <xf numFmtId="166" fontId="45" fillId="24" borderId="53" xfId="1" applyNumberFormat="1" applyFont="1" applyFill="1" applyBorder="1" applyAlignment="1" applyProtection="1">
      <alignment horizontal="center" vertical="center"/>
    </xf>
    <xf numFmtId="0" fontId="44" fillId="26" borderId="31" xfId="0" applyFont="1" applyFill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1" fillId="23" borderId="0" xfId="0" applyFont="1" applyFill="1" applyBorder="1" applyAlignment="1">
      <alignment horizontal="center" vertical="center" wrapText="1"/>
    </xf>
    <xf numFmtId="0" fontId="15" fillId="23" borderId="0" xfId="0" applyFont="1" applyFill="1" applyBorder="1" applyAlignment="1">
      <alignment horizontal="center" vertical="center" wrapText="1"/>
    </xf>
    <xf numFmtId="0" fontId="5" fillId="23" borderId="0" xfId="0" applyFont="1" applyFill="1" applyBorder="1" applyAlignment="1">
      <alignment horizontal="center" vertical="center" wrapText="1"/>
    </xf>
    <xf numFmtId="164" fontId="8" fillId="23" borderId="0" xfId="1" applyNumberFormat="1" applyFont="1" applyFill="1" applyBorder="1" applyAlignment="1">
      <alignment horizontal="center" vertical="center" wrapText="1"/>
    </xf>
    <xf numFmtId="0" fontId="25" fillId="29" borderId="1" xfId="0" applyFont="1" applyFill="1" applyBorder="1" applyAlignment="1">
      <alignment horizontal="center" vertical="center" wrapText="1"/>
    </xf>
    <xf numFmtId="0" fontId="5" fillId="29" borderId="1" xfId="0" applyFont="1" applyFill="1" applyBorder="1" applyAlignment="1">
      <alignment horizontal="center" vertical="center" wrapText="1"/>
    </xf>
    <xf numFmtId="164" fontId="8" fillId="29" borderId="1" xfId="1" applyNumberFormat="1" applyFont="1" applyFill="1" applyBorder="1" applyAlignment="1">
      <alignment horizontal="center" vertical="center" wrapText="1"/>
    </xf>
    <xf numFmtId="0" fontId="39" fillId="4" borderId="54" xfId="0" applyFont="1" applyFill="1" applyBorder="1" applyAlignment="1">
      <alignment horizontal="center" vertical="center"/>
    </xf>
    <xf numFmtId="0" fontId="39" fillId="4" borderId="55" xfId="0" applyFont="1" applyFill="1" applyBorder="1" applyAlignment="1">
      <alignment horizontal="center" vertical="center" wrapText="1"/>
    </xf>
    <xf numFmtId="0" fontId="39" fillId="4" borderId="56" xfId="0" applyFont="1" applyFill="1" applyBorder="1" applyAlignment="1">
      <alignment horizontal="center" vertical="center" wrapText="1"/>
    </xf>
    <xf numFmtId="0" fontId="42" fillId="20" borderId="21" xfId="0" applyFont="1" applyFill="1" applyBorder="1" applyAlignment="1">
      <alignment horizontal="center" vertical="center" wrapText="1"/>
    </xf>
    <xf numFmtId="0" fontId="40" fillId="17" borderId="57" xfId="0" applyFont="1" applyFill="1" applyBorder="1" applyAlignment="1">
      <alignment horizontal="center" vertical="center"/>
    </xf>
    <xf numFmtId="0" fontId="40" fillId="17" borderId="58" xfId="0" applyFont="1" applyFill="1" applyBorder="1" applyAlignment="1">
      <alignment horizontal="center" vertical="center"/>
    </xf>
    <xf numFmtId="3" fontId="15" fillId="11" borderId="21" xfId="0" applyNumberFormat="1" applyFont="1" applyFill="1" applyBorder="1" applyAlignment="1">
      <alignment horizontal="center" vertical="center" wrapText="1"/>
    </xf>
    <xf numFmtId="3" fontId="15" fillId="8" borderId="21" xfId="0" applyNumberFormat="1" applyFont="1" applyFill="1" applyBorder="1" applyAlignment="1">
      <alignment horizontal="center" vertical="center" wrapText="1"/>
    </xf>
    <xf numFmtId="3" fontId="15" fillId="8" borderId="34" xfId="0" applyNumberFormat="1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22" fillId="12" borderId="2" xfId="0" applyFont="1" applyFill="1" applyBorder="1" applyAlignment="1">
      <alignment horizontal="center" vertical="center" wrapText="1"/>
    </xf>
    <xf numFmtId="3" fontId="5" fillId="11" borderId="8" xfId="0" applyNumberFormat="1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5" fillId="30" borderId="0" xfId="0" applyFont="1" applyFill="1" applyBorder="1" applyAlignment="1">
      <alignment horizontal="center" vertical="center" wrapText="1"/>
    </xf>
    <xf numFmtId="0" fontId="14" fillId="30" borderId="9" xfId="0" applyFont="1" applyFill="1" applyBorder="1" applyAlignment="1">
      <alignment horizontal="center" vertical="center" wrapText="1"/>
    </xf>
    <xf numFmtId="0" fontId="22" fillId="30" borderId="1" xfId="0" applyFont="1" applyFill="1" applyBorder="1" applyAlignment="1">
      <alignment horizontal="center" vertical="center" wrapText="1"/>
    </xf>
    <xf numFmtId="0" fontId="14" fillId="31" borderId="9" xfId="0" applyFont="1" applyFill="1" applyBorder="1" applyAlignment="1">
      <alignment horizontal="center" vertical="center" wrapText="1"/>
    </xf>
    <xf numFmtId="0" fontId="22" fillId="31" borderId="1" xfId="0" applyFont="1" applyFill="1" applyBorder="1" applyAlignment="1">
      <alignment horizontal="center" vertical="center" wrapText="1"/>
    </xf>
    <xf numFmtId="0" fontId="14" fillId="32" borderId="9" xfId="0" applyFont="1" applyFill="1" applyBorder="1" applyAlignment="1">
      <alignment horizontal="center" vertical="center" wrapText="1"/>
    </xf>
    <xf numFmtId="0" fontId="22" fillId="32" borderId="1" xfId="0" applyFont="1" applyFill="1" applyBorder="1" applyAlignment="1">
      <alignment horizontal="center" vertical="center" wrapText="1"/>
    </xf>
    <xf numFmtId="0" fontId="14" fillId="33" borderId="9" xfId="0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 wrapText="1"/>
    </xf>
    <xf numFmtId="9" fontId="5" fillId="8" borderId="1" xfId="4" applyFont="1" applyFill="1" applyBorder="1" applyAlignment="1">
      <alignment horizontal="center" vertical="center" wrapText="1"/>
    </xf>
    <xf numFmtId="0" fontId="5" fillId="8" borderId="1" xfId="0" applyNumberFormat="1" applyFont="1" applyFill="1" applyBorder="1" applyAlignment="1">
      <alignment horizontal="center" vertical="center" wrapText="1"/>
    </xf>
    <xf numFmtId="2" fontId="5" fillId="8" borderId="1" xfId="0" applyNumberFormat="1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center" vertical="center" wrapText="1"/>
    </xf>
    <xf numFmtId="2" fontId="5" fillId="8" borderId="1" xfId="4" applyNumberFormat="1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 wrapText="1"/>
    </xf>
    <xf numFmtId="0" fontId="10" fillId="9" borderId="0" xfId="0" applyFont="1" applyFill="1" applyBorder="1" applyAlignment="1">
      <alignment horizontal="center" vertical="center" wrapText="1"/>
    </xf>
    <xf numFmtId="0" fontId="56" fillId="12" borderId="0" xfId="0" applyFont="1" applyFill="1" applyBorder="1" applyAlignment="1">
      <alignment horizontal="center" vertical="center" wrapText="1"/>
    </xf>
    <xf numFmtId="0" fontId="56" fillId="23" borderId="0" xfId="0" applyFont="1" applyFill="1" applyBorder="1" applyAlignment="1">
      <alignment vertical="center" wrapText="1"/>
    </xf>
    <xf numFmtId="0" fontId="56" fillId="12" borderId="0" xfId="0" applyFont="1" applyFill="1" applyBorder="1" applyAlignment="1">
      <alignment vertical="center" wrapText="1"/>
    </xf>
    <xf numFmtId="0" fontId="14" fillId="12" borderId="8" xfId="0" applyFont="1" applyFill="1" applyBorder="1" applyAlignment="1">
      <alignment vertical="center" wrapText="1"/>
    </xf>
    <xf numFmtId="0" fontId="14" fillId="12" borderId="0" xfId="0" applyFont="1" applyFill="1" applyBorder="1" applyAlignment="1">
      <alignment vertical="center" wrapText="1"/>
    </xf>
    <xf numFmtId="3" fontId="5" fillId="11" borderId="6" xfId="0" applyNumberFormat="1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5" fillId="30" borderId="5" xfId="0" applyFont="1" applyFill="1" applyBorder="1" applyAlignment="1">
      <alignment vertical="center" wrapText="1"/>
    </xf>
    <xf numFmtId="0" fontId="5" fillId="30" borderId="6" xfId="0" applyFont="1" applyFill="1" applyBorder="1" applyAlignment="1">
      <alignment vertical="center" wrapText="1"/>
    </xf>
    <xf numFmtId="0" fontId="14" fillId="34" borderId="9" xfId="0" applyFont="1" applyFill="1" applyBorder="1" applyAlignment="1">
      <alignment horizontal="center" vertical="center" wrapText="1"/>
    </xf>
    <xf numFmtId="0" fontId="22" fillId="34" borderId="1" xfId="0" applyFont="1" applyFill="1" applyBorder="1" applyAlignment="1">
      <alignment horizontal="center" vertical="center" wrapText="1"/>
    </xf>
    <xf numFmtId="167" fontId="5" fillId="8" borderId="1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1" fontId="18" fillId="8" borderId="6" xfId="0" applyNumberFormat="1" applyFont="1" applyFill="1" applyBorder="1" applyAlignment="1">
      <alignment horizontal="center" vertical="center" wrapText="1"/>
    </xf>
    <xf numFmtId="0" fontId="14" fillId="35" borderId="9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 wrapText="1"/>
    </xf>
    <xf numFmtId="0" fontId="14" fillId="36" borderId="9" xfId="0" applyFont="1" applyFill="1" applyBorder="1" applyAlignment="1">
      <alignment horizontal="center" vertical="center" wrapText="1"/>
    </xf>
    <xf numFmtId="0" fontId="22" fillId="36" borderId="1" xfId="0" applyFont="1" applyFill="1" applyBorder="1" applyAlignment="1">
      <alignment horizontal="center" vertical="center" wrapText="1"/>
    </xf>
    <xf numFmtId="166" fontId="5" fillId="8" borderId="1" xfId="0" applyNumberFormat="1" applyFont="1" applyFill="1" applyBorder="1" applyAlignment="1">
      <alignment horizontal="center" vertical="center" wrapText="1"/>
    </xf>
    <xf numFmtId="0" fontId="18" fillId="8" borderId="0" xfId="0" applyFont="1" applyFill="1" applyBorder="1" applyAlignment="1">
      <alignment horizontal="center" vertical="center" wrapText="1"/>
    </xf>
    <xf numFmtId="3" fontId="18" fillId="8" borderId="0" xfId="0" applyNumberFormat="1" applyFont="1" applyFill="1" applyBorder="1" applyAlignment="1">
      <alignment horizontal="center" vertical="center" wrapText="1"/>
    </xf>
    <xf numFmtId="0" fontId="27" fillId="0" borderId="60" xfId="0" applyFont="1" applyBorder="1"/>
    <xf numFmtId="3" fontId="44" fillId="0" borderId="61" xfId="0" applyNumberFormat="1" applyFont="1" applyBorder="1" applyAlignment="1">
      <alignment horizontal="center" vertical="center"/>
    </xf>
    <xf numFmtId="0" fontId="44" fillId="26" borderId="59" xfId="0" applyFont="1" applyFill="1" applyBorder="1" applyAlignment="1">
      <alignment horizontal="center" vertical="center"/>
    </xf>
    <xf numFmtId="3" fontId="44" fillId="0" borderId="62" xfId="0" applyNumberFormat="1" applyFont="1" applyBorder="1" applyAlignment="1">
      <alignment horizontal="center" vertical="center"/>
    </xf>
    <xf numFmtId="0" fontId="5" fillId="34" borderId="5" xfId="0" applyFont="1" applyFill="1" applyBorder="1" applyAlignment="1">
      <alignment vertical="center" wrapText="1"/>
    </xf>
    <xf numFmtId="0" fontId="5" fillId="34" borderId="6" xfId="0" applyFont="1" applyFill="1" applyBorder="1" applyAlignment="1">
      <alignment vertical="center" wrapText="1"/>
    </xf>
    <xf numFmtId="0" fontId="50" fillId="23" borderId="0" xfId="0" applyFont="1" applyFill="1" applyBorder="1" applyAlignment="1">
      <alignment horizontal="center" vertical="center"/>
    </xf>
    <xf numFmtId="0" fontId="51" fillId="23" borderId="0" xfId="0" applyFont="1" applyFill="1" applyBorder="1" applyAlignment="1">
      <alignment horizontal="center" vertical="center"/>
    </xf>
    <xf numFmtId="0" fontId="48" fillId="21" borderId="29" xfId="0" applyFont="1" applyFill="1" applyBorder="1" applyAlignment="1">
      <alignment horizontal="center" vertical="center"/>
    </xf>
    <xf numFmtId="0" fontId="48" fillId="21" borderId="35" xfId="0" applyFont="1" applyFill="1" applyBorder="1" applyAlignment="1">
      <alignment horizontal="center" vertical="center"/>
    </xf>
    <xf numFmtId="0" fontId="48" fillId="21" borderId="30" xfId="0" applyFont="1" applyFill="1" applyBorder="1" applyAlignment="1">
      <alignment horizontal="center" vertical="center"/>
    </xf>
    <xf numFmtId="3" fontId="15" fillId="11" borderId="10" xfId="0" applyNumberFormat="1" applyFont="1" applyFill="1" applyBorder="1" applyAlignment="1">
      <alignment horizontal="center" vertical="center" wrapText="1"/>
    </xf>
    <xf numFmtId="3" fontId="15" fillId="11" borderId="11" xfId="0" applyNumberFormat="1" applyFont="1" applyFill="1" applyBorder="1" applyAlignment="1">
      <alignment horizontal="center" vertical="center" wrapText="1"/>
    </xf>
    <xf numFmtId="3" fontId="15" fillId="11" borderId="12" xfId="0" applyNumberFormat="1" applyFont="1" applyFill="1" applyBorder="1" applyAlignment="1">
      <alignment horizontal="center" vertical="center" wrapText="1"/>
    </xf>
    <xf numFmtId="3" fontId="15" fillId="8" borderId="10" xfId="0" applyNumberFormat="1" applyFont="1" applyFill="1" applyBorder="1" applyAlignment="1">
      <alignment horizontal="center" vertical="center" wrapText="1"/>
    </xf>
    <xf numFmtId="3" fontId="15" fillId="8" borderId="11" xfId="0" applyNumberFormat="1" applyFont="1" applyFill="1" applyBorder="1" applyAlignment="1">
      <alignment horizontal="center" vertical="center" wrapText="1"/>
    </xf>
    <xf numFmtId="3" fontId="15" fillId="8" borderId="12" xfId="0" applyNumberFormat="1" applyFont="1" applyFill="1" applyBorder="1" applyAlignment="1">
      <alignment horizontal="center" vertical="center" wrapText="1"/>
    </xf>
    <xf numFmtId="3" fontId="15" fillId="16" borderId="29" xfId="0" applyNumberFormat="1" applyFont="1" applyFill="1" applyBorder="1" applyAlignment="1">
      <alignment horizontal="center" vertical="center" wrapText="1"/>
    </xf>
    <xf numFmtId="3" fontId="15" fillId="16" borderId="35" xfId="0" applyNumberFormat="1" applyFont="1" applyFill="1" applyBorder="1" applyAlignment="1">
      <alignment horizontal="center" vertical="center" wrapText="1"/>
    </xf>
    <xf numFmtId="3" fontId="15" fillId="16" borderId="30" xfId="0" applyNumberFormat="1" applyFont="1" applyFill="1" applyBorder="1" applyAlignment="1">
      <alignment horizontal="center" vertical="center" wrapText="1"/>
    </xf>
    <xf numFmtId="0" fontId="46" fillId="0" borderId="32" xfId="0" applyFont="1" applyBorder="1" applyAlignment="1">
      <alignment horizontal="center" vertical="center" wrapText="1"/>
    </xf>
    <xf numFmtId="0" fontId="46" fillId="0" borderId="43" xfId="0" applyFont="1" applyBorder="1" applyAlignment="1">
      <alignment horizontal="center" vertical="center" wrapText="1"/>
    </xf>
    <xf numFmtId="0" fontId="46" fillId="0" borderId="34" xfId="0" applyFont="1" applyBorder="1" applyAlignment="1">
      <alignment horizontal="center" vertical="center" wrapText="1"/>
    </xf>
    <xf numFmtId="0" fontId="46" fillId="0" borderId="38" xfId="0" applyFont="1" applyBorder="1" applyAlignment="1">
      <alignment horizontal="center" vertical="center" wrapText="1"/>
    </xf>
    <xf numFmtId="0" fontId="49" fillId="21" borderId="29" xfId="0" applyFont="1" applyFill="1" applyBorder="1" applyAlignment="1">
      <alignment horizontal="center" vertical="center"/>
    </xf>
    <xf numFmtId="0" fontId="49" fillId="21" borderId="35" xfId="0" applyFont="1" applyFill="1" applyBorder="1" applyAlignment="1">
      <alignment horizontal="center" vertical="center"/>
    </xf>
    <xf numFmtId="0" fontId="49" fillId="21" borderId="30" xfId="0" applyFont="1" applyFill="1" applyBorder="1" applyAlignment="1">
      <alignment horizontal="center" vertical="center"/>
    </xf>
    <xf numFmtId="3" fontId="43" fillId="25" borderId="44" xfId="0" applyNumberFormat="1" applyFont="1" applyFill="1" applyBorder="1" applyAlignment="1" applyProtection="1">
      <alignment horizontal="center" vertical="center" wrapText="1"/>
    </xf>
    <xf numFmtId="3" fontId="43" fillId="25" borderId="45" xfId="0" applyNumberFormat="1" applyFont="1" applyFill="1" applyBorder="1" applyAlignment="1" applyProtection="1">
      <alignment horizontal="center" vertical="center" wrapText="1"/>
    </xf>
    <xf numFmtId="0" fontId="47" fillId="23" borderId="46" xfId="3" applyFont="1" applyFill="1" applyBorder="1" applyAlignment="1" applyProtection="1">
      <alignment horizontal="center" vertical="center"/>
    </xf>
    <xf numFmtId="0" fontId="47" fillId="23" borderId="0" xfId="3" applyFont="1" applyFill="1" applyBorder="1" applyAlignment="1" applyProtection="1">
      <alignment horizontal="center" vertical="center"/>
    </xf>
    <xf numFmtId="0" fontId="47" fillId="23" borderId="41" xfId="3" applyFont="1" applyFill="1" applyBorder="1" applyAlignment="1" applyProtection="1">
      <alignment horizontal="center" vertical="center"/>
    </xf>
    <xf numFmtId="0" fontId="20" fillId="7" borderId="4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21" fillId="12" borderId="8" xfId="0" applyFont="1" applyFill="1" applyBorder="1" applyAlignment="1">
      <alignment horizontal="center" vertical="center" wrapText="1"/>
    </xf>
    <xf numFmtId="0" fontId="21" fillId="12" borderId="9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 wrapText="1"/>
    </xf>
    <xf numFmtId="0" fontId="20" fillId="27" borderId="0" xfId="0" applyFont="1" applyFill="1" applyBorder="1" applyAlignment="1">
      <alignment horizontal="center" vertical="center" wrapText="1"/>
    </xf>
    <xf numFmtId="0" fontId="20" fillId="27" borderId="8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0" fillId="13" borderId="0" xfId="0" applyFont="1" applyFill="1" applyBorder="1" applyAlignment="1">
      <alignment horizontal="center" vertical="center" wrapText="1"/>
    </xf>
    <xf numFmtId="0" fontId="20" fillId="13" borderId="8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13" borderId="5" xfId="0" applyFont="1" applyFill="1" applyBorder="1" applyAlignment="1">
      <alignment horizontal="center" vertical="center" wrapText="1"/>
    </xf>
    <xf numFmtId="0" fontId="14" fillId="13" borderId="6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20" fillId="13" borderId="5" xfId="0" applyFont="1" applyFill="1" applyBorder="1" applyAlignment="1">
      <alignment horizontal="center" vertical="center" wrapText="1"/>
    </xf>
    <xf numFmtId="0" fontId="20" fillId="13" borderId="6" xfId="0" applyFont="1" applyFill="1" applyBorder="1" applyAlignment="1">
      <alignment horizontal="center" vertical="center" wrapText="1"/>
    </xf>
    <xf numFmtId="0" fontId="14" fillId="12" borderId="8" xfId="0" applyFont="1" applyFill="1" applyBorder="1" applyAlignment="1">
      <alignment horizontal="center" vertical="center" wrapText="1"/>
    </xf>
    <xf numFmtId="0" fontId="14" fillId="15" borderId="5" xfId="0" applyFont="1" applyFill="1" applyBorder="1" applyAlignment="1">
      <alignment horizontal="center" vertical="center" wrapText="1"/>
    </xf>
    <xf numFmtId="0" fontId="14" fillId="15" borderId="6" xfId="0" applyFont="1" applyFill="1" applyBorder="1" applyAlignment="1">
      <alignment horizontal="center" vertical="center" wrapText="1"/>
    </xf>
    <xf numFmtId="0" fontId="14" fillId="27" borderId="5" xfId="0" applyFont="1" applyFill="1" applyBorder="1" applyAlignment="1">
      <alignment horizontal="center" vertical="center" wrapText="1"/>
    </xf>
    <xf numFmtId="0" fontId="14" fillId="27" borderId="6" xfId="0" applyFont="1" applyFill="1" applyBorder="1" applyAlignment="1">
      <alignment horizontal="center" vertical="center" wrapText="1"/>
    </xf>
    <xf numFmtId="0" fontId="21" fillId="19" borderId="0" xfId="0" applyFont="1" applyFill="1" applyBorder="1" applyAlignment="1">
      <alignment horizontal="center" vertical="center" wrapText="1"/>
    </xf>
    <xf numFmtId="0" fontId="21" fillId="19" borderId="8" xfId="0" applyFont="1" applyFill="1" applyBorder="1" applyAlignment="1">
      <alignment horizontal="center" vertical="center" wrapText="1"/>
    </xf>
    <xf numFmtId="0" fontId="21" fillId="22" borderId="0" xfId="0" applyFont="1" applyFill="1" applyBorder="1" applyAlignment="1">
      <alignment horizontal="center" vertical="center" wrapText="1"/>
    </xf>
    <xf numFmtId="0" fontId="21" fillId="22" borderId="8" xfId="0" applyFont="1" applyFill="1" applyBorder="1" applyAlignment="1">
      <alignment horizontal="center" vertical="center" wrapText="1"/>
    </xf>
    <xf numFmtId="0" fontId="21" fillId="6" borderId="0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14" fillId="19" borderId="5" xfId="0" applyFont="1" applyFill="1" applyBorder="1" applyAlignment="1">
      <alignment horizontal="center" vertical="center" wrapText="1"/>
    </xf>
    <xf numFmtId="0" fontId="14" fillId="19" borderId="6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22" borderId="5" xfId="0" applyFont="1" applyFill="1" applyBorder="1" applyAlignment="1">
      <alignment horizontal="center" vertical="center" wrapText="1"/>
    </xf>
    <xf numFmtId="0" fontId="14" fillId="22" borderId="6" xfId="0" applyFont="1" applyFill="1" applyBorder="1" applyAlignment="1">
      <alignment horizontal="center" vertical="center" wrapText="1"/>
    </xf>
    <xf numFmtId="3" fontId="5" fillId="11" borderId="2" xfId="0" applyNumberFormat="1" applyFont="1" applyFill="1" applyBorder="1" applyAlignment="1">
      <alignment horizontal="center" vertical="center" wrapText="1"/>
    </xf>
    <xf numFmtId="3" fontId="5" fillId="11" borderId="3" xfId="0" applyNumberFormat="1" applyFont="1" applyFill="1" applyBorder="1" applyAlignment="1">
      <alignment horizontal="center" vertical="center" wrapText="1"/>
    </xf>
    <xf numFmtId="0" fontId="23" fillId="18" borderId="4" xfId="0" applyFont="1" applyFill="1" applyBorder="1" applyAlignment="1">
      <alignment horizontal="center" vertical="center" wrapText="1"/>
    </xf>
    <xf numFmtId="0" fontId="23" fillId="18" borderId="5" xfId="0" applyFont="1" applyFill="1" applyBorder="1" applyAlignment="1">
      <alignment horizontal="center" vertical="center" wrapText="1"/>
    </xf>
    <xf numFmtId="0" fontId="23" fillId="18" borderId="6" xfId="0" applyFont="1" applyFill="1" applyBorder="1" applyAlignment="1">
      <alignment horizontal="center" vertical="center" wrapText="1"/>
    </xf>
    <xf numFmtId="0" fontId="20" fillId="15" borderId="0" xfId="0" applyFont="1" applyFill="1" applyBorder="1" applyAlignment="1">
      <alignment horizontal="center" vertical="center" wrapText="1"/>
    </xf>
    <xf numFmtId="0" fontId="20" fillId="15" borderId="8" xfId="0" applyFont="1" applyFill="1" applyBorder="1" applyAlignment="1">
      <alignment horizontal="center" vertical="center" wrapText="1"/>
    </xf>
    <xf numFmtId="0" fontId="21" fillId="12" borderId="0" xfId="0" applyFont="1" applyFill="1" applyBorder="1" applyAlignment="1">
      <alignment horizontal="center" vertical="center" wrapText="1"/>
    </xf>
    <xf numFmtId="0" fontId="21" fillId="12" borderId="17" xfId="0" applyFont="1" applyFill="1" applyBorder="1" applyAlignment="1">
      <alignment horizontal="center" vertical="center" wrapText="1"/>
    </xf>
    <xf numFmtId="0" fontId="21" fillId="12" borderId="18" xfId="0" applyFont="1" applyFill="1" applyBorder="1" applyAlignment="1">
      <alignment horizontal="center" vertical="center" wrapText="1"/>
    </xf>
    <xf numFmtId="0" fontId="14" fillId="28" borderId="5" xfId="0" applyFont="1" applyFill="1" applyBorder="1" applyAlignment="1">
      <alignment horizontal="center" vertical="center" wrapText="1"/>
    </xf>
    <xf numFmtId="0" fontId="14" fillId="28" borderId="6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28" borderId="0" xfId="0" applyFont="1" applyFill="1" applyBorder="1" applyAlignment="1">
      <alignment horizontal="center" vertical="center" wrapText="1"/>
    </xf>
    <xf numFmtId="0" fontId="21" fillId="28" borderId="8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14" fillId="12" borderId="5" xfId="0" applyFont="1" applyFill="1" applyBorder="1" applyAlignment="1">
      <alignment horizontal="center" vertical="center" wrapText="1"/>
    </xf>
    <xf numFmtId="0" fontId="21" fillId="12" borderId="5" xfId="0" applyFont="1" applyFill="1" applyBorder="1" applyAlignment="1">
      <alignment horizontal="center" vertical="center" wrapText="1"/>
    </xf>
    <xf numFmtId="0" fontId="53" fillId="12" borderId="8" xfId="0" applyFont="1" applyFill="1" applyBorder="1" applyAlignment="1">
      <alignment horizontal="center" vertical="center" wrapText="1"/>
    </xf>
    <xf numFmtId="0" fontId="53" fillId="12" borderId="9" xfId="0" applyFont="1" applyFill="1" applyBorder="1" applyAlignment="1">
      <alignment horizontal="center" vertical="center" wrapText="1"/>
    </xf>
    <xf numFmtId="0" fontId="21" fillId="12" borderId="6" xfId="0" applyFont="1" applyFill="1" applyBorder="1" applyAlignment="1">
      <alignment horizontal="center" vertical="center" wrapText="1"/>
    </xf>
    <xf numFmtId="3" fontId="52" fillId="15" borderId="5" xfId="0" applyNumberFormat="1" applyFont="1" applyFill="1" applyBorder="1" applyAlignment="1">
      <alignment horizontal="center" vertical="center" wrapText="1"/>
    </xf>
    <xf numFmtId="3" fontId="52" fillId="15" borderId="6" xfId="0" applyNumberFormat="1" applyFont="1" applyFill="1" applyBorder="1" applyAlignment="1">
      <alignment horizontal="center" vertical="center" wrapText="1"/>
    </xf>
    <xf numFmtId="0" fontId="20" fillId="34" borderId="0" xfId="0" applyFont="1" applyFill="1" applyBorder="1" applyAlignment="1">
      <alignment horizontal="center" vertical="center" wrapText="1"/>
    </xf>
    <xf numFmtId="0" fontId="20" fillId="34" borderId="8" xfId="0" applyFont="1" applyFill="1" applyBorder="1" applyAlignment="1">
      <alignment horizontal="center" vertical="center" wrapText="1"/>
    </xf>
    <xf numFmtId="0" fontId="5" fillId="34" borderId="5" xfId="0" applyFont="1" applyFill="1" applyBorder="1" applyAlignment="1">
      <alignment horizontal="center" vertical="center" wrapText="1"/>
    </xf>
    <xf numFmtId="0" fontId="5" fillId="34" borderId="6" xfId="0" applyFont="1" applyFill="1" applyBorder="1" applyAlignment="1">
      <alignment horizontal="center" vertical="center" wrapText="1"/>
    </xf>
    <xf numFmtId="0" fontId="14" fillId="34" borderId="5" xfId="0" applyFont="1" applyFill="1" applyBorder="1" applyAlignment="1">
      <alignment horizontal="center" vertical="center" wrapText="1"/>
    </xf>
    <xf numFmtId="0" fontId="14" fillId="34" borderId="6" xfId="0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20" fillId="33" borderId="0" xfId="0" applyFont="1" applyFill="1" applyBorder="1" applyAlignment="1">
      <alignment horizontal="center" vertical="center" wrapText="1"/>
    </xf>
    <xf numFmtId="0" fontId="20" fillId="33" borderId="8" xfId="0" applyFont="1" applyFill="1" applyBorder="1" applyAlignment="1">
      <alignment horizontal="center" vertical="center" wrapText="1"/>
    </xf>
    <xf numFmtId="0" fontId="20" fillId="12" borderId="0" xfId="0" applyFont="1" applyFill="1" applyBorder="1" applyAlignment="1">
      <alignment horizontal="center" vertical="center" wrapText="1"/>
    </xf>
    <xf numFmtId="0" fontId="20" fillId="12" borderId="8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30" borderId="0" xfId="0" applyFont="1" applyFill="1" applyBorder="1" applyAlignment="1">
      <alignment horizontal="center" vertical="center" wrapText="1"/>
    </xf>
    <xf numFmtId="0" fontId="20" fillId="30" borderId="8" xfId="0" applyFont="1" applyFill="1" applyBorder="1" applyAlignment="1">
      <alignment horizontal="center" vertical="center" wrapText="1"/>
    </xf>
    <xf numFmtId="0" fontId="20" fillId="31" borderId="0" xfId="0" applyFont="1" applyFill="1" applyBorder="1" applyAlignment="1">
      <alignment horizontal="center" vertical="center" wrapText="1"/>
    </xf>
    <xf numFmtId="0" fontId="20" fillId="31" borderId="8" xfId="0" applyFont="1" applyFill="1" applyBorder="1" applyAlignment="1">
      <alignment horizontal="center" vertical="center" wrapText="1"/>
    </xf>
    <xf numFmtId="0" fontId="20" fillId="32" borderId="0" xfId="0" applyFont="1" applyFill="1" applyBorder="1" applyAlignment="1">
      <alignment horizontal="center" vertical="center" wrapText="1"/>
    </xf>
    <xf numFmtId="0" fontId="20" fillId="32" borderId="8" xfId="0" applyFont="1" applyFill="1" applyBorder="1" applyAlignment="1">
      <alignment horizontal="center" vertical="center" wrapText="1"/>
    </xf>
    <xf numFmtId="0" fontId="14" fillId="30" borderId="5" xfId="0" applyFont="1" applyFill="1" applyBorder="1" applyAlignment="1">
      <alignment horizontal="center" vertical="center" wrapText="1"/>
    </xf>
    <xf numFmtId="0" fontId="14" fillId="30" borderId="6" xfId="0" applyFont="1" applyFill="1" applyBorder="1" applyAlignment="1">
      <alignment horizontal="center" vertical="center" wrapText="1"/>
    </xf>
    <xf numFmtId="0" fontId="5" fillId="31" borderId="5" xfId="0" applyFont="1" applyFill="1" applyBorder="1" applyAlignment="1">
      <alignment horizontal="center" vertical="center" wrapText="1"/>
    </xf>
    <xf numFmtId="0" fontId="5" fillId="31" borderId="6" xfId="0" applyFont="1" applyFill="1" applyBorder="1" applyAlignment="1">
      <alignment horizontal="center" vertical="center" wrapText="1"/>
    </xf>
    <xf numFmtId="0" fontId="14" fillId="31" borderId="5" xfId="0" applyFont="1" applyFill="1" applyBorder="1" applyAlignment="1">
      <alignment horizontal="center" vertical="center" wrapText="1"/>
    </xf>
    <xf numFmtId="0" fontId="14" fillId="31" borderId="6" xfId="0" applyFont="1" applyFill="1" applyBorder="1" applyAlignment="1">
      <alignment horizontal="center" vertical="center" wrapText="1"/>
    </xf>
    <xf numFmtId="0" fontId="14" fillId="32" borderId="5" xfId="0" applyFont="1" applyFill="1" applyBorder="1" applyAlignment="1">
      <alignment horizontal="center" vertical="center" wrapText="1"/>
    </xf>
    <xf numFmtId="0" fontId="14" fillId="32" borderId="6" xfId="0" applyFont="1" applyFill="1" applyBorder="1" applyAlignment="1">
      <alignment horizontal="center" vertical="center" wrapText="1"/>
    </xf>
    <xf numFmtId="0" fontId="5" fillId="32" borderId="5" xfId="0" applyFont="1" applyFill="1" applyBorder="1" applyAlignment="1">
      <alignment horizontal="center" vertical="center" wrapText="1"/>
    </xf>
    <xf numFmtId="0" fontId="5" fillId="32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14" fillId="33" borderId="5" xfId="0" applyFont="1" applyFill="1" applyBorder="1" applyAlignment="1">
      <alignment horizontal="center" vertical="center" wrapText="1"/>
    </xf>
    <xf numFmtId="0" fontId="14" fillId="33" borderId="6" xfId="0" applyFont="1" applyFill="1" applyBorder="1" applyAlignment="1">
      <alignment horizontal="center" vertical="center" wrapText="1"/>
    </xf>
    <xf numFmtId="0" fontId="20" fillId="35" borderId="0" xfId="0" applyFont="1" applyFill="1" applyBorder="1" applyAlignment="1">
      <alignment horizontal="center" vertical="center" wrapText="1"/>
    </xf>
    <xf numFmtId="0" fontId="20" fillId="35" borderId="8" xfId="0" applyFont="1" applyFill="1" applyBorder="1" applyAlignment="1">
      <alignment horizontal="center" vertical="center" wrapText="1"/>
    </xf>
    <xf numFmtId="0" fontId="5" fillId="35" borderId="5" xfId="0" applyFont="1" applyFill="1" applyBorder="1" applyAlignment="1">
      <alignment horizontal="center" vertical="center" wrapText="1"/>
    </xf>
    <xf numFmtId="0" fontId="5" fillId="35" borderId="6" xfId="0" applyFont="1" applyFill="1" applyBorder="1" applyAlignment="1">
      <alignment horizontal="center" vertical="center" wrapText="1"/>
    </xf>
    <xf numFmtId="0" fontId="14" fillId="35" borderId="5" xfId="0" applyFont="1" applyFill="1" applyBorder="1" applyAlignment="1">
      <alignment horizontal="center" vertical="center" wrapText="1"/>
    </xf>
    <xf numFmtId="0" fontId="14" fillId="35" borderId="6" xfId="0" applyFont="1" applyFill="1" applyBorder="1" applyAlignment="1">
      <alignment horizontal="center" vertical="center" wrapText="1"/>
    </xf>
    <xf numFmtId="0" fontId="20" fillId="36" borderId="0" xfId="0" applyFont="1" applyFill="1" applyBorder="1" applyAlignment="1">
      <alignment horizontal="center" vertical="center" wrapText="1"/>
    </xf>
    <xf numFmtId="0" fontId="20" fillId="36" borderId="8" xfId="0" applyFont="1" applyFill="1" applyBorder="1" applyAlignment="1">
      <alignment horizontal="center" vertical="center" wrapText="1"/>
    </xf>
    <xf numFmtId="0" fontId="5" fillId="36" borderId="5" xfId="0" applyFont="1" applyFill="1" applyBorder="1" applyAlignment="1">
      <alignment horizontal="center" vertical="center" wrapText="1"/>
    </xf>
    <xf numFmtId="0" fontId="5" fillId="36" borderId="6" xfId="0" applyFont="1" applyFill="1" applyBorder="1" applyAlignment="1">
      <alignment horizontal="center" vertical="center" wrapText="1"/>
    </xf>
    <xf numFmtId="0" fontId="14" fillId="36" borderId="5" xfId="0" applyFont="1" applyFill="1" applyBorder="1" applyAlignment="1">
      <alignment horizontal="center" vertical="center" wrapText="1"/>
    </xf>
    <xf numFmtId="0" fontId="14" fillId="36" borderId="6" xfId="0" applyFont="1" applyFill="1" applyBorder="1" applyAlignment="1">
      <alignment horizontal="center" vertical="center" wrapText="1"/>
    </xf>
    <xf numFmtId="0" fontId="20" fillId="14" borderId="0" xfId="0" applyFont="1" applyFill="1" applyBorder="1" applyAlignment="1">
      <alignment horizontal="center" vertical="center" wrapText="1"/>
    </xf>
    <xf numFmtId="0" fontId="20" fillId="14" borderId="8" xfId="0" applyFont="1" applyFill="1" applyBorder="1" applyAlignment="1">
      <alignment horizontal="center" vertical="center" wrapText="1"/>
    </xf>
    <xf numFmtId="0" fontId="14" fillId="14" borderId="8" xfId="0" applyFont="1" applyFill="1" applyBorder="1" applyAlignment="1">
      <alignment horizontal="center" vertical="center" wrapText="1"/>
    </xf>
    <xf numFmtId="0" fontId="24" fillId="18" borderId="16" xfId="0" applyFont="1" applyFill="1" applyBorder="1" applyAlignment="1">
      <alignment horizontal="center" vertical="center" wrapText="1"/>
    </xf>
    <xf numFmtId="0" fontId="24" fillId="18" borderId="17" xfId="0" applyFont="1" applyFill="1" applyBorder="1" applyAlignment="1">
      <alignment horizontal="center" vertical="center" wrapText="1"/>
    </xf>
    <xf numFmtId="0" fontId="24" fillId="18" borderId="18" xfId="0" applyFont="1" applyFill="1" applyBorder="1" applyAlignment="1">
      <alignment horizontal="center" vertical="center" wrapText="1"/>
    </xf>
    <xf numFmtId="0" fontId="24" fillId="18" borderId="19" xfId="0" applyFont="1" applyFill="1" applyBorder="1" applyAlignment="1">
      <alignment horizontal="center" vertical="center" wrapText="1"/>
    </xf>
    <xf numFmtId="0" fontId="24" fillId="18" borderId="0" xfId="0" applyFont="1" applyFill="1" applyBorder="1" applyAlignment="1">
      <alignment horizontal="center" vertical="center" wrapText="1"/>
    </xf>
    <xf numFmtId="0" fontId="24" fillId="18" borderId="20" xfId="0" applyFont="1" applyFill="1" applyBorder="1" applyAlignment="1">
      <alignment horizontal="center" vertical="center" wrapText="1"/>
    </xf>
    <xf numFmtId="0" fontId="24" fillId="18" borderId="7" xfId="0" applyFont="1" applyFill="1" applyBorder="1" applyAlignment="1">
      <alignment horizontal="center" vertical="center" wrapText="1"/>
    </xf>
    <xf numFmtId="0" fontId="24" fillId="18" borderId="8" xfId="0" applyFont="1" applyFill="1" applyBorder="1" applyAlignment="1">
      <alignment horizontal="center" vertical="center" wrapText="1"/>
    </xf>
    <xf numFmtId="0" fontId="24" fillId="18" borderId="9" xfId="0" applyFont="1" applyFill="1" applyBorder="1" applyAlignment="1">
      <alignment horizontal="center" vertical="center" wrapText="1"/>
    </xf>
    <xf numFmtId="0" fontId="22" fillId="14" borderId="4" xfId="0" applyFont="1" applyFill="1" applyBorder="1" applyAlignment="1">
      <alignment horizontal="center" vertical="center" wrapText="1"/>
    </xf>
    <xf numFmtId="0" fontId="22" fillId="14" borderId="5" xfId="0" applyFont="1" applyFill="1" applyBorder="1" applyAlignment="1">
      <alignment horizontal="center" vertical="center" wrapText="1"/>
    </xf>
    <xf numFmtId="0" fontId="22" fillId="14" borderId="10" xfId="0" applyFont="1" applyFill="1" applyBorder="1" applyAlignment="1">
      <alignment horizontal="center" vertical="center" wrapText="1"/>
    </xf>
    <xf numFmtId="0" fontId="22" fillId="14" borderId="11" xfId="0" applyFont="1" applyFill="1" applyBorder="1" applyAlignment="1">
      <alignment horizontal="center" vertical="center" wrapText="1"/>
    </xf>
    <xf numFmtId="0" fontId="22" fillId="14" borderId="12" xfId="0" applyFont="1" applyFill="1" applyBorder="1" applyAlignment="1">
      <alignment horizontal="center" vertical="center" wrapText="1"/>
    </xf>
    <xf numFmtId="0" fontId="14" fillId="14" borderId="0" xfId="0" applyFont="1" applyFill="1" applyBorder="1" applyAlignment="1">
      <alignment horizontal="center" vertical="center" wrapText="1"/>
    </xf>
  </cellXfs>
  <cellStyles count="5">
    <cellStyle name="Lien hypertexte" xfId="3" builtinId="8"/>
    <cellStyle name="Milliers" xfId="1" builtinId="3"/>
    <cellStyle name="Normal" xfId="0" builtinId="0"/>
    <cellStyle name="Normal 13" xfId="2"/>
    <cellStyle name="Pourcentage" xfId="4" builtinId="5"/>
  </cellStyles>
  <dxfs count="3">
    <dxf>
      <fill>
        <patternFill>
          <bgColor rgb="FFFF7C8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009999"/>
      <color rgb="FFCC3300"/>
      <color rgb="FF9966FF"/>
      <color rgb="FFFF7C80"/>
      <color rgb="FF666699"/>
      <color rgb="FFE67300"/>
      <color rgb="FF66FFFF"/>
      <color rgb="FF2A376C"/>
      <color rgb="FF1A2F7C"/>
      <color rgb="FFE26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28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electrique annuelle - kWh (Facture)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'CONSOMMATIONS FACTURES'!$F$4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'CONSOMMATIONS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FACTURES'!$F$5:$F$16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37-4850-83F2-2F75D60685F0}"/>
            </c:ext>
          </c:extLst>
        </c:ser>
        <c:ser>
          <c:idx val="1"/>
          <c:order val="1"/>
          <c:tx>
            <c:strRef>
              <c:f>'CONSOMMATIONS FACTURES'!$G$4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'CONSOMMATIONS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FACTURES'!$G$5:$G$16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7-4850-83F2-2F75D60685F0}"/>
            </c:ext>
          </c:extLst>
        </c:ser>
        <c:ser>
          <c:idx val="2"/>
          <c:order val="2"/>
          <c:tx>
            <c:strRef>
              <c:f>'CONSOMMATIONS FACTURES'!$H$4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'CONSOMMATIONS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FACTURES'!$H$5:$H$16</c:f>
              <c:numCache>
                <c:formatCode>#,##0</c:formatCode>
                <c:ptCount val="12"/>
                <c:pt idx="0">
                  <c:v>42567</c:v>
                </c:pt>
                <c:pt idx="1">
                  <c:v>43455</c:v>
                </c:pt>
                <c:pt idx="2">
                  <c:v>35682</c:v>
                </c:pt>
                <c:pt idx="3">
                  <c:v>33508</c:v>
                </c:pt>
                <c:pt idx="4">
                  <c:v>29035</c:v>
                </c:pt>
                <c:pt idx="5">
                  <c:v>44646</c:v>
                </c:pt>
                <c:pt idx="6">
                  <c:v>55988</c:v>
                </c:pt>
                <c:pt idx="7">
                  <c:v>63162</c:v>
                </c:pt>
                <c:pt idx="8">
                  <c:v>45118</c:v>
                </c:pt>
                <c:pt idx="9">
                  <c:v>38378</c:v>
                </c:pt>
                <c:pt idx="10">
                  <c:v>45944</c:v>
                </c:pt>
                <c:pt idx="11">
                  <c:v>50932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37-4850-83F2-2F75D60685F0}"/>
            </c:ext>
          </c:extLst>
        </c:ser>
        <c:ser>
          <c:idx val="3"/>
          <c:order val="3"/>
          <c:tx>
            <c:strRef>
              <c:f>'CONSOMMATIONS FACTURES'!$I$4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'CONSOMMATIONS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FACTURES'!$I$5:$I$16</c:f>
              <c:numCache>
                <c:formatCode>#,##0</c:formatCode>
                <c:ptCount val="12"/>
                <c:pt idx="0">
                  <c:v>52364</c:v>
                </c:pt>
                <c:pt idx="1">
                  <c:v>45527</c:v>
                </c:pt>
                <c:pt idx="2">
                  <c:v>46746</c:v>
                </c:pt>
                <c:pt idx="3">
                  <c:v>41293</c:v>
                </c:pt>
                <c:pt idx="4">
                  <c:v>37940</c:v>
                </c:pt>
                <c:pt idx="5">
                  <c:v>36563</c:v>
                </c:pt>
                <c:pt idx="6">
                  <c:v>63316</c:v>
                </c:pt>
                <c:pt idx="7">
                  <c:v>57584</c:v>
                </c:pt>
                <c:pt idx="8">
                  <c:v>37573</c:v>
                </c:pt>
                <c:pt idx="9">
                  <c:v>35701</c:v>
                </c:pt>
                <c:pt idx="10">
                  <c:v>45271</c:v>
                </c:pt>
                <c:pt idx="11">
                  <c:v>49970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37-4850-83F2-2F75D60685F0}"/>
            </c:ext>
          </c:extLst>
        </c:ser>
        <c:ser>
          <c:idx val="5"/>
          <c:order val="4"/>
          <c:tx>
            <c:strRef>
              <c:f>'CONSOMMATIONS FACTURES'!$J$4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'CONSOMMATIONS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FACTURES'!$J$5:$J$16</c:f>
              <c:numCache>
                <c:formatCode>#,##0</c:formatCode>
                <c:ptCount val="12"/>
                <c:pt idx="0">
                  <c:v>49730</c:v>
                </c:pt>
                <c:pt idx="1">
                  <c:v>42679</c:v>
                </c:pt>
                <c:pt idx="2">
                  <c:v>42630</c:v>
                </c:pt>
                <c:pt idx="3">
                  <c:v>37453</c:v>
                </c:pt>
                <c:pt idx="4">
                  <c:v>34338</c:v>
                </c:pt>
                <c:pt idx="5">
                  <c:v>45830</c:v>
                </c:pt>
                <c:pt idx="6">
                  <c:v>52403</c:v>
                </c:pt>
                <c:pt idx="7">
                  <c:v>52964</c:v>
                </c:pt>
                <c:pt idx="8">
                  <c:v>55889</c:v>
                </c:pt>
                <c:pt idx="9">
                  <c:v>30928</c:v>
                </c:pt>
                <c:pt idx="10">
                  <c:v>41032</c:v>
                </c:pt>
                <c:pt idx="11">
                  <c:v>47206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C37-4850-83F2-2F75D60685F0}"/>
            </c:ext>
          </c:extLst>
        </c:ser>
        <c:ser>
          <c:idx val="4"/>
          <c:order val="5"/>
          <c:tx>
            <c:strRef>
              <c:f>'CONSOMMATIONS FACTURES'!$K$4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'CONSOMMATIONS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FACTURES'!$K$5:$K$16</c:f>
              <c:numCache>
                <c:formatCode>#,##0</c:formatCode>
                <c:ptCount val="12"/>
                <c:pt idx="0">
                  <c:v>48998</c:v>
                </c:pt>
                <c:pt idx="1">
                  <c:v>42573</c:v>
                </c:pt>
                <c:pt idx="2">
                  <c:v>42153</c:v>
                </c:pt>
                <c:pt idx="3">
                  <c:v>35756</c:v>
                </c:pt>
                <c:pt idx="4">
                  <c:v>32893</c:v>
                </c:pt>
                <c:pt idx="5">
                  <c:v>55406</c:v>
                </c:pt>
                <c:pt idx="6">
                  <c:v>68524</c:v>
                </c:pt>
                <c:pt idx="7">
                  <c:v>57113</c:v>
                </c:pt>
                <c:pt idx="8">
                  <c:v>44060</c:v>
                </c:pt>
                <c:pt idx="9">
                  <c:v>40097</c:v>
                </c:pt>
                <c:pt idx="10">
                  <c:v>41506</c:v>
                </c:pt>
                <c:pt idx="11">
                  <c:v>45363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37-4850-83F2-2F75D60685F0}"/>
            </c:ext>
          </c:extLst>
        </c:ser>
        <c:ser>
          <c:idx val="6"/>
          <c:order val="6"/>
          <c:tx>
            <c:strRef>
              <c:f>'CONSOMMATIONS FACTURES'!$L$4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'CONSOMMATIONS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FACTURES'!$L$5:$L$16</c:f>
              <c:numCache>
                <c:formatCode>#,##0</c:formatCode>
                <c:ptCount val="12"/>
                <c:pt idx="0">
                  <c:v>47357</c:v>
                </c:pt>
                <c:pt idx="1">
                  <c:v>42602</c:v>
                </c:pt>
                <c:pt idx="2">
                  <c:v>44908</c:v>
                </c:pt>
                <c:pt idx="3">
                  <c:v>39763</c:v>
                </c:pt>
                <c:pt idx="4">
                  <c:v>36465</c:v>
                </c:pt>
                <c:pt idx="5">
                  <c:v>46664</c:v>
                </c:pt>
                <c:pt idx="6">
                  <c:v>58944</c:v>
                </c:pt>
                <c:pt idx="7">
                  <c:v>57947</c:v>
                </c:pt>
                <c:pt idx="8">
                  <c:v>50704</c:v>
                </c:pt>
                <c:pt idx="9">
                  <c:v>38471</c:v>
                </c:pt>
                <c:pt idx="10">
                  <c:v>38749</c:v>
                </c:pt>
                <c:pt idx="11">
                  <c:v>42526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C37-4850-83F2-2F75D60685F0}"/>
            </c:ext>
          </c:extLst>
        </c:ser>
        <c:ser>
          <c:idx val="7"/>
          <c:order val="7"/>
          <c:tx>
            <c:strRef>
              <c:f>'CONSOMMATIONS FACTURES'!$M$4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'CONSOMMATIONS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FACTURES'!$M$9:$M$16</c:f>
              <c:numCache>
                <c:formatCode>#,##0</c:formatCode>
                <c:ptCount val="8"/>
                <c:pt idx="0">
                  <c:v>33671</c:v>
                </c:pt>
                <c:pt idx="1">
                  <c:v>55989</c:v>
                </c:pt>
                <c:pt idx="2">
                  <c:v>57330</c:v>
                </c:pt>
                <c:pt idx="3">
                  <c:v>58044</c:v>
                </c:pt>
                <c:pt idx="4">
                  <c:v>38430</c:v>
                </c:pt>
                <c:pt idx="5">
                  <c:v>34269</c:v>
                </c:pt>
                <c:pt idx="6">
                  <c:v>37501</c:v>
                </c:pt>
                <c:pt idx="7">
                  <c:v>42659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C37-4850-83F2-2F75D60685F0}"/>
            </c:ext>
          </c:extLst>
        </c:ser>
        <c:ser>
          <c:idx val="8"/>
          <c:order val="8"/>
          <c:tx>
            <c:strRef>
              <c:f>'CONSOMMATIONS FACTURES'!$N$4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'CONSOMMATIONS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FACTURES'!$N$5:$N$16</c:f>
              <c:numCache>
                <c:formatCode>#,##0</c:formatCode>
                <c:ptCount val="12"/>
                <c:pt idx="0">
                  <c:v>42177</c:v>
                </c:pt>
                <c:pt idx="1">
                  <c:v>40857</c:v>
                </c:pt>
                <c:pt idx="2">
                  <c:v>41596</c:v>
                </c:pt>
                <c:pt idx="3">
                  <c:v>34773</c:v>
                </c:pt>
                <c:pt idx="4">
                  <c:v>32466</c:v>
                </c:pt>
                <c:pt idx="5">
                  <c:v>45719</c:v>
                </c:pt>
                <c:pt idx="6">
                  <c:v>63482</c:v>
                </c:pt>
                <c:pt idx="7">
                  <c:v>63589</c:v>
                </c:pt>
                <c:pt idx="8">
                  <c:v>50021</c:v>
                </c:pt>
                <c:pt idx="9">
                  <c:v>38721</c:v>
                </c:pt>
                <c:pt idx="10">
                  <c:v>38550</c:v>
                </c:pt>
                <c:pt idx="11">
                  <c:v>41542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8C37-4850-83F2-2F75D60685F0}"/>
            </c:ext>
          </c:extLst>
        </c:ser>
        <c:ser>
          <c:idx val="9"/>
          <c:order val="9"/>
          <c:tx>
            <c:strRef>
              <c:f>'CONSOMMATIONS FACTURES'!$O$4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'CONSOMMATIONS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FACTURES'!$O$5:$O$16</c:f>
              <c:numCache>
                <c:formatCode>#,##0</c:formatCode>
                <c:ptCount val="12"/>
                <c:pt idx="0">
                  <c:v>45052</c:v>
                </c:pt>
                <c:pt idx="1">
                  <c:v>36859</c:v>
                </c:pt>
                <c:pt idx="2">
                  <c:v>36996</c:v>
                </c:pt>
                <c:pt idx="3">
                  <c:v>34558</c:v>
                </c:pt>
                <c:pt idx="4">
                  <c:v>31571</c:v>
                </c:pt>
                <c:pt idx="5">
                  <c:v>40630</c:v>
                </c:pt>
                <c:pt idx="6">
                  <c:v>66962</c:v>
                </c:pt>
                <c:pt idx="7">
                  <c:v>59214</c:v>
                </c:pt>
                <c:pt idx="8">
                  <c:v>47405</c:v>
                </c:pt>
                <c:pt idx="9">
                  <c:v>35955</c:v>
                </c:pt>
                <c:pt idx="10">
                  <c:v>39660</c:v>
                </c:pt>
                <c:pt idx="11">
                  <c:v>43107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8C37-4850-83F2-2F75D60685F0}"/>
            </c:ext>
          </c:extLst>
        </c:ser>
        <c:ser>
          <c:idx val="10"/>
          <c:order val="10"/>
          <c:tx>
            <c:strRef>
              <c:f>'CONSOMMATIONS FACTURES'!$P$4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'CONSOMMATIONS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FACTURES'!$P$5:$P$16</c:f>
              <c:numCache>
                <c:formatCode>#,##0</c:formatCode>
                <c:ptCount val="12"/>
                <c:pt idx="0">
                  <c:v>46067</c:v>
                </c:pt>
                <c:pt idx="1">
                  <c:v>39091</c:v>
                </c:pt>
                <c:pt idx="2">
                  <c:v>41603</c:v>
                </c:pt>
                <c:pt idx="3">
                  <c:v>37623</c:v>
                </c:pt>
                <c:pt idx="4">
                  <c:v>34866</c:v>
                </c:pt>
                <c:pt idx="5">
                  <c:v>46700</c:v>
                </c:pt>
                <c:pt idx="6">
                  <c:v>61574</c:v>
                </c:pt>
                <c:pt idx="7">
                  <c:v>61020</c:v>
                </c:pt>
                <c:pt idx="8">
                  <c:v>48374</c:v>
                </c:pt>
                <c:pt idx="9">
                  <c:v>40268</c:v>
                </c:pt>
                <c:pt idx="10">
                  <c:v>41695</c:v>
                </c:pt>
                <c:pt idx="11">
                  <c:v>47966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8C37-4850-83F2-2F75D60685F0}"/>
            </c:ext>
          </c:extLst>
        </c:ser>
        <c:ser>
          <c:idx val="11"/>
          <c:order val="11"/>
          <c:tx>
            <c:strRef>
              <c:f>'CONSOMMATIONS FACTURES'!$Q$4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'CONSOMMATIONS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FACTURES'!$Q$5:$Q$16</c:f>
              <c:numCache>
                <c:formatCode>#,##0</c:formatCode>
                <c:ptCount val="12"/>
                <c:pt idx="0">
                  <c:v>48656</c:v>
                </c:pt>
                <c:pt idx="1">
                  <c:v>41031</c:v>
                </c:pt>
                <c:pt idx="2">
                  <c:v>43725</c:v>
                </c:pt>
                <c:pt idx="3">
                  <c:v>39397</c:v>
                </c:pt>
                <c:pt idx="4">
                  <c:v>36180</c:v>
                </c:pt>
                <c:pt idx="5">
                  <c:v>49475</c:v>
                </c:pt>
                <c:pt idx="6">
                  <c:v>58010</c:v>
                </c:pt>
                <c:pt idx="7">
                  <c:v>58211</c:v>
                </c:pt>
                <c:pt idx="8">
                  <c:v>49487</c:v>
                </c:pt>
                <c:pt idx="9">
                  <c:v>36849</c:v>
                </c:pt>
                <c:pt idx="10">
                  <c:v>42317</c:v>
                </c:pt>
                <c:pt idx="11">
                  <c:v>47426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8C37-4850-83F2-2F75D60685F0}"/>
            </c:ext>
          </c:extLst>
        </c:ser>
        <c:ser>
          <c:idx val="12"/>
          <c:order val="12"/>
          <c:tx>
            <c:strRef>
              <c:f>'CONSOMMATIONS FACTURES'!$R$4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'CONSOMMATIONS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FACTURES'!$R$5:$R$16</c:f>
              <c:numCache>
                <c:formatCode>#,##0</c:formatCode>
                <c:ptCount val="12"/>
                <c:pt idx="0">
                  <c:v>50529</c:v>
                </c:pt>
                <c:pt idx="1">
                  <c:v>41836</c:v>
                </c:pt>
                <c:pt idx="2">
                  <c:v>45216</c:v>
                </c:pt>
                <c:pt idx="3">
                  <c:v>38911</c:v>
                </c:pt>
                <c:pt idx="4">
                  <c:v>39324</c:v>
                </c:pt>
                <c:pt idx="5">
                  <c:v>54688</c:v>
                </c:pt>
                <c:pt idx="6">
                  <c:v>64670</c:v>
                </c:pt>
                <c:pt idx="7">
                  <c:v>65513</c:v>
                </c:pt>
                <c:pt idx="8">
                  <c:v>45507</c:v>
                </c:pt>
                <c:pt idx="9">
                  <c:v>33421</c:v>
                </c:pt>
                <c:pt idx="10">
                  <c:v>39562</c:v>
                </c:pt>
                <c:pt idx="11">
                  <c:v>47432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F9-45E5-A8A0-A86DD33D5FB5}"/>
            </c:ext>
          </c:extLst>
        </c:ser>
        <c:ser>
          <c:idx val="13"/>
          <c:order val="13"/>
          <c:tx>
            <c:strRef>
              <c:f>'CONSOMMATIONS FACTURES'!$S$4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'CONSOMMATIONS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FACTURES'!$S$5:$S$16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F9-45E5-A8A0-A86DD33D5FB5}"/>
            </c:ext>
          </c:extLst>
        </c:ser>
        <c:ser>
          <c:idx val="14"/>
          <c:order val="14"/>
          <c:tx>
            <c:strRef>
              <c:f>'CONSOMMATIONS FACTURES'!$T$4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'CONSOMMATIONS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FACTURES'!$T$5:$T$16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F9-45E5-A8A0-A86DD33D5FB5}"/>
            </c:ext>
          </c:extLst>
        </c:ser>
        <c:ser>
          <c:idx val="15"/>
          <c:order val="15"/>
          <c:tx>
            <c:strRef>
              <c:f>'CONSOMMATIONS FACTURES'!$U$4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'CONSOMMATIONS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FACTURES'!$U$5:$U$16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F9-45E5-A8A0-A86DD33D5FB5}"/>
            </c:ext>
          </c:extLst>
        </c:ser>
        <c:ser>
          <c:idx val="16"/>
          <c:order val="16"/>
          <c:tx>
            <c:strRef>
              <c:f>'CONSOMMATIONS FACTURES'!$V$4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'CONSOMMATIONS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FACTURES'!$V$5:$V$16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F9-45E5-A8A0-A86DD33D5FB5}"/>
            </c:ext>
          </c:extLst>
        </c:ser>
        <c:ser>
          <c:idx val="17"/>
          <c:order val="17"/>
          <c:tx>
            <c:strRef>
              <c:f>'CONSOMMATIONS FACTURES'!$W$4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'CONSOMMATIONS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FACTURES'!$W$5:$W$16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F9-45E5-A8A0-A86DD33D5FB5}"/>
            </c:ext>
          </c:extLst>
        </c:ser>
        <c:ser>
          <c:idx val="18"/>
          <c:order val="18"/>
          <c:tx>
            <c:strRef>
              <c:f>'CONSOMMATIONS FACTURES'!$X$4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'CONSOMMATIONS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FACTURES'!$X$5:$X$16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F9-45E5-A8A0-A86DD33D5FB5}"/>
            </c:ext>
          </c:extLst>
        </c:ser>
        <c:ser>
          <c:idx val="19"/>
          <c:order val="19"/>
          <c:tx>
            <c:strRef>
              <c:f>'CONSOMMATIONS FACTURES'!$Y$4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'CONSOMMATIONS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FACTURES'!$Y$5:$Y$16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F9-45E5-A8A0-A86DD33D5FB5}"/>
            </c:ext>
          </c:extLst>
        </c:ser>
        <c:ser>
          <c:idx val="20"/>
          <c:order val="20"/>
          <c:tx>
            <c:strRef>
              <c:f>'CONSOMMATIONS FACTURES'!$Z$4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'CONSOMMATIONS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FACTURES'!$Z$5:$Z$16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F9-45E5-A8A0-A86DD33D5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152068605574198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electrique annuelle totale - kWh (Facture)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'CONSOMMATIONS FACTURES'!$B$17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'CONSOMMATIONS FACTURES'!$F$4:$Z$4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'CONSOMMATIONS FACTURES'!$F$17:$Z$17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528415</c:v>
                </c:pt>
                <c:pt idx="3">
                  <c:v>549848</c:v>
                </c:pt>
                <c:pt idx="4">
                  <c:v>533082</c:v>
                </c:pt>
                <c:pt idx="5">
                  <c:v>554442</c:v>
                </c:pt>
                <c:pt idx="6">
                  <c:v>545100</c:v>
                </c:pt>
                <c:pt idx="7">
                  <c:v>510823</c:v>
                </c:pt>
                <c:pt idx="8">
                  <c:v>533493</c:v>
                </c:pt>
                <c:pt idx="9">
                  <c:v>517969</c:v>
                </c:pt>
                <c:pt idx="10">
                  <c:v>546847</c:v>
                </c:pt>
                <c:pt idx="11">
                  <c:v>550764</c:v>
                </c:pt>
                <c:pt idx="12">
                  <c:v>566609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60-43F4-975A-6E8D763BE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7.16825262472532E-2"/>
          <c:h val="5.823438393061361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gaz naturel annuelle totale - kWh (Facture)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'CONSOMMATIONS FACTURES'!$B$33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'CONSOMMATIONS FACTURES'!$F$4:$Z$4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'CONSOMMATIONS FACTURES'!$F$33:$Z$33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853314</c:v>
                </c:pt>
                <c:pt idx="3">
                  <c:v>912671</c:v>
                </c:pt>
                <c:pt idx="4">
                  <c:v>742571</c:v>
                </c:pt>
                <c:pt idx="5">
                  <c:v>754220</c:v>
                </c:pt>
                <c:pt idx="6">
                  <c:v>791375</c:v>
                </c:pt>
                <c:pt idx="7">
                  <c:v>788395</c:v>
                </c:pt>
                <c:pt idx="8">
                  <c:v>850680</c:v>
                </c:pt>
                <c:pt idx="9">
                  <c:v>829790</c:v>
                </c:pt>
                <c:pt idx="10">
                  <c:v>917367</c:v>
                </c:pt>
                <c:pt idx="11">
                  <c:v>746734</c:v>
                </c:pt>
                <c:pt idx="12">
                  <c:v>616836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F-43B1-A507-DA9CE1487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7.1682516912832506E-2"/>
          <c:h val="4.257079375836714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gaz propane annuelle totale - kWh (Facture)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'CONSOMMATIONS FACTURES'!$B$49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'CONSOMMATIONS FACTURES'!$F$4:$Z$4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'CONSOMMATIONS FACTURES'!$F$49:$Z$49</c:f>
            </c:numRef>
          </c:val>
          <c:extLst>
            <c:ext xmlns:c16="http://schemas.microsoft.com/office/drawing/2014/chart" uri="{C3380CC4-5D6E-409C-BE32-E72D297353CC}">
              <c16:uniqueId val="{00000000-5BC9-40E8-9CBC-6D8B41E1D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7.0951070200800562E-2"/>
          <c:h val="3.972849694000288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gaz propane annuelle totale - kWh (Facture)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'CONSOMMATIONS FACTURES'!$B$65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'CONSOMMATIONS FACTURES'!$F$4:$Z$4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'CONSOMMATIONS FACTURES'!$F$65:$Z$65</c:f>
            </c:numRef>
          </c:val>
          <c:extLst>
            <c:ext xmlns:c16="http://schemas.microsoft.com/office/drawing/2014/chart" uri="{C3380CC4-5D6E-409C-BE32-E72D297353CC}">
              <c16:uniqueId val="{00000000-C6C9-4F7E-8ACE-8D82F1FE1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7.1109795786868907E-2"/>
          <c:h val="3.9703001569946647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RCU annuelle totale - kWh (Facture)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'CONSOMMATIONS FACTURES'!$B$81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'CONSOMMATIONS FACTURES'!$F$4:$Z$4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'CONSOMMATIONS FACTURES'!$F$81:$Z$81</c:f>
            </c:numRef>
          </c:val>
          <c:extLst>
            <c:ext xmlns:c16="http://schemas.microsoft.com/office/drawing/2014/chart" uri="{C3380CC4-5D6E-409C-BE32-E72D297353CC}">
              <c16:uniqueId val="{00000000-975E-40F6-951F-4B64B16C3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7.126923313949364E-2"/>
          <c:h val="4.067731223985857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Fioul annuelle totale - L (Facture)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'CONSOMMATIONS FACTURES'!$B$97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'CONSOMMATIONS FACTURES'!$F$4:$Z$4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'CONSOMMATIONS FACTURES'!$F$97:$Z$97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208</c:v>
                </c:pt>
                <c:pt idx="9">
                  <c:v>0</c:v>
                </c:pt>
                <c:pt idx="10">
                  <c:v>151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C1-4C3E-BA3A-69A605615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7.1109795786868907E-2"/>
          <c:h val="4.030639126578141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bois granulés annuelle totale - Tonnes (Facture)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'CONSOMMATIONS FACTURES'!$B$113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'CONSOMMATIONS FACTURES'!$F$4:$Z$4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'CONSOMMATIONS FACTURES'!$F$113:$Z$113</c:f>
            </c:numRef>
          </c:val>
          <c:extLst>
            <c:ext xmlns:c16="http://schemas.microsoft.com/office/drawing/2014/chart" uri="{C3380CC4-5D6E-409C-BE32-E72D297353CC}">
              <c16:uniqueId val="{00000000-2D55-4428-9EF2-6EDD0DBBF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7.1109795786868907E-2"/>
          <c:h val="4.15699233541358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bois plaquettes annuelle totale - Tonnes (Facture)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'CONSOMMATIONS FACTURES'!$B$129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'CONSOMMATIONS FACTURES'!$F$4:$Z$4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'CONSOMMATIONS FACTURES'!$F$129:$Z$129</c:f>
            </c:numRef>
          </c:val>
          <c:extLst>
            <c:ext xmlns:c16="http://schemas.microsoft.com/office/drawing/2014/chart" uri="{C3380CC4-5D6E-409C-BE32-E72D297353CC}">
              <c16:uniqueId val="{00000000-1494-4BE6-875C-D8F444E28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7.0951070200800562E-2"/>
          <c:h val="4.080247188859231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Eau annuelle totale - m3 (Facture)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'CONSOMMATIONS FACTURES'!$B$145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'CONSOMMATIONS FACTURES'!$F$4:$Z$4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'CONSOMMATIONS FACTURES'!$F$145:$Z$145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1-42E2-ABD6-D3D7CAC42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7.1109795786868907E-2"/>
          <c:h val="4.080247188859231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gaz naturel annuelle - kWh (Facture)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'CONSOMMATIONS FACTURES'!$F$4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'CONSOMMATIONS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FACTURES'!$F$21:$F$32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A1-432A-A809-AAE3A5F5ABC7}"/>
            </c:ext>
          </c:extLst>
        </c:ser>
        <c:ser>
          <c:idx val="1"/>
          <c:order val="1"/>
          <c:tx>
            <c:strRef>
              <c:f>'CONSOMMATIONS FACTURES'!$G$4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'CONSOMMATIONS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FACTURES'!$G$21:$G$32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A1-432A-A809-AAE3A5F5ABC7}"/>
            </c:ext>
          </c:extLst>
        </c:ser>
        <c:ser>
          <c:idx val="2"/>
          <c:order val="2"/>
          <c:tx>
            <c:strRef>
              <c:f>'CONSOMMATIONS FACTURES'!$H$4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'CONSOMMATIONS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FACTURES'!$H$21:$H$32</c:f>
              <c:numCache>
                <c:formatCode>#,##0</c:formatCode>
                <c:ptCount val="12"/>
                <c:pt idx="0">
                  <c:v>124540</c:v>
                </c:pt>
                <c:pt idx="1">
                  <c:v>170003</c:v>
                </c:pt>
                <c:pt idx="2">
                  <c:v>86533</c:v>
                </c:pt>
                <c:pt idx="3">
                  <c:v>55956</c:v>
                </c:pt>
                <c:pt idx="4">
                  <c:v>36822</c:v>
                </c:pt>
                <c:pt idx="5">
                  <c:v>34228</c:v>
                </c:pt>
                <c:pt idx="6">
                  <c:v>24794</c:v>
                </c:pt>
                <c:pt idx="7">
                  <c:v>24075</c:v>
                </c:pt>
                <c:pt idx="8">
                  <c:v>22641</c:v>
                </c:pt>
                <c:pt idx="9">
                  <c:v>32766</c:v>
                </c:pt>
                <c:pt idx="10">
                  <c:v>94161</c:v>
                </c:pt>
                <c:pt idx="11">
                  <c:v>146795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A1-432A-A809-AAE3A5F5ABC7}"/>
            </c:ext>
          </c:extLst>
        </c:ser>
        <c:ser>
          <c:idx val="3"/>
          <c:order val="3"/>
          <c:tx>
            <c:strRef>
              <c:f>'CONSOMMATIONS FACTURES'!$I$4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'CONSOMMATIONS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FACTURES'!$I$21:$I$32</c:f>
              <c:numCache>
                <c:formatCode>#,##0</c:formatCode>
                <c:ptCount val="12"/>
                <c:pt idx="0">
                  <c:v>159023</c:v>
                </c:pt>
                <c:pt idx="1">
                  <c:v>147168</c:v>
                </c:pt>
                <c:pt idx="2">
                  <c:v>130970</c:v>
                </c:pt>
                <c:pt idx="3">
                  <c:v>61226</c:v>
                </c:pt>
                <c:pt idx="4">
                  <c:v>53124</c:v>
                </c:pt>
                <c:pt idx="5">
                  <c:v>33284</c:v>
                </c:pt>
                <c:pt idx="6">
                  <c:v>24577</c:v>
                </c:pt>
                <c:pt idx="7">
                  <c:v>24629</c:v>
                </c:pt>
                <c:pt idx="8">
                  <c:v>24851</c:v>
                </c:pt>
                <c:pt idx="9">
                  <c:v>25317</c:v>
                </c:pt>
                <c:pt idx="10">
                  <c:v>96157</c:v>
                </c:pt>
                <c:pt idx="11">
                  <c:v>132345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A1-432A-A809-AAE3A5F5ABC7}"/>
            </c:ext>
          </c:extLst>
        </c:ser>
        <c:ser>
          <c:idx val="5"/>
          <c:order val="4"/>
          <c:tx>
            <c:strRef>
              <c:f>'CONSOMMATIONS FACTURES'!$J$4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'CONSOMMATIONS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FACTURES'!$J$21:$J$32</c:f>
              <c:numCache>
                <c:formatCode>#,##0</c:formatCode>
                <c:ptCount val="12"/>
                <c:pt idx="0">
                  <c:v>138122</c:v>
                </c:pt>
                <c:pt idx="1">
                  <c:v>113471</c:v>
                </c:pt>
                <c:pt idx="2">
                  <c:v>87912</c:v>
                </c:pt>
                <c:pt idx="3">
                  <c:v>61099</c:v>
                </c:pt>
                <c:pt idx="4">
                  <c:v>35195</c:v>
                </c:pt>
                <c:pt idx="5">
                  <c:v>25835</c:v>
                </c:pt>
                <c:pt idx="6">
                  <c:v>23397</c:v>
                </c:pt>
                <c:pt idx="7">
                  <c:v>21834</c:v>
                </c:pt>
                <c:pt idx="8">
                  <c:v>23285</c:v>
                </c:pt>
                <c:pt idx="9">
                  <c:v>25074</c:v>
                </c:pt>
                <c:pt idx="10">
                  <c:v>70134</c:v>
                </c:pt>
                <c:pt idx="11">
                  <c:v>117213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A1-432A-A809-AAE3A5F5ABC7}"/>
            </c:ext>
          </c:extLst>
        </c:ser>
        <c:ser>
          <c:idx val="4"/>
          <c:order val="5"/>
          <c:tx>
            <c:strRef>
              <c:f>'CONSOMMATIONS FACTURES'!$K$4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'CONSOMMATIONS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FACTURES'!$K$21:$K$32</c:f>
              <c:numCache>
                <c:formatCode>#,##0</c:formatCode>
                <c:ptCount val="12"/>
                <c:pt idx="0">
                  <c:v>148795</c:v>
                </c:pt>
                <c:pt idx="1">
                  <c:v>150295</c:v>
                </c:pt>
                <c:pt idx="2">
                  <c:v>87417</c:v>
                </c:pt>
                <c:pt idx="3">
                  <c:v>55894</c:v>
                </c:pt>
                <c:pt idx="4">
                  <c:v>34121</c:v>
                </c:pt>
                <c:pt idx="5">
                  <c:v>25610</c:v>
                </c:pt>
                <c:pt idx="6">
                  <c:v>22002</c:v>
                </c:pt>
                <c:pt idx="7">
                  <c:v>23876</c:v>
                </c:pt>
                <c:pt idx="8">
                  <c:v>26017</c:v>
                </c:pt>
                <c:pt idx="9">
                  <c:v>37851</c:v>
                </c:pt>
                <c:pt idx="10">
                  <c:v>65669</c:v>
                </c:pt>
                <c:pt idx="11">
                  <c:v>76673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A1-432A-A809-AAE3A5F5ABC7}"/>
            </c:ext>
          </c:extLst>
        </c:ser>
        <c:ser>
          <c:idx val="6"/>
          <c:order val="6"/>
          <c:tx>
            <c:strRef>
              <c:f>'CONSOMMATIONS FACTURES'!$L$4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'CONSOMMATIONS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FACTURES'!$L$21:$L$32</c:f>
              <c:numCache>
                <c:formatCode>#,##0</c:formatCode>
                <c:ptCount val="12"/>
                <c:pt idx="0">
                  <c:v>108562</c:v>
                </c:pt>
                <c:pt idx="1">
                  <c:v>99151</c:v>
                </c:pt>
                <c:pt idx="2">
                  <c:v>94701</c:v>
                </c:pt>
                <c:pt idx="3">
                  <c:v>59641</c:v>
                </c:pt>
                <c:pt idx="4">
                  <c:v>42798</c:v>
                </c:pt>
                <c:pt idx="5">
                  <c:v>36035</c:v>
                </c:pt>
                <c:pt idx="6">
                  <c:v>38601</c:v>
                </c:pt>
                <c:pt idx="7">
                  <c:v>27663</c:v>
                </c:pt>
                <c:pt idx="8">
                  <c:v>35053</c:v>
                </c:pt>
                <c:pt idx="9">
                  <c:v>51283</c:v>
                </c:pt>
                <c:pt idx="10">
                  <c:v>95414</c:v>
                </c:pt>
                <c:pt idx="11">
                  <c:v>102473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A1-432A-A809-AAE3A5F5ABC7}"/>
            </c:ext>
          </c:extLst>
        </c:ser>
        <c:ser>
          <c:idx val="7"/>
          <c:order val="7"/>
          <c:tx>
            <c:strRef>
              <c:f>'CONSOMMATIONS FACTURES'!$M$4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'CONSOMMATIONS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FACTURES'!$M$21:$M$32</c:f>
              <c:numCache>
                <c:formatCode>#,##0</c:formatCode>
                <c:ptCount val="12"/>
                <c:pt idx="0">
                  <c:v>149727</c:v>
                </c:pt>
                <c:pt idx="1">
                  <c:v>112922</c:v>
                </c:pt>
                <c:pt idx="2">
                  <c:v>83988</c:v>
                </c:pt>
                <c:pt idx="3">
                  <c:v>50706</c:v>
                </c:pt>
                <c:pt idx="4">
                  <c:v>35563</c:v>
                </c:pt>
                <c:pt idx="5">
                  <c:v>27920</c:v>
                </c:pt>
                <c:pt idx="6">
                  <c:v>24962</c:v>
                </c:pt>
                <c:pt idx="7">
                  <c:v>23127</c:v>
                </c:pt>
                <c:pt idx="8">
                  <c:v>24760</c:v>
                </c:pt>
                <c:pt idx="9">
                  <c:v>26584</c:v>
                </c:pt>
                <c:pt idx="10">
                  <c:v>94903</c:v>
                </c:pt>
                <c:pt idx="11">
                  <c:v>133233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FA1-432A-A809-AAE3A5F5ABC7}"/>
            </c:ext>
          </c:extLst>
        </c:ser>
        <c:ser>
          <c:idx val="8"/>
          <c:order val="8"/>
          <c:tx>
            <c:strRef>
              <c:f>'CONSOMMATIONS FACTURES'!$N$4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'CONSOMMATIONS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FACTURES'!$N$21:$N$32</c:f>
              <c:numCache>
                <c:formatCode>#,##0</c:formatCode>
                <c:ptCount val="12"/>
                <c:pt idx="0">
                  <c:v>109846</c:v>
                </c:pt>
                <c:pt idx="1">
                  <c:v>140420</c:v>
                </c:pt>
                <c:pt idx="2">
                  <c:v>118577</c:v>
                </c:pt>
                <c:pt idx="3">
                  <c:v>65845</c:v>
                </c:pt>
                <c:pt idx="4">
                  <c:v>35076</c:v>
                </c:pt>
                <c:pt idx="5">
                  <c:v>25568</c:v>
                </c:pt>
                <c:pt idx="6">
                  <c:v>27432</c:v>
                </c:pt>
                <c:pt idx="7">
                  <c:v>28774</c:v>
                </c:pt>
                <c:pt idx="8">
                  <c:v>31192</c:v>
                </c:pt>
                <c:pt idx="9">
                  <c:v>38890</c:v>
                </c:pt>
                <c:pt idx="10">
                  <c:v>105621</c:v>
                </c:pt>
                <c:pt idx="11">
                  <c:v>123439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A1-432A-A809-AAE3A5F5ABC7}"/>
            </c:ext>
          </c:extLst>
        </c:ser>
        <c:ser>
          <c:idx val="9"/>
          <c:order val="9"/>
          <c:tx>
            <c:strRef>
              <c:f>'CONSOMMATIONS FACTURES'!$O$4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'CONSOMMATIONS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FACTURES'!$O$21:$O$32</c:f>
              <c:numCache>
                <c:formatCode>#,##0</c:formatCode>
                <c:ptCount val="12"/>
                <c:pt idx="0">
                  <c:v>158687</c:v>
                </c:pt>
                <c:pt idx="1">
                  <c:v>126870</c:v>
                </c:pt>
                <c:pt idx="2">
                  <c:v>80865</c:v>
                </c:pt>
                <c:pt idx="3">
                  <c:v>82518</c:v>
                </c:pt>
                <c:pt idx="4">
                  <c:v>37589</c:v>
                </c:pt>
                <c:pt idx="5">
                  <c:v>28827</c:v>
                </c:pt>
                <c:pt idx="6">
                  <c:v>25702</c:v>
                </c:pt>
                <c:pt idx="7">
                  <c:v>25361</c:v>
                </c:pt>
                <c:pt idx="8">
                  <c:v>28144</c:v>
                </c:pt>
                <c:pt idx="9">
                  <c:v>36875</c:v>
                </c:pt>
                <c:pt idx="10">
                  <c:v>88533</c:v>
                </c:pt>
                <c:pt idx="11">
                  <c:v>109819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FA1-432A-A809-AAE3A5F5ABC7}"/>
            </c:ext>
          </c:extLst>
        </c:ser>
        <c:ser>
          <c:idx val="10"/>
          <c:order val="10"/>
          <c:tx>
            <c:strRef>
              <c:f>'CONSOMMATIONS FACTURES'!$P$4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'CONSOMMATIONS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FACTURES'!$P$21:$P$32</c:f>
              <c:numCache>
                <c:formatCode>#,##0</c:formatCode>
                <c:ptCount val="12"/>
                <c:pt idx="0">
                  <c:v>128246</c:v>
                </c:pt>
                <c:pt idx="1">
                  <c:v>104984</c:v>
                </c:pt>
                <c:pt idx="2">
                  <c:v>101356</c:v>
                </c:pt>
                <c:pt idx="3">
                  <c:v>85301</c:v>
                </c:pt>
                <c:pt idx="4">
                  <c:v>48333</c:v>
                </c:pt>
                <c:pt idx="5">
                  <c:v>40369</c:v>
                </c:pt>
                <c:pt idx="6">
                  <c:v>46449</c:v>
                </c:pt>
                <c:pt idx="7">
                  <c:v>47519</c:v>
                </c:pt>
                <c:pt idx="8">
                  <c:v>45920</c:v>
                </c:pt>
                <c:pt idx="9">
                  <c:v>65031</c:v>
                </c:pt>
                <c:pt idx="10">
                  <c:v>89881</c:v>
                </c:pt>
                <c:pt idx="11">
                  <c:v>113978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FA1-432A-A809-AAE3A5F5ABC7}"/>
            </c:ext>
          </c:extLst>
        </c:ser>
        <c:ser>
          <c:idx val="11"/>
          <c:order val="11"/>
          <c:tx>
            <c:strRef>
              <c:f>'CONSOMMATIONS FACTURES'!$Q$4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'CONSOMMATIONS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FACTURES'!$Q$21:$Q$32</c:f>
              <c:numCache>
                <c:formatCode>#,##0</c:formatCode>
                <c:ptCount val="12"/>
                <c:pt idx="0">
                  <c:v>145486</c:v>
                </c:pt>
                <c:pt idx="1">
                  <c:v>100282</c:v>
                </c:pt>
                <c:pt idx="2">
                  <c:v>84248</c:v>
                </c:pt>
                <c:pt idx="3">
                  <c:v>75308</c:v>
                </c:pt>
                <c:pt idx="4">
                  <c:v>52151</c:v>
                </c:pt>
                <c:pt idx="5">
                  <c:v>25041</c:v>
                </c:pt>
                <c:pt idx="6">
                  <c:v>21600</c:v>
                </c:pt>
                <c:pt idx="7">
                  <c:v>21099</c:v>
                </c:pt>
                <c:pt idx="8">
                  <c:v>20914</c:v>
                </c:pt>
                <c:pt idx="9">
                  <c:v>33344</c:v>
                </c:pt>
                <c:pt idx="10">
                  <c:v>67250</c:v>
                </c:pt>
                <c:pt idx="11">
                  <c:v>100011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FA1-432A-A809-AAE3A5F5ABC7}"/>
            </c:ext>
          </c:extLst>
        </c:ser>
        <c:ser>
          <c:idx val="12"/>
          <c:order val="12"/>
          <c:tx>
            <c:strRef>
              <c:f>'CONSOMMATIONS FACTURES'!$R$4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'CONSOMMATIONS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FACTURES'!$R$21:$R$32</c:f>
              <c:numCache>
                <c:formatCode>#,##0</c:formatCode>
                <c:ptCount val="12"/>
                <c:pt idx="0">
                  <c:v>113483</c:v>
                </c:pt>
                <c:pt idx="1">
                  <c:v>102317</c:v>
                </c:pt>
                <c:pt idx="2">
                  <c:v>85853</c:v>
                </c:pt>
                <c:pt idx="3">
                  <c:v>61158</c:v>
                </c:pt>
                <c:pt idx="4">
                  <c:v>27372</c:v>
                </c:pt>
                <c:pt idx="5">
                  <c:v>23274</c:v>
                </c:pt>
                <c:pt idx="6">
                  <c:v>20292</c:v>
                </c:pt>
                <c:pt idx="7">
                  <c:v>21040</c:v>
                </c:pt>
                <c:pt idx="8">
                  <c:v>20940</c:v>
                </c:pt>
                <c:pt idx="9">
                  <c:v>20301</c:v>
                </c:pt>
                <c:pt idx="10">
                  <c:v>40196</c:v>
                </c:pt>
                <c:pt idx="11">
                  <c:v>80610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3C-4DD2-98F9-4A3906235AD1}"/>
            </c:ext>
          </c:extLst>
        </c:ser>
        <c:ser>
          <c:idx val="13"/>
          <c:order val="13"/>
          <c:tx>
            <c:strRef>
              <c:f>'CONSOMMATIONS FACTURES'!$S$4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'CONSOMMATIONS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FACTURES'!$S$21:$S$32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3C-4DD2-98F9-4A3906235AD1}"/>
            </c:ext>
          </c:extLst>
        </c:ser>
        <c:ser>
          <c:idx val="14"/>
          <c:order val="14"/>
          <c:tx>
            <c:strRef>
              <c:f>'CONSOMMATIONS FACTURES'!$T$4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'CONSOMMATIONS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FACTURES'!$T$21:$T$32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C-4DD2-98F9-4A3906235AD1}"/>
            </c:ext>
          </c:extLst>
        </c:ser>
        <c:ser>
          <c:idx val="15"/>
          <c:order val="15"/>
          <c:tx>
            <c:strRef>
              <c:f>'CONSOMMATIONS FACTURES'!$U$4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'CONSOMMATIONS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FACTURES'!$U$21:$U$32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C-4DD2-98F9-4A3906235AD1}"/>
            </c:ext>
          </c:extLst>
        </c:ser>
        <c:ser>
          <c:idx val="16"/>
          <c:order val="16"/>
          <c:tx>
            <c:strRef>
              <c:f>'CONSOMMATIONS FACTURES'!$V$4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'CONSOMMATIONS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FACTURES'!$V$21:$V$32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C-4DD2-98F9-4A3906235AD1}"/>
            </c:ext>
          </c:extLst>
        </c:ser>
        <c:ser>
          <c:idx val="17"/>
          <c:order val="17"/>
          <c:tx>
            <c:strRef>
              <c:f>'CONSOMMATIONS FACTURES'!$W$4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'CONSOMMATIONS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FACTURES'!$W$21:$W$32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3C-4DD2-98F9-4A3906235AD1}"/>
            </c:ext>
          </c:extLst>
        </c:ser>
        <c:ser>
          <c:idx val="18"/>
          <c:order val="18"/>
          <c:tx>
            <c:strRef>
              <c:f>'CONSOMMATIONS FACTURES'!$X$4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'CONSOMMATIONS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FACTURES'!$X$21:$X$32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63C-4DD2-98F9-4A3906235AD1}"/>
            </c:ext>
          </c:extLst>
        </c:ser>
        <c:ser>
          <c:idx val="19"/>
          <c:order val="19"/>
          <c:tx>
            <c:strRef>
              <c:f>'CONSOMMATIONS FACTURES'!$Y$4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'CONSOMMATIONS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FACTURES'!$Y$21:$Y$32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63C-4DD2-98F9-4A3906235AD1}"/>
            </c:ext>
          </c:extLst>
        </c:ser>
        <c:ser>
          <c:idx val="20"/>
          <c:order val="20"/>
          <c:tx>
            <c:strRef>
              <c:f>'CONSOMMATIONS FACTURES'!$Z$4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'CONSOMMATIONS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FACTURES'!$Z$21:$Z$32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3C-4DD2-98F9-4A3906235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2672636009482242E-2"/>
          <c:h val="0.8438692913385826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gaz propane annuelle - kWh (Facture)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'CONSOMMATIONS FACTURES'!$F$4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multiLvlStrRef>
              <c:f>'CONSOMMATIONS FACTURES'!$B$37:$B$48</c:f>
            </c:multiLvlStrRef>
          </c:cat>
          <c:val>
            <c:numRef>
              <c:f>'CONSOMMATIONS FACTURES'!$F$37:$F$48</c:f>
            </c:numRef>
          </c:val>
          <c:smooth val="0"/>
          <c:extLst>
            <c:ext xmlns:c16="http://schemas.microsoft.com/office/drawing/2014/chart" uri="{C3380CC4-5D6E-409C-BE32-E72D297353CC}">
              <c16:uniqueId val="{00000000-8219-44D6-9409-9B988A587B81}"/>
            </c:ext>
          </c:extLst>
        </c:ser>
        <c:ser>
          <c:idx val="1"/>
          <c:order val="1"/>
          <c:tx>
            <c:strRef>
              <c:f>'CONSOMMATIONS FACTURES'!$G$4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multiLvlStrRef>
              <c:f>'CONSOMMATIONS FACTURES'!$B$37:$B$48</c:f>
            </c:multiLvlStrRef>
          </c:cat>
          <c:val>
            <c:numRef>
              <c:f>'CONSOMMATIONS FACTURES'!$G$37:$G$48</c:f>
            </c:numRef>
          </c:val>
          <c:smooth val="0"/>
          <c:extLst>
            <c:ext xmlns:c16="http://schemas.microsoft.com/office/drawing/2014/chart" uri="{C3380CC4-5D6E-409C-BE32-E72D297353CC}">
              <c16:uniqueId val="{00000001-8219-44D6-9409-9B988A587B81}"/>
            </c:ext>
          </c:extLst>
        </c:ser>
        <c:ser>
          <c:idx val="2"/>
          <c:order val="2"/>
          <c:tx>
            <c:strRef>
              <c:f>'CONSOMMATIONS FACTURES'!$H$4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multiLvlStrRef>
              <c:f>'CONSOMMATIONS FACTURES'!$B$37:$B$48</c:f>
            </c:multiLvlStrRef>
          </c:cat>
          <c:val>
            <c:numRef>
              <c:f>'CONSOMMATIONS FACTURES'!$H$37:$H$48</c:f>
            </c:numRef>
          </c:val>
          <c:smooth val="0"/>
          <c:extLst>
            <c:ext xmlns:c16="http://schemas.microsoft.com/office/drawing/2014/chart" uri="{C3380CC4-5D6E-409C-BE32-E72D297353CC}">
              <c16:uniqueId val="{00000002-8219-44D6-9409-9B988A587B81}"/>
            </c:ext>
          </c:extLst>
        </c:ser>
        <c:ser>
          <c:idx val="3"/>
          <c:order val="3"/>
          <c:tx>
            <c:strRef>
              <c:f>'CONSOMMATIONS FACTURES'!$I$4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multiLvlStrRef>
              <c:f>'CONSOMMATIONS FACTURES'!$B$37:$B$48</c:f>
            </c:multiLvlStrRef>
          </c:cat>
          <c:val>
            <c:numRef>
              <c:f>'CONSOMMATIONS FACTURES'!$I$37:$I$48</c:f>
            </c:numRef>
          </c:val>
          <c:smooth val="0"/>
          <c:extLst>
            <c:ext xmlns:c16="http://schemas.microsoft.com/office/drawing/2014/chart" uri="{C3380CC4-5D6E-409C-BE32-E72D297353CC}">
              <c16:uniqueId val="{00000003-8219-44D6-9409-9B988A587B81}"/>
            </c:ext>
          </c:extLst>
        </c:ser>
        <c:ser>
          <c:idx val="5"/>
          <c:order val="4"/>
          <c:tx>
            <c:strRef>
              <c:f>'CONSOMMATIONS FACTURES'!$J$4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multiLvlStrRef>
              <c:f>'CONSOMMATIONS FACTURES'!$B$37:$B$48</c:f>
            </c:multiLvlStrRef>
          </c:cat>
          <c:val>
            <c:numRef>
              <c:f>'CONSOMMATIONS FACTURES'!$J$37:$J$48</c:f>
            </c:numRef>
          </c:val>
          <c:smooth val="0"/>
          <c:extLst>
            <c:ext xmlns:c16="http://schemas.microsoft.com/office/drawing/2014/chart" uri="{C3380CC4-5D6E-409C-BE32-E72D297353CC}">
              <c16:uniqueId val="{00000004-8219-44D6-9409-9B988A587B81}"/>
            </c:ext>
          </c:extLst>
        </c:ser>
        <c:ser>
          <c:idx val="4"/>
          <c:order val="5"/>
          <c:tx>
            <c:strRef>
              <c:f>'CONSOMMATIONS FACTURES'!$K$4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multiLvlStrRef>
              <c:f>'CONSOMMATIONS FACTURES'!$B$37:$B$48</c:f>
            </c:multiLvlStrRef>
          </c:cat>
          <c:val>
            <c:numRef>
              <c:f>'CONSOMMATIONS FACTURES'!$K$37:$K$48</c:f>
            </c:numRef>
          </c:val>
          <c:smooth val="0"/>
          <c:extLst>
            <c:ext xmlns:c16="http://schemas.microsoft.com/office/drawing/2014/chart" uri="{C3380CC4-5D6E-409C-BE32-E72D297353CC}">
              <c16:uniqueId val="{00000005-8219-44D6-9409-9B988A587B81}"/>
            </c:ext>
          </c:extLst>
        </c:ser>
        <c:ser>
          <c:idx val="6"/>
          <c:order val="6"/>
          <c:tx>
            <c:strRef>
              <c:f>'CONSOMMATIONS FACTURES'!$L$4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multiLvlStrRef>
              <c:f>'CONSOMMATIONS FACTURES'!$B$37:$B$48</c:f>
            </c:multiLvlStrRef>
          </c:cat>
          <c:val>
            <c:numRef>
              <c:f>'CONSOMMATIONS FACTURES'!$L$37:$L$48</c:f>
            </c:numRef>
          </c:val>
          <c:smooth val="0"/>
          <c:extLst>
            <c:ext xmlns:c16="http://schemas.microsoft.com/office/drawing/2014/chart" uri="{C3380CC4-5D6E-409C-BE32-E72D297353CC}">
              <c16:uniqueId val="{00000006-8219-44D6-9409-9B988A587B81}"/>
            </c:ext>
          </c:extLst>
        </c:ser>
        <c:ser>
          <c:idx val="7"/>
          <c:order val="7"/>
          <c:tx>
            <c:strRef>
              <c:f>'CONSOMMATIONS FACTURES'!$M$4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multiLvlStrRef>
              <c:f>'CONSOMMATIONS FACTURES'!$B$37:$B$48</c:f>
            </c:multiLvlStrRef>
          </c:cat>
          <c:val>
            <c:numRef>
              <c:f>'CONSOMMATIONS FACTURES'!$M$37:$M$48</c:f>
            </c:numRef>
          </c:val>
          <c:smooth val="0"/>
          <c:extLst>
            <c:ext xmlns:c16="http://schemas.microsoft.com/office/drawing/2014/chart" uri="{C3380CC4-5D6E-409C-BE32-E72D297353CC}">
              <c16:uniqueId val="{00000007-8219-44D6-9409-9B988A587B81}"/>
            </c:ext>
          </c:extLst>
        </c:ser>
        <c:ser>
          <c:idx val="8"/>
          <c:order val="8"/>
          <c:tx>
            <c:strRef>
              <c:f>'CONSOMMATIONS FACTURES'!$N$4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multiLvlStrRef>
              <c:f>'CONSOMMATIONS FACTURES'!$B$37:$B$48</c:f>
            </c:multiLvlStrRef>
          </c:cat>
          <c:val>
            <c:numRef>
              <c:f>'CONSOMMATIONS FACTURES'!$N$37:$N$48</c:f>
            </c:numRef>
          </c:val>
          <c:smooth val="0"/>
          <c:extLst>
            <c:ext xmlns:c16="http://schemas.microsoft.com/office/drawing/2014/chart" uri="{C3380CC4-5D6E-409C-BE32-E72D297353CC}">
              <c16:uniqueId val="{00000008-8219-44D6-9409-9B988A587B81}"/>
            </c:ext>
          </c:extLst>
        </c:ser>
        <c:ser>
          <c:idx val="9"/>
          <c:order val="9"/>
          <c:tx>
            <c:strRef>
              <c:f>'CONSOMMATIONS FACTURES'!$O$4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multiLvlStrRef>
              <c:f>'CONSOMMATIONS FACTURES'!$B$37:$B$48</c:f>
            </c:multiLvlStrRef>
          </c:cat>
          <c:val>
            <c:numRef>
              <c:f>'CONSOMMATIONS FACTURES'!$O$37:$O$48</c:f>
            </c:numRef>
          </c:val>
          <c:smooth val="0"/>
          <c:extLst>
            <c:ext xmlns:c16="http://schemas.microsoft.com/office/drawing/2014/chart" uri="{C3380CC4-5D6E-409C-BE32-E72D297353CC}">
              <c16:uniqueId val="{00000009-8219-44D6-9409-9B988A587B81}"/>
            </c:ext>
          </c:extLst>
        </c:ser>
        <c:ser>
          <c:idx val="10"/>
          <c:order val="10"/>
          <c:tx>
            <c:strRef>
              <c:f>'CONSOMMATIONS FACTURES'!$P$4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multiLvlStrRef>
              <c:f>'CONSOMMATIONS FACTURES'!$B$37:$B$48</c:f>
            </c:multiLvlStrRef>
          </c:cat>
          <c:val>
            <c:numRef>
              <c:f>'CONSOMMATIONS FACTURES'!$P$37:$P$48</c:f>
            </c:numRef>
          </c:val>
          <c:smooth val="0"/>
          <c:extLst>
            <c:ext xmlns:c16="http://schemas.microsoft.com/office/drawing/2014/chart" uri="{C3380CC4-5D6E-409C-BE32-E72D297353CC}">
              <c16:uniqueId val="{0000000A-8219-44D6-9409-9B988A587B81}"/>
            </c:ext>
          </c:extLst>
        </c:ser>
        <c:ser>
          <c:idx val="11"/>
          <c:order val="11"/>
          <c:tx>
            <c:strRef>
              <c:f>'CONSOMMATIONS FACTURES'!$Q$4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multiLvlStrRef>
              <c:f>'CONSOMMATIONS FACTURES'!$B$37:$B$48</c:f>
            </c:multiLvlStrRef>
          </c:cat>
          <c:val>
            <c:numRef>
              <c:f>'CONSOMMATIONS FACTURES'!$Q$37:$Q$48</c:f>
            </c:numRef>
          </c:val>
          <c:smooth val="0"/>
          <c:extLst>
            <c:ext xmlns:c16="http://schemas.microsoft.com/office/drawing/2014/chart" uri="{C3380CC4-5D6E-409C-BE32-E72D297353CC}">
              <c16:uniqueId val="{0000000B-8219-44D6-9409-9B988A587B81}"/>
            </c:ext>
          </c:extLst>
        </c:ser>
        <c:ser>
          <c:idx val="12"/>
          <c:order val="12"/>
          <c:tx>
            <c:strRef>
              <c:f>'CONSOMMATIONS FACTURES'!$R$4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multiLvlStrRef>
              <c:f>'CONSOMMATIONS FACTURES'!$B$37:$B$48</c:f>
            </c:multiLvlStrRef>
          </c:cat>
          <c:val>
            <c:numRef>
              <c:f>'CONSOMMATIONS FACTURES'!$R$37:$R$48</c:f>
            </c:numRef>
          </c:val>
          <c:smooth val="0"/>
          <c:extLst>
            <c:ext xmlns:c16="http://schemas.microsoft.com/office/drawing/2014/chart" uri="{C3380CC4-5D6E-409C-BE32-E72D297353CC}">
              <c16:uniqueId val="{00000000-C326-4509-8DBB-653FBA9C68C5}"/>
            </c:ext>
          </c:extLst>
        </c:ser>
        <c:ser>
          <c:idx val="13"/>
          <c:order val="13"/>
          <c:tx>
            <c:strRef>
              <c:f>'CONSOMMATIONS FACTURES'!$S$4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multiLvlStrRef>
              <c:f>'CONSOMMATIONS FACTURES'!$B$37:$B$48</c:f>
            </c:multiLvlStrRef>
          </c:cat>
          <c:val>
            <c:numRef>
              <c:f>'CONSOMMATIONS FACTURES'!$S$37:$S$48</c:f>
            </c:numRef>
          </c:val>
          <c:smooth val="0"/>
          <c:extLst>
            <c:ext xmlns:c16="http://schemas.microsoft.com/office/drawing/2014/chart" uri="{C3380CC4-5D6E-409C-BE32-E72D297353CC}">
              <c16:uniqueId val="{00000001-C326-4509-8DBB-653FBA9C68C5}"/>
            </c:ext>
          </c:extLst>
        </c:ser>
        <c:ser>
          <c:idx val="14"/>
          <c:order val="14"/>
          <c:tx>
            <c:strRef>
              <c:f>'CONSOMMATIONS FACTURES'!$T$4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multiLvlStrRef>
              <c:f>'CONSOMMATIONS FACTURES'!$B$37:$B$48</c:f>
            </c:multiLvlStrRef>
          </c:cat>
          <c:val>
            <c:numRef>
              <c:f>'CONSOMMATIONS FACTURES'!$T$37:$T$48</c:f>
            </c:numRef>
          </c:val>
          <c:smooth val="0"/>
          <c:extLst>
            <c:ext xmlns:c16="http://schemas.microsoft.com/office/drawing/2014/chart" uri="{C3380CC4-5D6E-409C-BE32-E72D297353CC}">
              <c16:uniqueId val="{00000002-C326-4509-8DBB-653FBA9C68C5}"/>
            </c:ext>
          </c:extLst>
        </c:ser>
        <c:ser>
          <c:idx val="15"/>
          <c:order val="15"/>
          <c:tx>
            <c:strRef>
              <c:f>'CONSOMMATIONS FACTURES'!$U$4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multiLvlStrRef>
              <c:f>'CONSOMMATIONS FACTURES'!$B$37:$B$48</c:f>
            </c:multiLvlStrRef>
          </c:cat>
          <c:val>
            <c:numRef>
              <c:f>'CONSOMMATIONS FACTURES'!$U$37:$U$48</c:f>
            </c:numRef>
          </c:val>
          <c:smooth val="0"/>
          <c:extLst>
            <c:ext xmlns:c16="http://schemas.microsoft.com/office/drawing/2014/chart" uri="{C3380CC4-5D6E-409C-BE32-E72D297353CC}">
              <c16:uniqueId val="{00000003-C326-4509-8DBB-653FBA9C68C5}"/>
            </c:ext>
          </c:extLst>
        </c:ser>
        <c:ser>
          <c:idx val="16"/>
          <c:order val="16"/>
          <c:tx>
            <c:strRef>
              <c:f>'CONSOMMATIONS FACTURES'!$V$4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multiLvlStrRef>
              <c:f>'CONSOMMATIONS FACTURES'!$B$37:$B$48</c:f>
            </c:multiLvlStrRef>
          </c:cat>
          <c:val>
            <c:numRef>
              <c:f>'CONSOMMATIONS FACTURES'!$V$37:$V$48</c:f>
            </c:numRef>
          </c:val>
          <c:smooth val="0"/>
          <c:extLst>
            <c:ext xmlns:c16="http://schemas.microsoft.com/office/drawing/2014/chart" uri="{C3380CC4-5D6E-409C-BE32-E72D297353CC}">
              <c16:uniqueId val="{00000004-C326-4509-8DBB-653FBA9C68C5}"/>
            </c:ext>
          </c:extLst>
        </c:ser>
        <c:ser>
          <c:idx val="17"/>
          <c:order val="17"/>
          <c:tx>
            <c:strRef>
              <c:f>'CONSOMMATIONS FACTURES'!$W$4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multiLvlStrRef>
              <c:f>'CONSOMMATIONS FACTURES'!$B$37:$B$48</c:f>
            </c:multiLvlStrRef>
          </c:cat>
          <c:val>
            <c:numRef>
              <c:f>'CONSOMMATIONS FACTURES'!$W$37:$W$48</c:f>
            </c:numRef>
          </c:val>
          <c:smooth val="0"/>
          <c:extLst>
            <c:ext xmlns:c16="http://schemas.microsoft.com/office/drawing/2014/chart" uri="{C3380CC4-5D6E-409C-BE32-E72D297353CC}">
              <c16:uniqueId val="{00000005-C326-4509-8DBB-653FBA9C68C5}"/>
            </c:ext>
          </c:extLst>
        </c:ser>
        <c:ser>
          <c:idx val="18"/>
          <c:order val="18"/>
          <c:tx>
            <c:strRef>
              <c:f>'CONSOMMATIONS FACTURES'!$X$4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multiLvlStrRef>
              <c:f>'CONSOMMATIONS FACTURES'!$B$37:$B$48</c:f>
            </c:multiLvlStrRef>
          </c:cat>
          <c:val>
            <c:numRef>
              <c:f>'CONSOMMATIONS FACTURES'!$X$37:$X$48</c:f>
            </c:numRef>
          </c:val>
          <c:smooth val="0"/>
          <c:extLst>
            <c:ext xmlns:c16="http://schemas.microsoft.com/office/drawing/2014/chart" uri="{C3380CC4-5D6E-409C-BE32-E72D297353CC}">
              <c16:uniqueId val="{00000006-C326-4509-8DBB-653FBA9C68C5}"/>
            </c:ext>
          </c:extLst>
        </c:ser>
        <c:ser>
          <c:idx val="19"/>
          <c:order val="19"/>
          <c:tx>
            <c:strRef>
              <c:f>'CONSOMMATIONS FACTURES'!$Y$4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multiLvlStrRef>
              <c:f>'CONSOMMATIONS FACTURES'!$B$37:$B$48</c:f>
            </c:multiLvlStrRef>
          </c:cat>
          <c:val>
            <c:numRef>
              <c:f>'CONSOMMATIONS FACTURES'!$Y$37:$Y$48</c:f>
            </c:numRef>
          </c:val>
          <c:smooth val="0"/>
          <c:extLst>
            <c:ext xmlns:c16="http://schemas.microsoft.com/office/drawing/2014/chart" uri="{C3380CC4-5D6E-409C-BE32-E72D297353CC}">
              <c16:uniqueId val="{00000007-C326-4509-8DBB-653FBA9C68C5}"/>
            </c:ext>
          </c:extLst>
        </c:ser>
        <c:ser>
          <c:idx val="20"/>
          <c:order val="20"/>
          <c:tx>
            <c:strRef>
              <c:f>'CONSOMMATIONS FACTURES'!$Z$4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multiLvlStrRef>
              <c:f>'CONSOMMATIONS FACTURES'!$B$37:$B$48</c:f>
            </c:multiLvlStrRef>
          </c:cat>
          <c:val>
            <c:numRef>
              <c:f>'CONSOMMATIONS FACTURES'!$Z$37:$Z$48</c:f>
            </c:numRef>
          </c:val>
          <c:smooth val="0"/>
          <c:extLst>
            <c:ext xmlns:c16="http://schemas.microsoft.com/office/drawing/2014/chart" uri="{C3380CC4-5D6E-409C-BE32-E72D297353CC}">
              <c16:uniqueId val="{00000008-C326-4509-8DBB-653FBA9C6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2672636009482242E-2"/>
          <c:h val="0.8438692913385826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gaz butane annuelle - kWh (Facture)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'CONSOMMATIONS FACTURES'!$F$4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multiLvlStrRef>
              <c:f>'CONSOMMATIONS FACTURES'!$B$53:$B$64</c:f>
            </c:multiLvlStrRef>
          </c:cat>
          <c:val>
            <c:numRef>
              <c:f>'CONSOMMATIONS FACTURES'!$F$53:$F$64</c:f>
            </c:numRef>
          </c:val>
          <c:smooth val="0"/>
          <c:extLst>
            <c:ext xmlns:c16="http://schemas.microsoft.com/office/drawing/2014/chart" uri="{C3380CC4-5D6E-409C-BE32-E72D297353CC}">
              <c16:uniqueId val="{00000000-E360-40F0-9A28-330CD791DA43}"/>
            </c:ext>
          </c:extLst>
        </c:ser>
        <c:ser>
          <c:idx val="1"/>
          <c:order val="1"/>
          <c:tx>
            <c:strRef>
              <c:f>'CONSOMMATIONS FACTURES'!$G$4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multiLvlStrRef>
              <c:f>'CONSOMMATIONS FACTURES'!$B$53:$B$64</c:f>
            </c:multiLvlStrRef>
          </c:cat>
          <c:val>
            <c:numRef>
              <c:f>'CONSOMMATIONS FACTURES'!$G$53:$G$64</c:f>
            </c:numRef>
          </c:val>
          <c:smooth val="0"/>
          <c:extLst>
            <c:ext xmlns:c16="http://schemas.microsoft.com/office/drawing/2014/chart" uri="{C3380CC4-5D6E-409C-BE32-E72D297353CC}">
              <c16:uniqueId val="{00000001-E360-40F0-9A28-330CD791DA43}"/>
            </c:ext>
          </c:extLst>
        </c:ser>
        <c:ser>
          <c:idx val="2"/>
          <c:order val="2"/>
          <c:tx>
            <c:strRef>
              <c:f>'CONSOMMATIONS FACTURES'!$H$4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multiLvlStrRef>
              <c:f>'CONSOMMATIONS FACTURES'!$B$53:$B$64</c:f>
            </c:multiLvlStrRef>
          </c:cat>
          <c:val>
            <c:numRef>
              <c:f>'CONSOMMATIONS FACTURES'!$H$53:$H$64</c:f>
            </c:numRef>
          </c:val>
          <c:smooth val="0"/>
          <c:extLst>
            <c:ext xmlns:c16="http://schemas.microsoft.com/office/drawing/2014/chart" uri="{C3380CC4-5D6E-409C-BE32-E72D297353CC}">
              <c16:uniqueId val="{00000002-E360-40F0-9A28-330CD791DA43}"/>
            </c:ext>
          </c:extLst>
        </c:ser>
        <c:ser>
          <c:idx val="3"/>
          <c:order val="3"/>
          <c:tx>
            <c:strRef>
              <c:f>'CONSOMMATIONS FACTURES'!$I$4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multiLvlStrRef>
              <c:f>'CONSOMMATIONS FACTURES'!$B$53:$B$64</c:f>
            </c:multiLvlStrRef>
          </c:cat>
          <c:val>
            <c:numRef>
              <c:f>'CONSOMMATIONS FACTURES'!$I$53:$I$64</c:f>
            </c:numRef>
          </c:val>
          <c:smooth val="0"/>
          <c:extLst>
            <c:ext xmlns:c16="http://schemas.microsoft.com/office/drawing/2014/chart" uri="{C3380CC4-5D6E-409C-BE32-E72D297353CC}">
              <c16:uniqueId val="{00000003-E360-40F0-9A28-330CD791DA43}"/>
            </c:ext>
          </c:extLst>
        </c:ser>
        <c:ser>
          <c:idx val="5"/>
          <c:order val="4"/>
          <c:tx>
            <c:strRef>
              <c:f>'CONSOMMATIONS FACTURES'!$J$4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multiLvlStrRef>
              <c:f>'CONSOMMATIONS FACTURES'!$B$53:$B$64</c:f>
            </c:multiLvlStrRef>
          </c:cat>
          <c:val>
            <c:numRef>
              <c:f>'CONSOMMATIONS FACTURES'!$J$53:$J$64</c:f>
            </c:numRef>
          </c:val>
          <c:smooth val="0"/>
          <c:extLst>
            <c:ext xmlns:c16="http://schemas.microsoft.com/office/drawing/2014/chart" uri="{C3380CC4-5D6E-409C-BE32-E72D297353CC}">
              <c16:uniqueId val="{00000004-E360-40F0-9A28-330CD791DA43}"/>
            </c:ext>
          </c:extLst>
        </c:ser>
        <c:ser>
          <c:idx val="4"/>
          <c:order val="5"/>
          <c:tx>
            <c:strRef>
              <c:f>'CONSOMMATIONS FACTURES'!$K$4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multiLvlStrRef>
              <c:f>'CONSOMMATIONS FACTURES'!$B$53:$B$64</c:f>
            </c:multiLvlStrRef>
          </c:cat>
          <c:val>
            <c:numRef>
              <c:f>'CONSOMMATIONS FACTURES'!$K$53:$K$64</c:f>
            </c:numRef>
          </c:val>
          <c:smooth val="0"/>
          <c:extLst>
            <c:ext xmlns:c16="http://schemas.microsoft.com/office/drawing/2014/chart" uri="{C3380CC4-5D6E-409C-BE32-E72D297353CC}">
              <c16:uniqueId val="{00000005-E360-40F0-9A28-330CD791DA43}"/>
            </c:ext>
          </c:extLst>
        </c:ser>
        <c:ser>
          <c:idx val="6"/>
          <c:order val="6"/>
          <c:tx>
            <c:strRef>
              <c:f>'CONSOMMATIONS FACTURES'!$L$4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multiLvlStrRef>
              <c:f>'CONSOMMATIONS FACTURES'!$B$53:$B$64</c:f>
            </c:multiLvlStrRef>
          </c:cat>
          <c:val>
            <c:numRef>
              <c:f>'CONSOMMATIONS FACTURES'!$L$53:$L$64</c:f>
            </c:numRef>
          </c:val>
          <c:smooth val="0"/>
          <c:extLst>
            <c:ext xmlns:c16="http://schemas.microsoft.com/office/drawing/2014/chart" uri="{C3380CC4-5D6E-409C-BE32-E72D297353CC}">
              <c16:uniqueId val="{00000006-E360-40F0-9A28-330CD791DA43}"/>
            </c:ext>
          </c:extLst>
        </c:ser>
        <c:ser>
          <c:idx val="7"/>
          <c:order val="7"/>
          <c:tx>
            <c:strRef>
              <c:f>'CONSOMMATIONS FACTURES'!$M$4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multiLvlStrRef>
              <c:f>'CONSOMMATIONS FACTURES'!$B$53:$B$64</c:f>
            </c:multiLvlStrRef>
          </c:cat>
          <c:val>
            <c:numRef>
              <c:f>'CONSOMMATIONS FACTURES'!$M$53:$M$64</c:f>
            </c:numRef>
          </c:val>
          <c:smooth val="0"/>
          <c:extLst>
            <c:ext xmlns:c16="http://schemas.microsoft.com/office/drawing/2014/chart" uri="{C3380CC4-5D6E-409C-BE32-E72D297353CC}">
              <c16:uniqueId val="{00000007-E360-40F0-9A28-330CD791DA43}"/>
            </c:ext>
          </c:extLst>
        </c:ser>
        <c:ser>
          <c:idx val="8"/>
          <c:order val="8"/>
          <c:tx>
            <c:strRef>
              <c:f>'CONSOMMATIONS FACTURES'!$N$4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multiLvlStrRef>
              <c:f>'CONSOMMATIONS FACTURES'!$B$53:$B$64</c:f>
            </c:multiLvlStrRef>
          </c:cat>
          <c:val>
            <c:numRef>
              <c:f>'CONSOMMATIONS FACTURES'!$N$53:$N$64</c:f>
            </c:numRef>
          </c:val>
          <c:smooth val="0"/>
          <c:extLst>
            <c:ext xmlns:c16="http://schemas.microsoft.com/office/drawing/2014/chart" uri="{C3380CC4-5D6E-409C-BE32-E72D297353CC}">
              <c16:uniqueId val="{00000008-E360-40F0-9A28-330CD791DA43}"/>
            </c:ext>
          </c:extLst>
        </c:ser>
        <c:ser>
          <c:idx val="9"/>
          <c:order val="9"/>
          <c:tx>
            <c:strRef>
              <c:f>'CONSOMMATIONS FACTURES'!$O$4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multiLvlStrRef>
              <c:f>'CONSOMMATIONS FACTURES'!$B$53:$B$64</c:f>
            </c:multiLvlStrRef>
          </c:cat>
          <c:val>
            <c:numRef>
              <c:f>'CONSOMMATIONS FACTURES'!$O$53:$O$64</c:f>
            </c:numRef>
          </c:val>
          <c:smooth val="0"/>
          <c:extLst>
            <c:ext xmlns:c16="http://schemas.microsoft.com/office/drawing/2014/chart" uri="{C3380CC4-5D6E-409C-BE32-E72D297353CC}">
              <c16:uniqueId val="{00000009-E360-40F0-9A28-330CD791DA43}"/>
            </c:ext>
          </c:extLst>
        </c:ser>
        <c:ser>
          <c:idx val="10"/>
          <c:order val="10"/>
          <c:tx>
            <c:strRef>
              <c:f>'CONSOMMATIONS FACTURES'!$P$4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multiLvlStrRef>
              <c:f>'CONSOMMATIONS FACTURES'!$B$53:$B$64</c:f>
            </c:multiLvlStrRef>
          </c:cat>
          <c:val>
            <c:numRef>
              <c:f>'CONSOMMATIONS FACTURES'!$P$53:$P$64</c:f>
            </c:numRef>
          </c:val>
          <c:smooth val="0"/>
          <c:extLst>
            <c:ext xmlns:c16="http://schemas.microsoft.com/office/drawing/2014/chart" uri="{C3380CC4-5D6E-409C-BE32-E72D297353CC}">
              <c16:uniqueId val="{0000000A-E360-40F0-9A28-330CD791DA43}"/>
            </c:ext>
          </c:extLst>
        </c:ser>
        <c:ser>
          <c:idx val="11"/>
          <c:order val="11"/>
          <c:tx>
            <c:strRef>
              <c:f>'CONSOMMATIONS FACTURES'!$Q$4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multiLvlStrRef>
              <c:f>'CONSOMMATIONS FACTURES'!$B$53:$B$64</c:f>
            </c:multiLvlStrRef>
          </c:cat>
          <c:val>
            <c:numRef>
              <c:f>'CONSOMMATIONS FACTURES'!$Q$53:$Q$64</c:f>
            </c:numRef>
          </c:val>
          <c:smooth val="0"/>
          <c:extLst>
            <c:ext xmlns:c16="http://schemas.microsoft.com/office/drawing/2014/chart" uri="{C3380CC4-5D6E-409C-BE32-E72D297353CC}">
              <c16:uniqueId val="{0000000B-E360-40F0-9A28-330CD791DA43}"/>
            </c:ext>
          </c:extLst>
        </c:ser>
        <c:ser>
          <c:idx val="12"/>
          <c:order val="12"/>
          <c:tx>
            <c:strRef>
              <c:f>'CONSOMMATIONS FACTURES'!$R$4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multiLvlStrRef>
              <c:f>'CONSOMMATIONS FACTURES'!$B$53:$B$64</c:f>
            </c:multiLvlStrRef>
          </c:cat>
          <c:val>
            <c:numRef>
              <c:f>'CONSOMMATIONS FACTURES'!$R$53:$R$64</c:f>
            </c:numRef>
          </c:val>
          <c:smooth val="0"/>
          <c:extLst>
            <c:ext xmlns:c16="http://schemas.microsoft.com/office/drawing/2014/chart" uri="{C3380CC4-5D6E-409C-BE32-E72D297353CC}">
              <c16:uniqueId val="{00000000-5FC9-4599-AA71-7F9EAB210301}"/>
            </c:ext>
          </c:extLst>
        </c:ser>
        <c:ser>
          <c:idx val="13"/>
          <c:order val="13"/>
          <c:tx>
            <c:strRef>
              <c:f>'CONSOMMATIONS FACTURES'!$S$4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multiLvlStrRef>
              <c:f>'CONSOMMATIONS FACTURES'!$B$53:$B$64</c:f>
            </c:multiLvlStrRef>
          </c:cat>
          <c:val>
            <c:numRef>
              <c:f>'CONSOMMATIONS FACTURES'!$S$53:$S$64</c:f>
            </c:numRef>
          </c:val>
          <c:smooth val="0"/>
          <c:extLst>
            <c:ext xmlns:c16="http://schemas.microsoft.com/office/drawing/2014/chart" uri="{C3380CC4-5D6E-409C-BE32-E72D297353CC}">
              <c16:uniqueId val="{00000001-5FC9-4599-AA71-7F9EAB210301}"/>
            </c:ext>
          </c:extLst>
        </c:ser>
        <c:ser>
          <c:idx val="14"/>
          <c:order val="14"/>
          <c:tx>
            <c:strRef>
              <c:f>'CONSOMMATIONS FACTURES'!$T$4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multiLvlStrRef>
              <c:f>'CONSOMMATIONS FACTURES'!$B$53:$B$64</c:f>
            </c:multiLvlStrRef>
          </c:cat>
          <c:val>
            <c:numRef>
              <c:f>'CONSOMMATIONS FACTURES'!$T$53:$T$64</c:f>
            </c:numRef>
          </c:val>
          <c:smooth val="0"/>
          <c:extLst>
            <c:ext xmlns:c16="http://schemas.microsoft.com/office/drawing/2014/chart" uri="{C3380CC4-5D6E-409C-BE32-E72D297353CC}">
              <c16:uniqueId val="{00000002-5FC9-4599-AA71-7F9EAB210301}"/>
            </c:ext>
          </c:extLst>
        </c:ser>
        <c:ser>
          <c:idx val="15"/>
          <c:order val="15"/>
          <c:tx>
            <c:strRef>
              <c:f>'CONSOMMATIONS FACTURES'!$U$4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multiLvlStrRef>
              <c:f>'CONSOMMATIONS FACTURES'!$B$53:$B$64</c:f>
            </c:multiLvlStrRef>
          </c:cat>
          <c:val>
            <c:numRef>
              <c:f>'CONSOMMATIONS FACTURES'!$U$53:$U$64</c:f>
            </c:numRef>
          </c:val>
          <c:smooth val="0"/>
          <c:extLst>
            <c:ext xmlns:c16="http://schemas.microsoft.com/office/drawing/2014/chart" uri="{C3380CC4-5D6E-409C-BE32-E72D297353CC}">
              <c16:uniqueId val="{00000003-5FC9-4599-AA71-7F9EAB210301}"/>
            </c:ext>
          </c:extLst>
        </c:ser>
        <c:ser>
          <c:idx val="16"/>
          <c:order val="16"/>
          <c:tx>
            <c:strRef>
              <c:f>'CONSOMMATIONS FACTURES'!$V$4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multiLvlStrRef>
              <c:f>'CONSOMMATIONS FACTURES'!$B$53:$B$64</c:f>
            </c:multiLvlStrRef>
          </c:cat>
          <c:val>
            <c:numRef>
              <c:f>'CONSOMMATIONS FACTURES'!$V$53:$V$64</c:f>
            </c:numRef>
          </c:val>
          <c:smooth val="0"/>
          <c:extLst>
            <c:ext xmlns:c16="http://schemas.microsoft.com/office/drawing/2014/chart" uri="{C3380CC4-5D6E-409C-BE32-E72D297353CC}">
              <c16:uniqueId val="{00000004-5FC9-4599-AA71-7F9EAB210301}"/>
            </c:ext>
          </c:extLst>
        </c:ser>
        <c:ser>
          <c:idx val="17"/>
          <c:order val="17"/>
          <c:tx>
            <c:strRef>
              <c:f>'CONSOMMATIONS FACTURES'!$W$4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multiLvlStrRef>
              <c:f>'CONSOMMATIONS FACTURES'!$B$53:$B$64</c:f>
            </c:multiLvlStrRef>
          </c:cat>
          <c:val>
            <c:numRef>
              <c:f>'CONSOMMATIONS FACTURES'!$W$53:$W$64</c:f>
            </c:numRef>
          </c:val>
          <c:smooth val="0"/>
          <c:extLst>
            <c:ext xmlns:c16="http://schemas.microsoft.com/office/drawing/2014/chart" uri="{C3380CC4-5D6E-409C-BE32-E72D297353CC}">
              <c16:uniqueId val="{00000005-5FC9-4599-AA71-7F9EAB210301}"/>
            </c:ext>
          </c:extLst>
        </c:ser>
        <c:ser>
          <c:idx val="18"/>
          <c:order val="18"/>
          <c:tx>
            <c:strRef>
              <c:f>'CONSOMMATIONS FACTURES'!$X$4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multiLvlStrRef>
              <c:f>'CONSOMMATIONS FACTURES'!$B$53:$B$64</c:f>
            </c:multiLvlStrRef>
          </c:cat>
          <c:val>
            <c:numRef>
              <c:f>'CONSOMMATIONS FACTURES'!$X$53:$X$64</c:f>
            </c:numRef>
          </c:val>
          <c:smooth val="0"/>
          <c:extLst>
            <c:ext xmlns:c16="http://schemas.microsoft.com/office/drawing/2014/chart" uri="{C3380CC4-5D6E-409C-BE32-E72D297353CC}">
              <c16:uniqueId val="{00000006-5FC9-4599-AA71-7F9EAB210301}"/>
            </c:ext>
          </c:extLst>
        </c:ser>
        <c:ser>
          <c:idx val="19"/>
          <c:order val="19"/>
          <c:tx>
            <c:strRef>
              <c:f>'CONSOMMATIONS FACTURES'!$Y$4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multiLvlStrRef>
              <c:f>'CONSOMMATIONS FACTURES'!$B$53:$B$64</c:f>
            </c:multiLvlStrRef>
          </c:cat>
          <c:val>
            <c:numRef>
              <c:f>'CONSOMMATIONS FACTURES'!$Y$53:$Y$64</c:f>
            </c:numRef>
          </c:val>
          <c:smooth val="0"/>
          <c:extLst>
            <c:ext xmlns:c16="http://schemas.microsoft.com/office/drawing/2014/chart" uri="{C3380CC4-5D6E-409C-BE32-E72D297353CC}">
              <c16:uniqueId val="{00000007-5FC9-4599-AA71-7F9EAB210301}"/>
            </c:ext>
          </c:extLst>
        </c:ser>
        <c:ser>
          <c:idx val="20"/>
          <c:order val="20"/>
          <c:tx>
            <c:strRef>
              <c:f>'CONSOMMATIONS FACTURES'!$Z$4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multiLvlStrRef>
              <c:f>'CONSOMMATIONS FACTURES'!$B$53:$B$64</c:f>
            </c:multiLvlStrRef>
          </c:cat>
          <c:val>
            <c:numRef>
              <c:f>'CONSOMMATIONS FACTURES'!$Z$53:$Z$64</c:f>
            </c:numRef>
          </c:val>
          <c:smooth val="0"/>
          <c:extLst>
            <c:ext xmlns:c16="http://schemas.microsoft.com/office/drawing/2014/chart" uri="{C3380CC4-5D6E-409C-BE32-E72D297353CC}">
              <c16:uniqueId val="{00000008-5FC9-4599-AA71-7F9EAB210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2672636009482242E-2"/>
          <c:h val="0.8438692913385826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RCU annuelle - kWh (Facture)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'CONSOMMATIONS FACTURES'!$F$4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multiLvlStrRef>
              <c:f>'CONSOMMATIONS FACTURES'!$B$69:$B$80</c:f>
            </c:multiLvlStrRef>
          </c:cat>
          <c:val>
            <c:numRef>
              <c:f>'CONSOMMATIONS FACTURES'!$F$69:$F$80</c:f>
            </c:numRef>
          </c:val>
          <c:smooth val="0"/>
          <c:extLst>
            <c:ext xmlns:c16="http://schemas.microsoft.com/office/drawing/2014/chart" uri="{C3380CC4-5D6E-409C-BE32-E72D297353CC}">
              <c16:uniqueId val="{00000000-3E1D-4A10-BD42-FDB6A98798AA}"/>
            </c:ext>
          </c:extLst>
        </c:ser>
        <c:ser>
          <c:idx val="1"/>
          <c:order val="1"/>
          <c:tx>
            <c:strRef>
              <c:f>'CONSOMMATIONS FACTURES'!$G$4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multiLvlStrRef>
              <c:f>'CONSOMMATIONS FACTURES'!$B$69:$B$80</c:f>
            </c:multiLvlStrRef>
          </c:cat>
          <c:val>
            <c:numRef>
              <c:f>'CONSOMMATIONS FACTURES'!$G$69:$G$80</c:f>
            </c:numRef>
          </c:val>
          <c:smooth val="0"/>
          <c:extLst>
            <c:ext xmlns:c16="http://schemas.microsoft.com/office/drawing/2014/chart" uri="{C3380CC4-5D6E-409C-BE32-E72D297353CC}">
              <c16:uniqueId val="{00000001-3E1D-4A10-BD42-FDB6A98798AA}"/>
            </c:ext>
          </c:extLst>
        </c:ser>
        <c:ser>
          <c:idx val="2"/>
          <c:order val="2"/>
          <c:tx>
            <c:strRef>
              <c:f>'CONSOMMATIONS FACTURES'!$H$4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multiLvlStrRef>
              <c:f>'CONSOMMATIONS FACTURES'!$B$69:$B$80</c:f>
            </c:multiLvlStrRef>
          </c:cat>
          <c:val>
            <c:numRef>
              <c:f>'CONSOMMATIONS FACTURES'!$H$69:$H$80</c:f>
            </c:numRef>
          </c:val>
          <c:smooth val="0"/>
          <c:extLst>
            <c:ext xmlns:c16="http://schemas.microsoft.com/office/drawing/2014/chart" uri="{C3380CC4-5D6E-409C-BE32-E72D297353CC}">
              <c16:uniqueId val="{00000002-3E1D-4A10-BD42-FDB6A98798AA}"/>
            </c:ext>
          </c:extLst>
        </c:ser>
        <c:ser>
          <c:idx val="3"/>
          <c:order val="3"/>
          <c:tx>
            <c:strRef>
              <c:f>'CONSOMMATIONS FACTURES'!$I$4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multiLvlStrRef>
              <c:f>'CONSOMMATIONS FACTURES'!$B$69:$B$80</c:f>
            </c:multiLvlStrRef>
          </c:cat>
          <c:val>
            <c:numRef>
              <c:f>'CONSOMMATIONS FACTURES'!$I$69:$I$80</c:f>
            </c:numRef>
          </c:val>
          <c:smooth val="0"/>
          <c:extLst>
            <c:ext xmlns:c16="http://schemas.microsoft.com/office/drawing/2014/chart" uri="{C3380CC4-5D6E-409C-BE32-E72D297353CC}">
              <c16:uniqueId val="{00000003-3E1D-4A10-BD42-FDB6A98798AA}"/>
            </c:ext>
          </c:extLst>
        </c:ser>
        <c:ser>
          <c:idx val="5"/>
          <c:order val="4"/>
          <c:tx>
            <c:strRef>
              <c:f>'CONSOMMATIONS FACTURES'!$J$4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multiLvlStrRef>
              <c:f>'CONSOMMATIONS FACTURES'!$B$69:$B$80</c:f>
            </c:multiLvlStrRef>
          </c:cat>
          <c:val>
            <c:numRef>
              <c:f>'CONSOMMATIONS FACTURES'!$J$69:$J$80</c:f>
            </c:numRef>
          </c:val>
          <c:smooth val="0"/>
          <c:extLst>
            <c:ext xmlns:c16="http://schemas.microsoft.com/office/drawing/2014/chart" uri="{C3380CC4-5D6E-409C-BE32-E72D297353CC}">
              <c16:uniqueId val="{00000004-3E1D-4A10-BD42-FDB6A98798AA}"/>
            </c:ext>
          </c:extLst>
        </c:ser>
        <c:ser>
          <c:idx val="4"/>
          <c:order val="5"/>
          <c:tx>
            <c:strRef>
              <c:f>'CONSOMMATIONS FACTURES'!$K$4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multiLvlStrRef>
              <c:f>'CONSOMMATIONS FACTURES'!$B$69:$B$80</c:f>
            </c:multiLvlStrRef>
          </c:cat>
          <c:val>
            <c:numRef>
              <c:f>'CONSOMMATIONS FACTURES'!$K$69:$K$80</c:f>
            </c:numRef>
          </c:val>
          <c:smooth val="0"/>
          <c:extLst>
            <c:ext xmlns:c16="http://schemas.microsoft.com/office/drawing/2014/chart" uri="{C3380CC4-5D6E-409C-BE32-E72D297353CC}">
              <c16:uniqueId val="{00000005-3E1D-4A10-BD42-FDB6A98798AA}"/>
            </c:ext>
          </c:extLst>
        </c:ser>
        <c:ser>
          <c:idx val="6"/>
          <c:order val="6"/>
          <c:tx>
            <c:strRef>
              <c:f>'CONSOMMATIONS FACTURES'!$L$4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multiLvlStrRef>
              <c:f>'CONSOMMATIONS FACTURES'!$B$69:$B$80</c:f>
            </c:multiLvlStrRef>
          </c:cat>
          <c:val>
            <c:numRef>
              <c:f>'CONSOMMATIONS FACTURES'!$L$69:$L$80</c:f>
            </c:numRef>
          </c:val>
          <c:smooth val="0"/>
          <c:extLst>
            <c:ext xmlns:c16="http://schemas.microsoft.com/office/drawing/2014/chart" uri="{C3380CC4-5D6E-409C-BE32-E72D297353CC}">
              <c16:uniqueId val="{00000006-3E1D-4A10-BD42-FDB6A98798AA}"/>
            </c:ext>
          </c:extLst>
        </c:ser>
        <c:ser>
          <c:idx val="7"/>
          <c:order val="7"/>
          <c:tx>
            <c:strRef>
              <c:f>'CONSOMMATIONS FACTURES'!$M$4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multiLvlStrRef>
              <c:f>'CONSOMMATIONS FACTURES'!$B$69:$B$80</c:f>
            </c:multiLvlStrRef>
          </c:cat>
          <c:val>
            <c:numRef>
              <c:f>'CONSOMMATIONS FACTURES'!$M$69:$M$80</c:f>
            </c:numRef>
          </c:val>
          <c:smooth val="0"/>
          <c:extLst>
            <c:ext xmlns:c16="http://schemas.microsoft.com/office/drawing/2014/chart" uri="{C3380CC4-5D6E-409C-BE32-E72D297353CC}">
              <c16:uniqueId val="{00000007-3E1D-4A10-BD42-FDB6A98798AA}"/>
            </c:ext>
          </c:extLst>
        </c:ser>
        <c:ser>
          <c:idx val="8"/>
          <c:order val="8"/>
          <c:tx>
            <c:strRef>
              <c:f>'CONSOMMATIONS FACTURES'!$N$4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multiLvlStrRef>
              <c:f>'CONSOMMATIONS FACTURES'!$B$69:$B$80</c:f>
            </c:multiLvlStrRef>
          </c:cat>
          <c:val>
            <c:numRef>
              <c:f>'CONSOMMATIONS FACTURES'!$N$69:$N$80</c:f>
            </c:numRef>
          </c:val>
          <c:smooth val="0"/>
          <c:extLst>
            <c:ext xmlns:c16="http://schemas.microsoft.com/office/drawing/2014/chart" uri="{C3380CC4-5D6E-409C-BE32-E72D297353CC}">
              <c16:uniqueId val="{00000008-3E1D-4A10-BD42-FDB6A98798AA}"/>
            </c:ext>
          </c:extLst>
        </c:ser>
        <c:ser>
          <c:idx val="9"/>
          <c:order val="9"/>
          <c:tx>
            <c:strRef>
              <c:f>'CONSOMMATIONS FACTURES'!$O$4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multiLvlStrRef>
              <c:f>'CONSOMMATIONS FACTURES'!$B$69:$B$80</c:f>
            </c:multiLvlStrRef>
          </c:cat>
          <c:val>
            <c:numRef>
              <c:f>'CONSOMMATIONS FACTURES'!$O$69:$O$80</c:f>
            </c:numRef>
          </c:val>
          <c:smooth val="0"/>
          <c:extLst>
            <c:ext xmlns:c16="http://schemas.microsoft.com/office/drawing/2014/chart" uri="{C3380CC4-5D6E-409C-BE32-E72D297353CC}">
              <c16:uniqueId val="{00000009-3E1D-4A10-BD42-FDB6A98798AA}"/>
            </c:ext>
          </c:extLst>
        </c:ser>
        <c:ser>
          <c:idx val="10"/>
          <c:order val="10"/>
          <c:tx>
            <c:strRef>
              <c:f>'CONSOMMATIONS FACTURES'!$P$4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multiLvlStrRef>
              <c:f>'CONSOMMATIONS FACTURES'!$B$69:$B$80</c:f>
            </c:multiLvlStrRef>
          </c:cat>
          <c:val>
            <c:numRef>
              <c:f>'CONSOMMATIONS FACTURES'!$P$69:$P$80</c:f>
            </c:numRef>
          </c:val>
          <c:smooth val="0"/>
          <c:extLst>
            <c:ext xmlns:c16="http://schemas.microsoft.com/office/drawing/2014/chart" uri="{C3380CC4-5D6E-409C-BE32-E72D297353CC}">
              <c16:uniqueId val="{0000000A-3E1D-4A10-BD42-FDB6A98798AA}"/>
            </c:ext>
          </c:extLst>
        </c:ser>
        <c:ser>
          <c:idx val="11"/>
          <c:order val="11"/>
          <c:tx>
            <c:strRef>
              <c:f>'CONSOMMATIONS FACTURES'!$Q$4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multiLvlStrRef>
              <c:f>'CONSOMMATIONS FACTURES'!$B$69:$B$80</c:f>
            </c:multiLvlStrRef>
          </c:cat>
          <c:val>
            <c:numRef>
              <c:f>'CONSOMMATIONS FACTURES'!$Q$69:$Q$80</c:f>
            </c:numRef>
          </c:val>
          <c:smooth val="0"/>
          <c:extLst>
            <c:ext xmlns:c16="http://schemas.microsoft.com/office/drawing/2014/chart" uri="{C3380CC4-5D6E-409C-BE32-E72D297353CC}">
              <c16:uniqueId val="{0000000B-3E1D-4A10-BD42-FDB6A98798AA}"/>
            </c:ext>
          </c:extLst>
        </c:ser>
        <c:ser>
          <c:idx val="12"/>
          <c:order val="12"/>
          <c:tx>
            <c:strRef>
              <c:f>'CONSOMMATIONS FACTURES'!$R$4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multiLvlStrRef>
              <c:f>'CONSOMMATIONS FACTURES'!$B$69:$B$80</c:f>
            </c:multiLvlStrRef>
          </c:cat>
          <c:val>
            <c:numRef>
              <c:f>'CONSOMMATIONS FACTURES'!$R$69:$R$80</c:f>
            </c:numRef>
          </c:val>
          <c:smooth val="0"/>
          <c:extLst>
            <c:ext xmlns:c16="http://schemas.microsoft.com/office/drawing/2014/chart" uri="{C3380CC4-5D6E-409C-BE32-E72D297353CC}">
              <c16:uniqueId val="{00000000-7D7D-41FC-BD1C-2ABE3BAA3837}"/>
            </c:ext>
          </c:extLst>
        </c:ser>
        <c:ser>
          <c:idx val="13"/>
          <c:order val="13"/>
          <c:tx>
            <c:strRef>
              <c:f>'CONSOMMATIONS FACTURES'!$S$4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multiLvlStrRef>
              <c:f>'CONSOMMATIONS FACTURES'!$B$69:$B$80</c:f>
            </c:multiLvlStrRef>
          </c:cat>
          <c:val>
            <c:numRef>
              <c:f>'CONSOMMATIONS FACTURES'!$S$69:$S$80</c:f>
            </c:numRef>
          </c:val>
          <c:smooth val="0"/>
          <c:extLst>
            <c:ext xmlns:c16="http://schemas.microsoft.com/office/drawing/2014/chart" uri="{C3380CC4-5D6E-409C-BE32-E72D297353CC}">
              <c16:uniqueId val="{00000001-7D7D-41FC-BD1C-2ABE3BAA3837}"/>
            </c:ext>
          </c:extLst>
        </c:ser>
        <c:ser>
          <c:idx val="14"/>
          <c:order val="14"/>
          <c:tx>
            <c:strRef>
              <c:f>'CONSOMMATIONS FACTURES'!$T$4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multiLvlStrRef>
              <c:f>'CONSOMMATIONS FACTURES'!$B$69:$B$80</c:f>
            </c:multiLvlStrRef>
          </c:cat>
          <c:val>
            <c:numRef>
              <c:f>'CONSOMMATIONS FACTURES'!$T$69:$T$80</c:f>
            </c:numRef>
          </c:val>
          <c:smooth val="0"/>
          <c:extLst>
            <c:ext xmlns:c16="http://schemas.microsoft.com/office/drawing/2014/chart" uri="{C3380CC4-5D6E-409C-BE32-E72D297353CC}">
              <c16:uniqueId val="{00000002-7D7D-41FC-BD1C-2ABE3BAA3837}"/>
            </c:ext>
          </c:extLst>
        </c:ser>
        <c:ser>
          <c:idx val="15"/>
          <c:order val="15"/>
          <c:tx>
            <c:strRef>
              <c:f>'CONSOMMATIONS FACTURES'!$U$4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multiLvlStrRef>
              <c:f>'CONSOMMATIONS FACTURES'!$B$69:$B$80</c:f>
            </c:multiLvlStrRef>
          </c:cat>
          <c:val>
            <c:numRef>
              <c:f>'CONSOMMATIONS FACTURES'!$U$69:$U$80</c:f>
            </c:numRef>
          </c:val>
          <c:smooth val="0"/>
          <c:extLst>
            <c:ext xmlns:c16="http://schemas.microsoft.com/office/drawing/2014/chart" uri="{C3380CC4-5D6E-409C-BE32-E72D297353CC}">
              <c16:uniqueId val="{00000003-7D7D-41FC-BD1C-2ABE3BAA3837}"/>
            </c:ext>
          </c:extLst>
        </c:ser>
        <c:ser>
          <c:idx val="16"/>
          <c:order val="16"/>
          <c:tx>
            <c:strRef>
              <c:f>'CONSOMMATIONS FACTURES'!$V$4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multiLvlStrRef>
              <c:f>'CONSOMMATIONS FACTURES'!$B$69:$B$80</c:f>
            </c:multiLvlStrRef>
          </c:cat>
          <c:val>
            <c:numRef>
              <c:f>'CONSOMMATIONS FACTURES'!$V$69:$V$80</c:f>
            </c:numRef>
          </c:val>
          <c:smooth val="0"/>
          <c:extLst>
            <c:ext xmlns:c16="http://schemas.microsoft.com/office/drawing/2014/chart" uri="{C3380CC4-5D6E-409C-BE32-E72D297353CC}">
              <c16:uniqueId val="{00000004-7D7D-41FC-BD1C-2ABE3BAA3837}"/>
            </c:ext>
          </c:extLst>
        </c:ser>
        <c:ser>
          <c:idx val="17"/>
          <c:order val="17"/>
          <c:tx>
            <c:strRef>
              <c:f>'CONSOMMATIONS FACTURES'!$W$4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multiLvlStrRef>
              <c:f>'CONSOMMATIONS FACTURES'!$B$69:$B$80</c:f>
            </c:multiLvlStrRef>
          </c:cat>
          <c:val>
            <c:numRef>
              <c:f>'CONSOMMATIONS FACTURES'!$W$69:$W$80</c:f>
            </c:numRef>
          </c:val>
          <c:smooth val="0"/>
          <c:extLst>
            <c:ext xmlns:c16="http://schemas.microsoft.com/office/drawing/2014/chart" uri="{C3380CC4-5D6E-409C-BE32-E72D297353CC}">
              <c16:uniqueId val="{00000005-7D7D-41FC-BD1C-2ABE3BAA3837}"/>
            </c:ext>
          </c:extLst>
        </c:ser>
        <c:ser>
          <c:idx val="18"/>
          <c:order val="18"/>
          <c:tx>
            <c:strRef>
              <c:f>'CONSOMMATIONS FACTURES'!$X$4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multiLvlStrRef>
              <c:f>'CONSOMMATIONS FACTURES'!$B$69:$B$80</c:f>
            </c:multiLvlStrRef>
          </c:cat>
          <c:val>
            <c:numRef>
              <c:f>'CONSOMMATIONS FACTURES'!$X$69:$X$80</c:f>
            </c:numRef>
          </c:val>
          <c:smooth val="0"/>
          <c:extLst>
            <c:ext xmlns:c16="http://schemas.microsoft.com/office/drawing/2014/chart" uri="{C3380CC4-5D6E-409C-BE32-E72D297353CC}">
              <c16:uniqueId val="{00000006-7D7D-41FC-BD1C-2ABE3BAA3837}"/>
            </c:ext>
          </c:extLst>
        </c:ser>
        <c:ser>
          <c:idx val="19"/>
          <c:order val="19"/>
          <c:tx>
            <c:strRef>
              <c:f>'CONSOMMATIONS FACTURES'!$Y$4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multiLvlStrRef>
              <c:f>'CONSOMMATIONS FACTURES'!$B$69:$B$80</c:f>
            </c:multiLvlStrRef>
          </c:cat>
          <c:val>
            <c:numRef>
              <c:f>'CONSOMMATIONS FACTURES'!$Y$69:$Y$80</c:f>
            </c:numRef>
          </c:val>
          <c:smooth val="0"/>
          <c:extLst>
            <c:ext xmlns:c16="http://schemas.microsoft.com/office/drawing/2014/chart" uri="{C3380CC4-5D6E-409C-BE32-E72D297353CC}">
              <c16:uniqueId val="{00000007-7D7D-41FC-BD1C-2ABE3BAA3837}"/>
            </c:ext>
          </c:extLst>
        </c:ser>
        <c:ser>
          <c:idx val="20"/>
          <c:order val="20"/>
          <c:tx>
            <c:strRef>
              <c:f>'CONSOMMATIONS FACTURES'!$Z$4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multiLvlStrRef>
              <c:f>'CONSOMMATIONS FACTURES'!$B$69:$B$80</c:f>
            </c:multiLvlStrRef>
          </c:cat>
          <c:val>
            <c:numRef>
              <c:f>'CONSOMMATIONS FACTURES'!$Z$69:$Z$80</c:f>
            </c:numRef>
          </c:val>
          <c:smooth val="0"/>
          <c:extLst>
            <c:ext xmlns:c16="http://schemas.microsoft.com/office/drawing/2014/chart" uri="{C3380CC4-5D6E-409C-BE32-E72D297353CC}">
              <c16:uniqueId val="{00000008-7D7D-41FC-BD1C-2ABE3BAA3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2672636009482242E-2"/>
          <c:h val="0.8438692913385826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Fioul annuelle - L (Facture)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'CONSOMMATIONS FACTURES'!$F$4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'CONSOMMATIONS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FACTURES'!$F$85:$F$96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DF2-B7F7-57F787A67B85}"/>
            </c:ext>
          </c:extLst>
        </c:ser>
        <c:ser>
          <c:idx val="1"/>
          <c:order val="1"/>
          <c:tx>
            <c:strRef>
              <c:f>'CONSOMMATIONS FACTURES'!$G$4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'CONSOMMATIONS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FACTURES'!$G$85:$G$96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DF2-B7F7-57F787A67B85}"/>
            </c:ext>
          </c:extLst>
        </c:ser>
        <c:ser>
          <c:idx val="2"/>
          <c:order val="2"/>
          <c:tx>
            <c:strRef>
              <c:f>'CONSOMMATIONS FACTURES'!$H$4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'CONSOMMATIONS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FACTURES'!$H$85:$H$96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DF2-B7F7-57F787A67B85}"/>
            </c:ext>
          </c:extLst>
        </c:ser>
        <c:ser>
          <c:idx val="3"/>
          <c:order val="3"/>
          <c:tx>
            <c:strRef>
              <c:f>'CONSOMMATIONS FACTURES'!$I$4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'CONSOMMATIONS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FACTURES'!$I$85:$I$96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DF2-B7F7-57F787A67B85}"/>
            </c:ext>
          </c:extLst>
        </c:ser>
        <c:ser>
          <c:idx val="5"/>
          <c:order val="4"/>
          <c:tx>
            <c:strRef>
              <c:f>'CONSOMMATIONS FACTURES'!$J$4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'CONSOMMATIONS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FACTURES'!$J$85:$J$96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DF2-B7F7-57F787A67B85}"/>
            </c:ext>
          </c:extLst>
        </c:ser>
        <c:ser>
          <c:idx val="4"/>
          <c:order val="5"/>
          <c:tx>
            <c:strRef>
              <c:f>'CONSOMMATIONS FACTURES'!$K$4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'CONSOMMATIONS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FACTURES'!$K$85:$K$96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20-4DF2-B7F7-57F787A67B85}"/>
            </c:ext>
          </c:extLst>
        </c:ser>
        <c:ser>
          <c:idx val="6"/>
          <c:order val="6"/>
          <c:tx>
            <c:strRef>
              <c:f>'CONSOMMATIONS FACTURES'!$L$4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'CONSOMMATIONS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FACTURES'!$L$85:$L$96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20-4DF2-B7F7-57F787A67B85}"/>
            </c:ext>
          </c:extLst>
        </c:ser>
        <c:ser>
          <c:idx val="7"/>
          <c:order val="7"/>
          <c:tx>
            <c:strRef>
              <c:f>'CONSOMMATIONS FACTURES'!$M$4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'CONSOMMATIONS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FACTURES'!$M$85:$M$96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620-4DF2-B7F7-57F787A67B85}"/>
            </c:ext>
          </c:extLst>
        </c:ser>
        <c:ser>
          <c:idx val="8"/>
          <c:order val="8"/>
          <c:tx>
            <c:strRef>
              <c:f>'CONSOMMATIONS FACTURES'!$N$4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'CONSOMMATIONS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FACTURES'!$N$85:$N$96</c:f>
              <c:numCache>
                <c:formatCode>#,##0</c:formatCode>
                <c:ptCount val="12"/>
                <c:pt idx="11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20-4DF2-B7F7-57F787A67B85}"/>
            </c:ext>
          </c:extLst>
        </c:ser>
        <c:ser>
          <c:idx val="9"/>
          <c:order val="9"/>
          <c:tx>
            <c:strRef>
              <c:f>'CONSOMMATIONS FACTURES'!$O$4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'CONSOMMATIONS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FACTURES'!$O$85:$O$96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620-4DF2-B7F7-57F787A67B85}"/>
            </c:ext>
          </c:extLst>
        </c:ser>
        <c:ser>
          <c:idx val="10"/>
          <c:order val="10"/>
          <c:tx>
            <c:strRef>
              <c:f>'CONSOMMATIONS FACTURES'!$P$4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'CONSOMMATIONS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FACTURES'!$P$85:$P$96</c:f>
              <c:numCache>
                <c:formatCode>#,##0</c:formatCode>
                <c:ptCount val="12"/>
                <c:pt idx="11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620-4DF2-B7F7-57F787A67B85}"/>
            </c:ext>
          </c:extLst>
        </c:ser>
        <c:ser>
          <c:idx val="11"/>
          <c:order val="11"/>
          <c:tx>
            <c:strRef>
              <c:f>'CONSOMMATIONS FACTURES'!$Q$4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'CONSOMMATIONS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FACTURES'!$Q$85:$Q$96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620-4DF2-B7F7-57F787A67B85}"/>
            </c:ext>
          </c:extLst>
        </c:ser>
        <c:ser>
          <c:idx val="12"/>
          <c:order val="12"/>
          <c:tx>
            <c:strRef>
              <c:f>'CONSOMMATIONS FACTURES'!$R$4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'CONSOMMATIONS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FACTURES'!$R$85:$R$96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0A-4DF9-8661-DEDD7D2CDAAA}"/>
            </c:ext>
          </c:extLst>
        </c:ser>
        <c:ser>
          <c:idx val="13"/>
          <c:order val="13"/>
          <c:tx>
            <c:strRef>
              <c:f>'CONSOMMATIONS FACTURES'!$S$4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'CONSOMMATIONS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FACTURES'!$S$85:$S$96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0A-4DF9-8661-DEDD7D2CDAAA}"/>
            </c:ext>
          </c:extLst>
        </c:ser>
        <c:ser>
          <c:idx val="14"/>
          <c:order val="14"/>
          <c:tx>
            <c:strRef>
              <c:f>'CONSOMMATIONS FACTURES'!$T$4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'CONSOMMATIONS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FACTURES'!$T$85:$T$96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0A-4DF9-8661-DEDD7D2CDAAA}"/>
            </c:ext>
          </c:extLst>
        </c:ser>
        <c:ser>
          <c:idx val="15"/>
          <c:order val="15"/>
          <c:tx>
            <c:strRef>
              <c:f>'CONSOMMATIONS FACTURES'!$U$4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'CONSOMMATIONS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FACTURES'!$U$85:$U$96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0A-4DF9-8661-DEDD7D2CDAAA}"/>
            </c:ext>
          </c:extLst>
        </c:ser>
        <c:ser>
          <c:idx val="16"/>
          <c:order val="16"/>
          <c:tx>
            <c:strRef>
              <c:f>'CONSOMMATIONS FACTURES'!$V$4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'CONSOMMATIONS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FACTURES'!$V$85:$V$96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0A-4DF9-8661-DEDD7D2CDAAA}"/>
            </c:ext>
          </c:extLst>
        </c:ser>
        <c:ser>
          <c:idx val="17"/>
          <c:order val="17"/>
          <c:tx>
            <c:strRef>
              <c:f>'CONSOMMATIONS FACTURES'!$W$4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'CONSOMMATIONS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FACTURES'!$W$85:$W$96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0A-4DF9-8661-DEDD7D2CDAAA}"/>
            </c:ext>
          </c:extLst>
        </c:ser>
        <c:ser>
          <c:idx val="18"/>
          <c:order val="18"/>
          <c:tx>
            <c:strRef>
              <c:f>'CONSOMMATIONS FACTURES'!$X$4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'CONSOMMATIONS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FACTURES'!$X$85:$X$96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80A-4DF9-8661-DEDD7D2CDAAA}"/>
            </c:ext>
          </c:extLst>
        </c:ser>
        <c:ser>
          <c:idx val="19"/>
          <c:order val="19"/>
          <c:tx>
            <c:strRef>
              <c:f>'CONSOMMATIONS FACTURES'!$Y$4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'CONSOMMATIONS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FACTURES'!$Y$85:$Y$96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80A-4DF9-8661-DEDD7D2CDAAA}"/>
            </c:ext>
          </c:extLst>
        </c:ser>
        <c:ser>
          <c:idx val="20"/>
          <c:order val="20"/>
          <c:tx>
            <c:strRef>
              <c:f>'CONSOMMATIONS FACTURES'!$Z$4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'CONSOMMATIONS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FACTURES'!$Z$85:$Z$96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0A-4DF9-8661-DEDD7D2CD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2672636009482242E-2"/>
          <c:h val="0.8438692913385826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Bois granulés annuelle - Tonnes (Facture)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'CONSOMMATIONS FACTURES'!$F$4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multiLvlStrRef>
              <c:f>'CONSOMMATIONS FACTURES'!$B$101:$B$112</c:f>
            </c:multiLvlStrRef>
          </c:cat>
          <c:val>
            <c:numRef>
              <c:f>'CONSOMMATIONS FACTURES'!$F$101:$F$112</c:f>
            </c:numRef>
          </c:val>
          <c:smooth val="0"/>
          <c:extLst>
            <c:ext xmlns:c16="http://schemas.microsoft.com/office/drawing/2014/chart" uri="{C3380CC4-5D6E-409C-BE32-E72D297353CC}">
              <c16:uniqueId val="{00000000-44A7-4999-9D61-D2B07CA182CD}"/>
            </c:ext>
          </c:extLst>
        </c:ser>
        <c:ser>
          <c:idx val="1"/>
          <c:order val="1"/>
          <c:tx>
            <c:strRef>
              <c:f>'CONSOMMATIONS FACTURES'!$G$4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multiLvlStrRef>
              <c:f>'CONSOMMATIONS FACTURES'!$B$101:$B$112</c:f>
            </c:multiLvlStrRef>
          </c:cat>
          <c:val>
            <c:numRef>
              <c:f>'CONSOMMATIONS FACTURES'!$G$101:$G$112</c:f>
            </c:numRef>
          </c:val>
          <c:smooth val="0"/>
          <c:extLst>
            <c:ext xmlns:c16="http://schemas.microsoft.com/office/drawing/2014/chart" uri="{C3380CC4-5D6E-409C-BE32-E72D297353CC}">
              <c16:uniqueId val="{00000001-44A7-4999-9D61-D2B07CA182CD}"/>
            </c:ext>
          </c:extLst>
        </c:ser>
        <c:ser>
          <c:idx val="2"/>
          <c:order val="2"/>
          <c:tx>
            <c:strRef>
              <c:f>'CONSOMMATIONS FACTURES'!$H$4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multiLvlStrRef>
              <c:f>'CONSOMMATIONS FACTURES'!$B$101:$B$112</c:f>
            </c:multiLvlStrRef>
          </c:cat>
          <c:val>
            <c:numRef>
              <c:f>'CONSOMMATIONS FACTURES'!$H$101:$H$112</c:f>
            </c:numRef>
          </c:val>
          <c:smooth val="0"/>
          <c:extLst>
            <c:ext xmlns:c16="http://schemas.microsoft.com/office/drawing/2014/chart" uri="{C3380CC4-5D6E-409C-BE32-E72D297353CC}">
              <c16:uniqueId val="{00000002-44A7-4999-9D61-D2B07CA182CD}"/>
            </c:ext>
          </c:extLst>
        </c:ser>
        <c:ser>
          <c:idx val="3"/>
          <c:order val="3"/>
          <c:tx>
            <c:strRef>
              <c:f>'CONSOMMATIONS FACTURES'!$I$4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multiLvlStrRef>
              <c:f>'CONSOMMATIONS FACTURES'!$B$101:$B$112</c:f>
            </c:multiLvlStrRef>
          </c:cat>
          <c:val>
            <c:numRef>
              <c:f>'CONSOMMATIONS FACTURES'!$I$101:$I$112</c:f>
            </c:numRef>
          </c:val>
          <c:smooth val="0"/>
          <c:extLst>
            <c:ext xmlns:c16="http://schemas.microsoft.com/office/drawing/2014/chart" uri="{C3380CC4-5D6E-409C-BE32-E72D297353CC}">
              <c16:uniqueId val="{00000003-44A7-4999-9D61-D2B07CA182CD}"/>
            </c:ext>
          </c:extLst>
        </c:ser>
        <c:ser>
          <c:idx val="5"/>
          <c:order val="4"/>
          <c:tx>
            <c:strRef>
              <c:f>'CONSOMMATIONS FACTURES'!$J$4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multiLvlStrRef>
              <c:f>'CONSOMMATIONS FACTURES'!$B$101:$B$112</c:f>
            </c:multiLvlStrRef>
          </c:cat>
          <c:val>
            <c:numRef>
              <c:f>'CONSOMMATIONS FACTURES'!$J$101:$J$112</c:f>
            </c:numRef>
          </c:val>
          <c:smooth val="0"/>
          <c:extLst>
            <c:ext xmlns:c16="http://schemas.microsoft.com/office/drawing/2014/chart" uri="{C3380CC4-5D6E-409C-BE32-E72D297353CC}">
              <c16:uniqueId val="{00000004-44A7-4999-9D61-D2B07CA182CD}"/>
            </c:ext>
          </c:extLst>
        </c:ser>
        <c:ser>
          <c:idx val="4"/>
          <c:order val="5"/>
          <c:tx>
            <c:strRef>
              <c:f>'CONSOMMATIONS FACTURES'!$K$4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multiLvlStrRef>
              <c:f>'CONSOMMATIONS FACTURES'!$B$101:$B$112</c:f>
            </c:multiLvlStrRef>
          </c:cat>
          <c:val>
            <c:numRef>
              <c:f>'CONSOMMATIONS FACTURES'!$K$101:$K$112</c:f>
            </c:numRef>
          </c:val>
          <c:smooth val="0"/>
          <c:extLst>
            <c:ext xmlns:c16="http://schemas.microsoft.com/office/drawing/2014/chart" uri="{C3380CC4-5D6E-409C-BE32-E72D297353CC}">
              <c16:uniqueId val="{00000005-44A7-4999-9D61-D2B07CA182CD}"/>
            </c:ext>
          </c:extLst>
        </c:ser>
        <c:ser>
          <c:idx val="6"/>
          <c:order val="6"/>
          <c:tx>
            <c:strRef>
              <c:f>'CONSOMMATIONS FACTURES'!$L$4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multiLvlStrRef>
              <c:f>'CONSOMMATIONS FACTURES'!$B$101:$B$112</c:f>
            </c:multiLvlStrRef>
          </c:cat>
          <c:val>
            <c:numRef>
              <c:f>'CONSOMMATIONS FACTURES'!$L$101:$L$112</c:f>
            </c:numRef>
          </c:val>
          <c:smooth val="0"/>
          <c:extLst>
            <c:ext xmlns:c16="http://schemas.microsoft.com/office/drawing/2014/chart" uri="{C3380CC4-5D6E-409C-BE32-E72D297353CC}">
              <c16:uniqueId val="{00000006-44A7-4999-9D61-D2B07CA182CD}"/>
            </c:ext>
          </c:extLst>
        </c:ser>
        <c:ser>
          <c:idx val="7"/>
          <c:order val="7"/>
          <c:tx>
            <c:strRef>
              <c:f>'CONSOMMATIONS FACTURES'!$M$4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multiLvlStrRef>
              <c:f>'CONSOMMATIONS FACTURES'!$B$101:$B$112</c:f>
            </c:multiLvlStrRef>
          </c:cat>
          <c:val>
            <c:numRef>
              <c:f>'CONSOMMATIONS FACTURES'!$M$101:$M$112</c:f>
            </c:numRef>
          </c:val>
          <c:smooth val="0"/>
          <c:extLst>
            <c:ext xmlns:c16="http://schemas.microsoft.com/office/drawing/2014/chart" uri="{C3380CC4-5D6E-409C-BE32-E72D297353CC}">
              <c16:uniqueId val="{00000007-44A7-4999-9D61-D2B07CA182CD}"/>
            </c:ext>
          </c:extLst>
        </c:ser>
        <c:ser>
          <c:idx val="8"/>
          <c:order val="8"/>
          <c:tx>
            <c:strRef>
              <c:f>'CONSOMMATIONS FACTURES'!$N$4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multiLvlStrRef>
              <c:f>'CONSOMMATIONS FACTURES'!$B$101:$B$112</c:f>
            </c:multiLvlStrRef>
          </c:cat>
          <c:val>
            <c:numRef>
              <c:f>'CONSOMMATIONS FACTURES'!$N$101:$N$112</c:f>
            </c:numRef>
          </c:val>
          <c:smooth val="0"/>
          <c:extLst>
            <c:ext xmlns:c16="http://schemas.microsoft.com/office/drawing/2014/chart" uri="{C3380CC4-5D6E-409C-BE32-E72D297353CC}">
              <c16:uniqueId val="{00000008-44A7-4999-9D61-D2B07CA182CD}"/>
            </c:ext>
          </c:extLst>
        </c:ser>
        <c:ser>
          <c:idx val="9"/>
          <c:order val="9"/>
          <c:tx>
            <c:strRef>
              <c:f>'CONSOMMATIONS FACTURES'!$O$4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multiLvlStrRef>
              <c:f>'CONSOMMATIONS FACTURES'!$B$101:$B$112</c:f>
            </c:multiLvlStrRef>
          </c:cat>
          <c:val>
            <c:numRef>
              <c:f>'CONSOMMATIONS FACTURES'!$O$101:$O$112</c:f>
            </c:numRef>
          </c:val>
          <c:smooth val="0"/>
          <c:extLst>
            <c:ext xmlns:c16="http://schemas.microsoft.com/office/drawing/2014/chart" uri="{C3380CC4-5D6E-409C-BE32-E72D297353CC}">
              <c16:uniqueId val="{00000009-44A7-4999-9D61-D2B07CA182CD}"/>
            </c:ext>
          </c:extLst>
        </c:ser>
        <c:ser>
          <c:idx val="10"/>
          <c:order val="10"/>
          <c:tx>
            <c:strRef>
              <c:f>'CONSOMMATIONS FACTURES'!$P$4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multiLvlStrRef>
              <c:f>'CONSOMMATIONS FACTURES'!$B$101:$B$112</c:f>
            </c:multiLvlStrRef>
          </c:cat>
          <c:val>
            <c:numRef>
              <c:f>'CONSOMMATIONS FACTURES'!$P$101:$P$112</c:f>
            </c:numRef>
          </c:val>
          <c:smooth val="0"/>
          <c:extLst>
            <c:ext xmlns:c16="http://schemas.microsoft.com/office/drawing/2014/chart" uri="{C3380CC4-5D6E-409C-BE32-E72D297353CC}">
              <c16:uniqueId val="{0000000A-44A7-4999-9D61-D2B07CA182CD}"/>
            </c:ext>
          </c:extLst>
        </c:ser>
        <c:ser>
          <c:idx val="11"/>
          <c:order val="11"/>
          <c:tx>
            <c:strRef>
              <c:f>'CONSOMMATIONS FACTURES'!$Q$4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multiLvlStrRef>
              <c:f>'CONSOMMATIONS FACTURES'!$B$101:$B$112</c:f>
            </c:multiLvlStrRef>
          </c:cat>
          <c:val>
            <c:numRef>
              <c:f>'CONSOMMATIONS FACTURES'!$Q$101:$Q$112</c:f>
            </c:numRef>
          </c:val>
          <c:smooth val="0"/>
          <c:extLst>
            <c:ext xmlns:c16="http://schemas.microsoft.com/office/drawing/2014/chart" uri="{C3380CC4-5D6E-409C-BE32-E72D297353CC}">
              <c16:uniqueId val="{0000000B-44A7-4999-9D61-D2B07CA182CD}"/>
            </c:ext>
          </c:extLst>
        </c:ser>
        <c:ser>
          <c:idx val="12"/>
          <c:order val="12"/>
          <c:tx>
            <c:strRef>
              <c:f>'CONSOMMATIONS FACTURES'!$R$4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multiLvlStrRef>
              <c:f>'CONSOMMATIONS FACTURES'!$B$101:$B$112</c:f>
            </c:multiLvlStrRef>
          </c:cat>
          <c:val>
            <c:numRef>
              <c:f>'CONSOMMATIONS FACTURES'!$R$101:$R$112</c:f>
            </c:numRef>
          </c:val>
          <c:smooth val="0"/>
          <c:extLst>
            <c:ext xmlns:c16="http://schemas.microsoft.com/office/drawing/2014/chart" uri="{C3380CC4-5D6E-409C-BE32-E72D297353CC}">
              <c16:uniqueId val="{00000000-08EB-4543-AB69-E030B99464D5}"/>
            </c:ext>
          </c:extLst>
        </c:ser>
        <c:ser>
          <c:idx val="13"/>
          <c:order val="13"/>
          <c:tx>
            <c:strRef>
              <c:f>'CONSOMMATIONS FACTURES'!$S$4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multiLvlStrRef>
              <c:f>'CONSOMMATIONS FACTURES'!$B$101:$B$112</c:f>
            </c:multiLvlStrRef>
          </c:cat>
          <c:val>
            <c:numRef>
              <c:f>'CONSOMMATIONS FACTURES'!$S$101:$S$112</c:f>
            </c:numRef>
          </c:val>
          <c:smooth val="0"/>
          <c:extLst>
            <c:ext xmlns:c16="http://schemas.microsoft.com/office/drawing/2014/chart" uri="{C3380CC4-5D6E-409C-BE32-E72D297353CC}">
              <c16:uniqueId val="{00000001-08EB-4543-AB69-E030B99464D5}"/>
            </c:ext>
          </c:extLst>
        </c:ser>
        <c:ser>
          <c:idx val="14"/>
          <c:order val="14"/>
          <c:tx>
            <c:strRef>
              <c:f>'CONSOMMATIONS FACTURES'!$T$4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multiLvlStrRef>
              <c:f>'CONSOMMATIONS FACTURES'!$B$101:$B$112</c:f>
            </c:multiLvlStrRef>
          </c:cat>
          <c:val>
            <c:numRef>
              <c:f>'CONSOMMATIONS FACTURES'!$T$101:$T$112</c:f>
            </c:numRef>
          </c:val>
          <c:smooth val="0"/>
          <c:extLst>
            <c:ext xmlns:c16="http://schemas.microsoft.com/office/drawing/2014/chart" uri="{C3380CC4-5D6E-409C-BE32-E72D297353CC}">
              <c16:uniqueId val="{00000002-08EB-4543-AB69-E030B99464D5}"/>
            </c:ext>
          </c:extLst>
        </c:ser>
        <c:ser>
          <c:idx val="15"/>
          <c:order val="15"/>
          <c:tx>
            <c:strRef>
              <c:f>'CONSOMMATIONS FACTURES'!$U$4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multiLvlStrRef>
              <c:f>'CONSOMMATIONS FACTURES'!$B$101:$B$112</c:f>
            </c:multiLvlStrRef>
          </c:cat>
          <c:val>
            <c:numRef>
              <c:f>'CONSOMMATIONS FACTURES'!$U$101:$U$112</c:f>
            </c:numRef>
          </c:val>
          <c:smooth val="0"/>
          <c:extLst>
            <c:ext xmlns:c16="http://schemas.microsoft.com/office/drawing/2014/chart" uri="{C3380CC4-5D6E-409C-BE32-E72D297353CC}">
              <c16:uniqueId val="{00000003-08EB-4543-AB69-E030B99464D5}"/>
            </c:ext>
          </c:extLst>
        </c:ser>
        <c:ser>
          <c:idx val="16"/>
          <c:order val="16"/>
          <c:tx>
            <c:strRef>
              <c:f>'CONSOMMATIONS FACTURES'!$V$4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multiLvlStrRef>
              <c:f>'CONSOMMATIONS FACTURES'!$B$101:$B$112</c:f>
            </c:multiLvlStrRef>
          </c:cat>
          <c:val>
            <c:numRef>
              <c:f>'CONSOMMATIONS FACTURES'!$V$101:$V$112</c:f>
            </c:numRef>
          </c:val>
          <c:smooth val="0"/>
          <c:extLst>
            <c:ext xmlns:c16="http://schemas.microsoft.com/office/drawing/2014/chart" uri="{C3380CC4-5D6E-409C-BE32-E72D297353CC}">
              <c16:uniqueId val="{00000004-08EB-4543-AB69-E030B99464D5}"/>
            </c:ext>
          </c:extLst>
        </c:ser>
        <c:ser>
          <c:idx val="17"/>
          <c:order val="17"/>
          <c:tx>
            <c:strRef>
              <c:f>'CONSOMMATIONS FACTURES'!$W$4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multiLvlStrRef>
              <c:f>'CONSOMMATIONS FACTURES'!$B$101:$B$112</c:f>
            </c:multiLvlStrRef>
          </c:cat>
          <c:val>
            <c:numRef>
              <c:f>'CONSOMMATIONS FACTURES'!$W$101:$W$112</c:f>
            </c:numRef>
          </c:val>
          <c:smooth val="0"/>
          <c:extLst>
            <c:ext xmlns:c16="http://schemas.microsoft.com/office/drawing/2014/chart" uri="{C3380CC4-5D6E-409C-BE32-E72D297353CC}">
              <c16:uniqueId val="{00000005-08EB-4543-AB69-E030B99464D5}"/>
            </c:ext>
          </c:extLst>
        </c:ser>
        <c:ser>
          <c:idx val="18"/>
          <c:order val="18"/>
          <c:tx>
            <c:strRef>
              <c:f>'CONSOMMATIONS FACTURES'!$X$4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multiLvlStrRef>
              <c:f>'CONSOMMATIONS FACTURES'!$B$101:$B$112</c:f>
            </c:multiLvlStrRef>
          </c:cat>
          <c:val>
            <c:numRef>
              <c:f>'CONSOMMATIONS FACTURES'!$X$101:$X$112</c:f>
            </c:numRef>
          </c:val>
          <c:smooth val="0"/>
          <c:extLst>
            <c:ext xmlns:c16="http://schemas.microsoft.com/office/drawing/2014/chart" uri="{C3380CC4-5D6E-409C-BE32-E72D297353CC}">
              <c16:uniqueId val="{00000006-08EB-4543-AB69-E030B99464D5}"/>
            </c:ext>
          </c:extLst>
        </c:ser>
        <c:ser>
          <c:idx val="19"/>
          <c:order val="19"/>
          <c:tx>
            <c:strRef>
              <c:f>'CONSOMMATIONS FACTURES'!$Y$4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multiLvlStrRef>
              <c:f>'CONSOMMATIONS FACTURES'!$B$101:$B$112</c:f>
            </c:multiLvlStrRef>
          </c:cat>
          <c:val>
            <c:numRef>
              <c:f>'CONSOMMATIONS FACTURES'!$Y$101:$Y$112</c:f>
            </c:numRef>
          </c:val>
          <c:smooth val="0"/>
          <c:extLst>
            <c:ext xmlns:c16="http://schemas.microsoft.com/office/drawing/2014/chart" uri="{C3380CC4-5D6E-409C-BE32-E72D297353CC}">
              <c16:uniqueId val="{00000007-08EB-4543-AB69-E030B99464D5}"/>
            </c:ext>
          </c:extLst>
        </c:ser>
        <c:ser>
          <c:idx val="20"/>
          <c:order val="20"/>
          <c:tx>
            <c:strRef>
              <c:f>'CONSOMMATIONS FACTURES'!$Z$4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multiLvlStrRef>
              <c:f>'CONSOMMATIONS FACTURES'!$B$101:$B$112</c:f>
            </c:multiLvlStrRef>
          </c:cat>
          <c:val>
            <c:numRef>
              <c:f>'CONSOMMATIONS FACTURES'!$Z$101:$Z$112</c:f>
            </c:numRef>
          </c:val>
          <c:smooth val="0"/>
          <c:extLst>
            <c:ext xmlns:c16="http://schemas.microsoft.com/office/drawing/2014/chart" uri="{C3380CC4-5D6E-409C-BE32-E72D297353CC}">
              <c16:uniqueId val="{00000008-08EB-4543-AB69-E030B9946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2672636009482242E-2"/>
          <c:h val="0.8438692913385826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Bois plaquettes annuelle - Tonnes (Facture)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'CONSOMMATIONS FACTURES'!$F$4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multiLvlStrRef>
              <c:f>'CONSOMMATIONS FACTURES'!$B$117:$B$128</c:f>
            </c:multiLvlStrRef>
          </c:cat>
          <c:val>
            <c:numRef>
              <c:f>'CONSOMMATIONS FACTURES'!$F$117:$F$128</c:f>
            </c:numRef>
          </c:val>
          <c:smooth val="0"/>
          <c:extLst>
            <c:ext xmlns:c16="http://schemas.microsoft.com/office/drawing/2014/chart" uri="{C3380CC4-5D6E-409C-BE32-E72D297353CC}">
              <c16:uniqueId val="{00000000-1115-44B3-B495-350EFEE0E046}"/>
            </c:ext>
          </c:extLst>
        </c:ser>
        <c:ser>
          <c:idx val="1"/>
          <c:order val="1"/>
          <c:tx>
            <c:strRef>
              <c:f>'CONSOMMATIONS FACTURES'!$G$4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multiLvlStrRef>
              <c:f>'CONSOMMATIONS FACTURES'!$B$117:$B$128</c:f>
            </c:multiLvlStrRef>
          </c:cat>
          <c:val>
            <c:numRef>
              <c:f>'CONSOMMATIONS FACTURES'!$G$117:$G$128</c:f>
            </c:numRef>
          </c:val>
          <c:smooth val="0"/>
          <c:extLst>
            <c:ext xmlns:c16="http://schemas.microsoft.com/office/drawing/2014/chart" uri="{C3380CC4-5D6E-409C-BE32-E72D297353CC}">
              <c16:uniqueId val="{00000001-1115-44B3-B495-350EFEE0E046}"/>
            </c:ext>
          </c:extLst>
        </c:ser>
        <c:ser>
          <c:idx val="2"/>
          <c:order val="2"/>
          <c:tx>
            <c:strRef>
              <c:f>'CONSOMMATIONS FACTURES'!$H$4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multiLvlStrRef>
              <c:f>'CONSOMMATIONS FACTURES'!$B$117:$B$128</c:f>
            </c:multiLvlStrRef>
          </c:cat>
          <c:val>
            <c:numRef>
              <c:f>'CONSOMMATIONS FACTURES'!$H$117:$H$128</c:f>
            </c:numRef>
          </c:val>
          <c:smooth val="0"/>
          <c:extLst>
            <c:ext xmlns:c16="http://schemas.microsoft.com/office/drawing/2014/chart" uri="{C3380CC4-5D6E-409C-BE32-E72D297353CC}">
              <c16:uniqueId val="{00000002-1115-44B3-B495-350EFEE0E046}"/>
            </c:ext>
          </c:extLst>
        </c:ser>
        <c:ser>
          <c:idx val="3"/>
          <c:order val="3"/>
          <c:tx>
            <c:strRef>
              <c:f>'CONSOMMATIONS FACTURES'!$I$4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multiLvlStrRef>
              <c:f>'CONSOMMATIONS FACTURES'!$B$117:$B$128</c:f>
            </c:multiLvlStrRef>
          </c:cat>
          <c:val>
            <c:numRef>
              <c:f>'CONSOMMATIONS FACTURES'!$I$117:$I$128</c:f>
            </c:numRef>
          </c:val>
          <c:smooth val="0"/>
          <c:extLst>
            <c:ext xmlns:c16="http://schemas.microsoft.com/office/drawing/2014/chart" uri="{C3380CC4-5D6E-409C-BE32-E72D297353CC}">
              <c16:uniqueId val="{00000003-1115-44B3-B495-350EFEE0E046}"/>
            </c:ext>
          </c:extLst>
        </c:ser>
        <c:ser>
          <c:idx val="5"/>
          <c:order val="4"/>
          <c:tx>
            <c:strRef>
              <c:f>'CONSOMMATIONS FACTURES'!$J$4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multiLvlStrRef>
              <c:f>'CONSOMMATIONS FACTURES'!$B$117:$B$128</c:f>
            </c:multiLvlStrRef>
          </c:cat>
          <c:val>
            <c:numRef>
              <c:f>'CONSOMMATIONS FACTURES'!$J$117:$J$128</c:f>
            </c:numRef>
          </c:val>
          <c:smooth val="0"/>
          <c:extLst>
            <c:ext xmlns:c16="http://schemas.microsoft.com/office/drawing/2014/chart" uri="{C3380CC4-5D6E-409C-BE32-E72D297353CC}">
              <c16:uniqueId val="{00000004-1115-44B3-B495-350EFEE0E046}"/>
            </c:ext>
          </c:extLst>
        </c:ser>
        <c:ser>
          <c:idx val="4"/>
          <c:order val="5"/>
          <c:tx>
            <c:strRef>
              <c:f>'CONSOMMATIONS FACTURES'!$K$4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multiLvlStrRef>
              <c:f>'CONSOMMATIONS FACTURES'!$B$117:$B$128</c:f>
            </c:multiLvlStrRef>
          </c:cat>
          <c:val>
            <c:numRef>
              <c:f>'CONSOMMATIONS FACTURES'!$K$117:$K$128</c:f>
            </c:numRef>
          </c:val>
          <c:smooth val="0"/>
          <c:extLst>
            <c:ext xmlns:c16="http://schemas.microsoft.com/office/drawing/2014/chart" uri="{C3380CC4-5D6E-409C-BE32-E72D297353CC}">
              <c16:uniqueId val="{00000005-1115-44B3-B495-350EFEE0E046}"/>
            </c:ext>
          </c:extLst>
        </c:ser>
        <c:ser>
          <c:idx val="6"/>
          <c:order val="6"/>
          <c:tx>
            <c:strRef>
              <c:f>'CONSOMMATIONS FACTURES'!$L$4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multiLvlStrRef>
              <c:f>'CONSOMMATIONS FACTURES'!$B$117:$B$128</c:f>
            </c:multiLvlStrRef>
          </c:cat>
          <c:val>
            <c:numRef>
              <c:f>'CONSOMMATIONS FACTURES'!$L$117:$L$128</c:f>
            </c:numRef>
          </c:val>
          <c:smooth val="0"/>
          <c:extLst>
            <c:ext xmlns:c16="http://schemas.microsoft.com/office/drawing/2014/chart" uri="{C3380CC4-5D6E-409C-BE32-E72D297353CC}">
              <c16:uniqueId val="{00000006-1115-44B3-B495-350EFEE0E046}"/>
            </c:ext>
          </c:extLst>
        </c:ser>
        <c:ser>
          <c:idx val="7"/>
          <c:order val="7"/>
          <c:tx>
            <c:strRef>
              <c:f>'CONSOMMATIONS FACTURES'!$M$4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multiLvlStrRef>
              <c:f>'CONSOMMATIONS FACTURES'!$B$117:$B$128</c:f>
            </c:multiLvlStrRef>
          </c:cat>
          <c:val>
            <c:numRef>
              <c:f>'CONSOMMATIONS FACTURES'!$M$117:$M$128</c:f>
            </c:numRef>
          </c:val>
          <c:smooth val="0"/>
          <c:extLst>
            <c:ext xmlns:c16="http://schemas.microsoft.com/office/drawing/2014/chart" uri="{C3380CC4-5D6E-409C-BE32-E72D297353CC}">
              <c16:uniqueId val="{00000007-1115-44B3-B495-350EFEE0E046}"/>
            </c:ext>
          </c:extLst>
        </c:ser>
        <c:ser>
          <c:idx val="8"/>
          <c:order val="8"/>
          <c:tx>
            <c:strRef>
              <c:f>'CONSOMMATIONS FACTURES'!$N$4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multiLvlStrRef>
              <c:f>'CONSOMMATIONS FACTURES'!$B$117:$B$128</c:f>
            </c:multiLvlStrRef>
          </c:cat>
          <c:val>
            <c:numRef>
              <c:f>'CONSOMMATIONS FACTURES'!$N$117:$N$128</c:f>
            </c:numRef>
          </c:val>
          <c:smooth val="0"/>
          <c:extLst>
            <c:ext xmlns:c16="http://schemas.microsoft.com/office/drawing/2014/chart" uri="{C3380CC4-5D6E-409C-BE32-E72D297353CC}">
              <c16:uniqueId val="{00000008-1115-44B3-B495-350EFEE0E046}"/>
            </c:ext>
          </c:extLst>
        </c:ser>
        <c:ser>
          <c:idx val="9"/>
          <c:order val="9"/>
          <c:tx>
            <c:strRef>
              <c:f>'CONSOMMATIONS FACTURES'!$O$4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multiLvlStrRef>
              <c:f>'CONSOMMATIONS FACTURES'!$B$117:$B$128</c:f>
            </c:multiLvlStrRef>
          </c:cat>
          <c:val>
            <c:numRef>
              <c:f>'CONSOMMATIONS FACTURES'!$O$117:$O$128</c:f>
            </c:numRef>
          </c:val>
          <c:smooth val="0"/>
          <c:extLst>
            <c:ext xmlns:c16="http://schemas.microsoft.com/office/drawing/2014/chart" uri="{C3380CC4-5D6E-409C-BE32-E72D297353CC}">
              <c16:uniqueId val="{00000009-1115-44B3-B495-350EFEE0E046}"/>
            </c:ext>
          </c:extLst>
        </c:ser>
        <c:ser>
          <c:idx val="10"/>
          <c:order val="10"/>
          <c:tx>
            <c:strRef>
              <c:f>'CONSOMMATIONS FACTURES'!$P$4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multiLvlStrRef>
              <c:f>'CONSOMMATIONS FACTURES'!$B$117:$B$128</c:f>
            </c:multiLvlStrRef>
          </c:cat>
          <c:val>
            <c:numRef>
              <c:f>'CONSOMMATIONS FACTURES'!$P$117:$P$128</c:f>
            </c:numRef>
          </c:val>
          <c:smooth val="0"/>
          <c:extLst>
            <c:ext xmlns:c16="http://schemas.microsoft.com/office/drawing/2014/chart" uri="{C3380CC4-5D6E-409C-BE32-E72D297353CC}">
              <c16:uniqueId val="{0000000A-1115-44B3-B495-350EFEE0E046}"/>
            </c:ext>
          </c:extLst>
        </c:ser>
        <c:ser>
          <c:idx val="11"/>
          <c:order val="11"/>
          <c:tx>
            <c:strRef>
              <c:f>'CONSOMMATIONS FACTURES'!$Q$4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multiLvlStrRef>
              <c:f>'CONSOMMATIONS FACTURES'!$B$117:$B$128</c:f>
            </c:multiLvlStrRef>
          </c:cat>
          <c:val>
            <c:numRef>
              <c:f>'CONSOMMATIONS FACTURES'!$Q$117:$Q$128</c:f>
            </c:numRef>
          </c:val>
          <c:smooth val="0"/>
          <c:extLst>
            <c:ext xmlns:c16="http://schemas.microsoft.com/office/drawing/2014/chart" uri="{C3380CC4-5D6E-409C-BE32-E72D297353CC}">
              <c16:uniqueId val="{0000000B-1115-44B3-B495-350EFEE0E046}"/>
            </c:ext>
          </c:extLst>
        </c:ser>
        <c:ser>
          <c:idx val="12"/>
          <c:order val="12"/>
          <c:tx>
            <c:strRef>
              <c:f>'CONSOMMATIONS FACTURES'!$R$4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multiLvlStrRef>
              <c:f>'CONSOMMATIONS FACTURES'!$B$117:$B$128</c:f>
            </c:multiLvlStrRef>
          </c:cat>
          <c:val>
            <c:numRef>
              <c:f>'CONSOMMATIONS FACTURES'!$R$117:$R$128</c:f>
            </c:numRef>
          </c:val>
          <c:smooth val="0"/>
          <c:extLst>
            <c:ext xmlns:c16="http://schemas.microsoft.com/office/drawing/2014/chart" uri="{C3380CC4-5D6E-409C-BE32-E72D297353CC}">
              <c16:uniqueId val="{00000000-2D81-4816-8675-57AE5852E661}"/>
            </c:ext>
          </c:extLst>
        </c:ser>
        <c:ser>
          <c:idx val="13"/>
          <c:order val="13"/>
          <c:tx>
            <c:strRef>
              <c:f>'CONSOMMATIONS FACTURES'!$S$4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multiLvlStrRef>
              <c:f>'CONSOMMATIONS FACTURES'!$B$117:$B$128</c:f>
            </c:multiLvlStrRef>
          </c:cat>
          <c:val>
            <c:numRef>
              <c:f>'CONSOMMATIONS FACTURES'!$S$117:$S$128</c:f>
            </c:numRef>
          </c:val>
          <c:smooth val="0"/>
          <c:extLst>
            <c:ext xmlns:c16="http://schemas.microsoft.com/office/drawing/2014/chart" uri="{C3380CC4-5D6E-409C-BE32-E72D297353CC}">
              <c16:uniqueId val="{00000001-2D81-4816-8675-57AE5852E661}"/>
            </c:ext>
          </c:extLst>
        </c:ser>
        <c:ser>
          <c:idx val="14"/>
          <c:order val="14"/>
          <c:tx>
            <c:strRef>
              <c:f>'CONSOMMATIONS FACTURES'!$T$4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multiLvlStrRef>
              <c:f>'CONSOMMATIONS FACTURES'!$B$117:$B$128</c:f>
            </c:multiLvlStrRef>
          </c:cat>
          <c:val>
            <c:numRef>
              <c:f>'CONSOMMATIONS FACTURES'!$T$117:$T$128</c:f>
            </c:numRef>
          </c:val>
          <c:smooth val="0"/>
          <c:extLst>
            <c:ext xmlns:c16="http://schemas.microsoft.com/office/drawing/2014/chart" uri="{C3380CC4-5D6E-409C-BE32-E72D297353CC}">
              <c16:uniqueId val="{00000002-2D81-4816-8675-57AE5852E661}"/>
            </c:ext>
          </c:extLst>
        </c:ser>
        <c:ser>
          <c:idx val="15"/>
          <c:order val="15"/>
          <c:tx>
            <c:strRef>
              <c:f>'CONSOMMATIONS FACTURES'!$U$4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multiLvlStrRef>
              <c:f>'CONSOMMATIONS FACTURES'!$B$117:$B$128</c:f>
            </c:multiLvlStrRef>
          </c:cat>
          <c:val>
            <c:numRef>
              <c:f>'CONSOMMATIONS FACTURES'!$U$117:$U$128</c:f>
            </c:numRef>
          </c:val>
          <c:smooth val="0"/>
          <c:extLst>
            <c:ext xmlns:c16="http://schemas.microsoft.com/office/drawing/2014/chart" uri="{C3380CC4-5D6E-409C-BE32-E72D297353CC}">
              <c16:uniqueId val="{00000003-2D81-4816-8675-57AE5852E661}"/>
            </c:ext>
          </c:extLst>
        </c:ser>
        <c:ser>
          <c:idx val="16"/>
          <c:order val="16"/>
          <c:tx>
            <c:strRef>
              <c:f>'CONSOMMATIONS FACTURES'!$V$4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multiLvlStrRef>
              <c:f>'CONSOMMATIONS FACTURES'!$B$117:$B$128</c:f>
            </c:multiLvlStrRef>
          </c:cat>
          <c:val>
            <c:numRef>
              <c:f>'CONSOMMATIONS FACTURES'!$V$117:$V$128</c:f>
            </c:numRef>
          </c:val>
          <c:smooth val="0"/>
          <c:extLst>
            <c:ext xmlns:c16="http://schemas.microsoft.com/office/drawing/2014/chart" uri="{C3380CC4-5D6E-409C-BE32-E72D297353CC}">
              <c16:uniqueId val="{00000004-2D81-4816-8675-57AE5852E661}"/>
            </c:ext>
          </c:extLst>
        </c:ser>
        <c:ser>
          <c:idx val="17"/>
          <c:order val="17"/>
          <c:tx>
            <c:strRef>
              <c:f>'CONSOMMATIONS FACTURES'!$W$4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multiLvlStrRef>
              <c:f>'CONSOMMATIONS FACTURES'!$B$117:$B$128</c:f>
            </c:multiLvlStrRef>
          </c:cat>
          <c:val>
            <c:numRef>
              <c:f>'CONSOMMATIONS FACTURES'!$W$117:$W$128</c:f>
            </c:numRef>
          </c:val>
          <c:smooth val="0"/>
          <c:extLst>
            <c:ext xmlns:c16="http://schemas.microsoft.com/office/drawing/2014/chart" uri="{C3380CC4-5D6E-409C-BE32-E72D297353CC}">
              <c16:uniqueId val="{00000005-2D81-4816-8675-57AE5852E661}"/>
            </c:ext>
          </c:extLst>
        </c:ser>
        <c:ser>
          <c:idx val="18"/>
          <c:order val="18"/>
          <c:tx>
            <c:strRef>
              <c:f>'CONSOMMATIONS FACTURES'!$X$4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multiLvlStrRef>
              <c:f>'CONSOMMATIONS FACTURES'!$B$117:$B$128</c:f>
            </c:multiLvlStrRef>
          </c:cat>
          <c:val>
            <c:numRef>
              <c:f>'CONSOMMATIONS FACTURES'!$X$117:$X$128</c:f>
            </c:numRef>
          </c:val>
          <c:smooth val="0"/>
          <c:extLst>
            <c:ext xmlns:c16="http://schemas.microsoft.com/office/drawing/2014/chart" uri="{C3380CC4-5D6E-409C-BE32-E72D297353CC}">
              <c16:uniqueId val="{00000006-2D81-4816-8675-57AE5852E661}"/>
            </c:ext>
          </c:extLst>
        </c:ser>
        <c:ser>
          <c:idx val="19"/>
          <c:order val="19"/>
          <c:tx>
            <c:strRef>
              <c:f>'CONSOMMATIONS FACTURES'!$Y$4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multiLvlStrRef>
              <c:f>'CONSOMMATIONS FACTURES'!$B$117:$B$128</c:f>
            </c:multiLvlStrRef>
          </c:cat>
          <c:val>
            <c:numRef>
              <c:f>'CONSOMMATIONS FACTURES'!$Y$117:$Y$128</c:f>
            </c:numRef>
          </c:val>
          <c:smooth val="0"/>
          <c:extLst>
            <c:ext xmlns:c16="http://schemas.microsoft.com/office/drawing/2014/chart" uri="{C3380CC4-5D6E-409C-BE32-E72D297353CC}">
              <c16:uniqueId val="{00000007-2D81-4816-8675-57AE5852E661}"/>
            </c:ext>
          </c:extLst>
        </c:ser>
        <c:ser>
          <c:idx val="20"/>
          <c:order val="20"/>
          <c:tx>
            <c:strRef>
              <c:f>'CONSOMMATIONS FACTURES'!$Z$4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multiLvlStrRef>
              <c:f>'CONSOMMATIONS FACTURES'!$B$117:$B$128</c:f>
            </c:multiLvlStrRef>
          </c:cat>
          <c:val>
            <c:numRef>
              <c:f>'CONSOMMATIONS FACTURES'!$Z$117:$Z$128</c:f>
            </c:numRef>
          </c:val>
          <c:smooth val="0"/>
          <c:extLst>
            <c:ext xmlns:c16="http://schemas.microsoft.com/office/drawing/2014/chart" uri="{C3380CC4-5D6E-409C-BE32-E72D297353CC}">
              <c16:uniqueId val="{00000008-2D81-4816-8675-57AE5852E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2672636009482242E-2"/>
          <c:h val="0.8438692913385826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Eau annuelle - m3 (Facture)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'CONSOMMATIONS FACTURES'!$F$4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'CONSOMMATIONS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FACTURES'!$F$133:$F$144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2E-4663-B66D-307F16A972EE}"/>
            </c:ext>
          </c:extLst>
        </c:ser>
        <c:ser>
          <c:idx val="1"/>
          <c:order val="1"/>
          <c:tx>
            <c:strRef>
              <c:f>'CONSOMMATIONS FACTURES'!$G$4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'CONSOMMATIONS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FACTURES'!$G$133:$G$144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2E-4663-B66D-307F16A972EE}"/>
            </c:ext>
          </c:extLst>
        </c:ser>
        <c:ser>
          <c:idx val="2"/>
          <c:order val="2"/>
          <c:tx>
            <c:strRef>
              <c:f>'CONSOMMATIONS FACTURES'!$H$4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'CONSOMMATIONS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FACTURES'!$H$133:$H$144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2E-4663-B66D-307F16A972EE}"/>
            </c:ext>
          </c:extLst>
        </c:ser>
        <c:ser>
          <c:idx val="3"/>
          <c:order val="3"/>
          <c:tx>
            <c:strRef>
              <c:f>'CONSOMMATIONS FACTURES'!$I$4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'CONSOMMATIONS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FACTURES'!$I$133:$I$144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2E-4663-B66D-307F16A972EE}"/>
            </c:ext>
          </c:extLst>
        </c:ser>
        <c:ser>
          <c:idx val="5"/>
          <c:order val="4"/>
          <c:tx>
            <c:strRef>
              <c:f>'CONSOMMATIONS FACTURES'!$J$4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'CONSOMMATIONS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FACTURES'!$J$133:$J$144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2E-4663-B66D-307F16A972EE}"/>
            </c:ext>
          </c:extLst>
        </c:ser>
        <c:ser>
          <c:idx val="4"/>
          <c:order val="5"/>
          <c:tx>
            <c:strRef>
              <c:f>'CONSOMMATIONS FACTURES'!$K$4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'CONSOMMATIONS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FACTURES'!$K$133:$K$144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2E-4663-B66D-307F16A972EE}"/>
            </c:ext>
          </c:extLst>
        </c:ser>
        <c:ser>
          <c:idx val="6"/>
          <c:order val="6"/>
          <c:tx>
            <c:strRef>
              <c:f>'CONSOMMATIONS FACTURES'!$L$4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'CONSOMMATIONS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FACTURES'!$L$133:$L$144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22E-4663-B66D-307F16A972EE}"/>
            </c:ext>
          </c:extLst>
        </c:ser>
        <c:ser>
          <c:idx val="7"/>
          <c:order val="7"/>
          <c:tx>
            <c:strRef>
              <c:f>'CONSOMMATIONS FACTURES'!$M$4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'CONSOMMATIONS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FACTURES'!$M$133:$M$144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22E-4663-B66D-307F16A972EE}"/>
            </c:ext>
          </c:extLst>
        </c:ser>
        <c:ser>
          <c:idx val="8"/>
          <c:order val="8"/>
          <c:tx>
            <c:strRef>
              <c:f>'CONSOMMATIONS FACTURES'!$N$4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'CONSOMMATIONS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FACTURES'!$N$133:$N$144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2E-4663-B66D-307F16A972EE}"/>
            </c:ext>
          </c:extLst>
        </c:ser>
        <c:ser>
          <c:idx val="9"/>
          <c:order val="9"/>
          <c:tx>
            <c:strRef>
              <c:f>'CONSOMMATIONS FACTURES'!$O$4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'CONSOMMATIONS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FACTURES'!$O$133:$O$144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22E-4663-B66D-307F16A972EE}"/>
            </c:ext>
          </c:extLst>
        </c:ser>
        <c:ser>
          <c:idx val="10"/>
          <c:order val="10"/>
          <c:tx>
            <c:strRef>
              <c:f>'CONSOMMATIONS FACTURES'!$P$4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'CONSOMMATIONS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FACTURES'!$P$133:$P$144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22E-4663-B66D-307F16A972EE}"/>
            </c:ext>
          </c:extLst>
        </c:ser>
        <c:ser>
          <c:idx val="11"/>
          <c:order val="11"/>
          <c:tx>
            <c:strRef>
              <c:f>'CONSOMMATIONS FACTURES'!$Q$4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'CONSOMMATIONS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FACTURES'!$Q$133:$Q$144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22E-4663-B66D-307F16A972EE}"/>
            </c:ext>
          </c:extLst>
        </c:ser>
        <c:ser>
          <c:idx val="12"/>
          <c:order val="12"/>
          <c:tx>
            <c:strRef>
              <c:f>'CONSOMMATIONS FACTURES'!$R$4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'CONSOMMATIONS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FACTURES'!$R$133:$R$144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A7-422C-9DB1-8418B66C712E}"/>
            </c:ext>
          </c:extLst>
        </c:ser>
        <c:ser>
          <c:idx val="13"/>
          <c:order val="13"/>
          <c:tx>
            <c:strRef>
              <c:f>'CONSOMMATIONS FACTURES'!$S$4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'CONSOMMATIONS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FACTURES'!$S$133:$S$144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A7-422C-9DB1-8418B66C712E}"/>
            </c:ext>
          </c:extLst>
        </c:ser>
        <c:ser>
          <c:idx val="14"/>
          <c:order val="14"/>
          <c:tx>
            <c:strRef>
              <c:f>'CONSOMMATIONS FACTURES'!$T$4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'CONSOMMATIONS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FACTURES'!$T$133:$T$144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A7-422C-9DB1-8418B66C712E}"/>
            </c:ext>
          </c:extLst>
        </c:ser>
        <c:ser>
          <c:idx val="15"/>
          <c:order val="15"/>
          <c:tx>
            <c:strRef>
              <c:f>'CONSOMMATIONS FACTURES'!$U$4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'CONSOMMATIONS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FACTURES'!$U$133:$U$144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A7-422C-9DB1-8418B66C712E}"/>
            </c:ext>
          </c:extLst>
        </c:ser>
        <c:ser>
          <c:idx val="16"/>
          <c:order val="16"/>
          <c:tx>
            <c:strRef>
              <c:f>'CONSOMMATIONS FACTURES'!$V$4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'CONSOMMATIONS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FACTURES'!$V$133:$V$144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A7-422C-9DB1-8418B66C712E}"/>
            </c:ext>
          </c:extLst>
        </c:ser>
        <c:ser>
          <c:idx val="17"/>
          <c:order val="17"/>
          <c:tx>
            <c:strRef>
              <c:f>'CONSOMMATIONS FACTURES'!$W$4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'CONSOMMATIONS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FACTURES'!$W$133:$W$144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A7-422C-9DB1-8418B66C712E}"/>
            </c:ext>
          </c:extLst>
        </c:ser>
        <c:ser>
          <c:idx val="18"/>
          <c:order val="18"/>
          <c:tx>
            <c:strRef>
              <c:f>'CONSOMMATIONS FACTURES'!$X$4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'CONSOMMATIONS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FACTURES'!$X$133:$X$144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A7-422C-9DB1-8418B66C712E}"/>
            </c:ext>
          </c:extLst>
        </c:ser>
        <c:ser>
          <c:idx val="19"/>
          <c:order val="19"/>
          <c:tx>
            <c:strRef>
              <c:f>'CONSOMMATIONS FACTURES'!$Y$4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'CONSOMMATIONS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FACTURES'!$Y$133:$Y$144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A7-422C-9DB1-8418B66C712E}"/>
            </c:ext>
          </c:extLst>
        </c:ser>
        <c:ser>
          <c:idx val="20"/>
          <c:order val="20"/>
          <c:tx>
            <c:strRef>
              <c:f>'CONSOMMATIONS FACTURES'!$Z$4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'CONSOMMATIONS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FACTURES'!$Z$133:$Z$144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A7-422C-9DB1-8418B66C7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2672636009482242E-2"/>
          <c:h val="0.8438692913385826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Dépenses electriques annuelles - € TTC</a:t>
            </a:r>
            <a:endParaRPr lang="fr-FR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'DEPENSES FACTURES'!$F$4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'DEPENSES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FACTURES'!$F$5:$F$16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01-44F1-8BFC-EF5A52458388}"/>
            </c:ext>
          </c:extLst>
        </c:ser>
        <c:ser>
          <c:idx val="1"/>
          <c:order val="1"/>
          <c:tx>
            <c:strRef>
              <c:f>'DEPENSES FACTURES'!$G$4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'DEPENSES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FACTURES'!$G$5:$G$16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01-44F1-8BFC-EF5A52458388}"/>
            </c:ext>
          </c:extLst>
        </c:ser>
        <c:ser>
          <c:idx val="2"/>
          <c:order val="2"/>
          <c:tx>
            <c:strRef>
              <c:f>'DEPENSES FACTURES'!$H$4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'DEPENSES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FACTURES'!$H$5:$H$16</c:f>
              <c:numCache>
                <c:formatCode>#,##0</c:formatCode>
                <c:ptCount val="12"/>
                <c:pt idx="0">
                  <c:v>4569</c:v>
                </c:pt>
                <c:pt idx="1">
                  <c:v>4658</c:v>
                </c:pt>
                <c:pt idx="2">
                  <c:v>3674</c:v>
                </c:pt>
                <c:pt idx="3">
                  <c:v>2618</c:v>
                </c:pt>
                <c:pt idx="4">
                  <c:v>2384</c:v>
                </c:pt>
                <c:pt idx="5">
                  <c:v>3656</c:v>
                </c:pt>
                <c:pt idx="6">
                  <c:v>4251</c:v>
                </c:pt>
                <c:pt idx="7">
                  <c:v>5072</c:v>
                </c:pt>
                <c:pt idx="8">
                  <c:v>3734</c:v>
                </c:pt>
                <c:pt idx="9">
                  <c:v>3018</c:v>
                </c:pt>
                <c:pt idx="10">
                  <c:v>4664</c:v>
                </c:pt>
                <c:pt idx="11">
                  <c:v>5491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01-44F1-8BFC-EF5A52458388}"/>
            </c:ext>
          </c:extLst>
        </c:ser>
        <c:ser>
          <c:idx val="3"/>
          <c:order val="3"/>
          <c:tx>
            <c:strRef>
              <c:f>'DEPENSES FACTURES'!$I$4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'DEPENSES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FACTURES'!$I$5:$I$16</c:f>
              <c:numCache>
                <c:formatCode>#,##0</c:formatCode>
                <c:ptCount val="12"/>
                <c:pt idx="0">
                  <c:v>6025</c:v>
                </c:pt>
                <c:pt idx="1">
                  <c:v>5151</c:v>
                </c:pt>
                <c:pt idx="2">
                  <c:v>4886</c:v>
                </c:pt>
                <c:pt idx="3">
                  <c:v>3332</c:v>
                </c:pt>
                <c:pt idx="4">
                  <c:v>3146</c:v>
                </c:pt>
                <c:pt idx="5">
                  <c:v>3040</c:v>
                </c:pt>
                <c:pt idx="6">
                  <c:v>6590</c:v>
                </c:pt>
                <c:pt idx="7">
                  <c:v>4845</c:v>
                </c:pt>
                <c:pt idx="8">
                  <c:v>2093</c:v>
                </c:pt>
                <c:pt idx="9">
                  <c:v>3028</c:v>
                </c:pt>
                <c:pt idx="10">
                  <c:v>4728</c:v>
                </c:pt>
                <c:pt idx="11">
                  <c:v>5496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01-44F1-8BFC-EF5A52458388}"/>
            </c:ext>
          </c:extLst>
        </c:ser>
        <c:ser>
          <c:idx val="5"/>
          <c:order val="4"/>
          <c:tx>
            <c:strRef>
              <c:f>'DEPENSES FACTURES'!$J$4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'DEPENSES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FACTURES'!$J$5:$J$16</c:f>
              <c:numCache>
                <c:formatCode>#,##0</c:formatCode>
                <c:ptCount val="12"/>
                <c:pt idx="0">
                  <c:v>5714</c:v>
                </c:pt>
                <c:pt idx="1">
                  <c:v>4946</c:v>
                </c:pt>
                <c:pt idx="2">
                  <c:v>4502</c:v>
                </c:pt>
                <c:pt idx="3">
                  <c:v>3404</c:v>
                </c:pt>
                <c:pt idx="4">
                  <c:v>3060</c:v>
                </c:pt>
                <c:pt idx="5">
                  <c:v>4474</c:v>
                </c:pt>
                <c:pt idx="6">
                  <c:v>4518</c:v>
                </c:pt>
                <c:pt idx="7">
                  <c:v>4543</c:v>
                </c:pt>
                <c:pt idx="8">
                  <c:v>4595</c:v>
                </c:pt>
                <c:pt idx="9">
                  <c:v>2834</c:v>
                </c:pt>
                <c:pt idx="10">
                  <c:v>4602</c:v>
                </c:pt>
                <c:pt idx="11">
                  <c:v>5471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01-44F1-8BFC-EF5A52458388}"/>
            </c:ext>
          </c:extLst>
        </c:ser>
        <c:ser>
          <c:idx val="4"/>
          <c:order val="5"/>
          <c:tx>
            <c:strRef>
              <c:f>'DEPENSES FACTURES'!$K$4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'DEPENSES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FACTURES'!$K$5:$K$16</c:f>
              <c:numCache>
                <c:formatCode>#,##0</c:formatCode>
                <c:ptCount val="12"/>
                <c:pt idx="0">
                  <c:v>6090</c:v>
                </c:pt>
                <c:pt idx="1">
                  <c:v>5289</c:v>
                </c:pt>
                <c:pt idx="2">
                  <c:v>4859</c:v>
                </c:pt>
                <c:pt idx="3">
                  <c:v>3353</c:v>
                </c:pt>
                <c:pt idx="4">
                  <c:v>4000</c:v>
                </c:pt>
                <c:pt idx="5">
                  <c:v>5577</c:v>
                </c:pt>
                <c:pt idx="6">
                  <c:v>6831</c:v>
                </c:pt>
                <c:pt idx="7">
                  <c:v>5355</c:v>
                </c:pt>
                <c:pt idx="8">
                  <c:v>4071</c:v>
                </c:pt>
                <c:pt idx="9">
                  <c:v>3153</c:v>
                </c:pt>
                <c:pt idx="10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01-44F1-8BFC-EF5A52458388}"/>
            </c:ext>
          </c:extLst>
        </c:ser>
        <c:ser>
          <c:idx val="6"/>
          <c:order val="6"/>
          <c:tx>
            <c:strRef>
              <c:f>'DEPENSES FACTURES'!$L$4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'DEPENSES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FACTURES'!$L$5:$L$16</c:f>
              <c:numCache>
                <c:formatCode>#,##0</c:formatCode>
                <c:ptCount val="12"/>
                <c:pt idx="0">
                  <c:v>5703</c:v>
                </c:pt>
                <c:pt idx="1">
                  <c:v>5154</c:v>
                </c:pt>
                <c:pt idx="2">
                  <c:v>5402</c:v>
                </c:pt>
                <c:pt idx="3">
                  <c:v>3754</c:v>
                </c:pt>
                <c:pt idx="4">
                  <c:v>3446</c:v>
                </c:pt>
                <c:pt idx="5">
                  <c:v>4497</c:v>
                </c:pt>
                <c:pt idx="6">
                  <c:v>5969</c:v>
                </c:pt>
                <c:pt idx="7">
                  <c:v>5616</c:v>
                </c:pt>
                <c:pt idx="8">
                  <c:v>4887</c:v>
                </c:pt>
                <c:pt idx="9">
                  <c:v>3642</c:v>
                </c:pt>
                <c:pt idx="10">
                  <c:v>4698</c:v>
                </c:pt>
                <c:pt idx="11">
                  <c:v>5179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A01-44F1-8BFC-EF5A52458388}"/>
            </c:ext>
          </c:extLst>
        </c:ser>
        <c:ser>
          <c:idx val="7"/>
          <c:order val="7"/>
          <c:tx>
            <c:strRef>
              <c:f>'DEPENSES FACTURES'!$M$4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'DEPENSES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FACTURES'!$M$5:$M$16</c:f>
              <c:numCache>
                <c:formatCode>#,##0</c:formatCode>
                <c:ptCount val="12"/>
                <c:pt idx="0">
                  <c:v>4714</c:v>
                </c:pt>
                <c:pt idx="1">
                  <c:v>3835</c:v>
                </c:pt>
                <c:pt idx="2">
                  <c:v>3957</c:v>
                </c:pt>
                <c:pt idx="3">
                  <c:v>2776</c:v>
                </c:pt>
                <c:pt idx="4">
                  <c:v>2802</c:v>
                </c:pt>
                <c:pt idx="5">
                  <c:v>5385</c:v>
                </c:pt>
                <c:pt idx="6">
                  <c:v>4696</c:v>
                </c:pt>
                <c:pt idx="7">
                  <c:v>5102</c:v>
                </c:pt>
                <c:pt idx="8">
                  <c:v>3128</c:v>
                </c:pt>
                <c:pt idx="9">
                  <c:v>2824</c:v>
                </c:pt>
                <c:pt idx="10">
                  <c:v>3848</c:v>
                </c:pt>
                <c:pt idx="11">
                  <c:v>4380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A01-44F1-8BFC-EF5A52458388}"/>
            </c:ext>
          </c:extLst>
        </c:ser>
        <c:ser>
          <c:idx val="8"/>
          <c:order val="8"/>
          <c:tx>
            <c:strRef>
              <c:f>'DEPENSES FACTURES'!$N$4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'DEPENSES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FACTURES'!$N$5:$N$16</c:f>
              <c:numCache>
                <c:formatCode>#,##0</c:formatCode>
                <c:ptCount val="12"/>
                <c:pt idx="0">
                  <c:v>4383</c:v>
                </c:pt>
                <c:pt idx="1">
                  <c:v>4209</c:v>
                </c:pt>
                <c:pt idx="2">
                  <c:v>4261</c:v>
                </c:pt>
                <c:pt idx="3">
                  <c:v>2863</c:v>
                </c:pt>
                <c:pt idx="4">
                  <c:v>2715</c:v>
                </c:pt>
                <c:pt idx="5">
                  <c:v>4148</c:v>
                </c:pt>
                <c:pt idx="6">
                  <c:v>5466</c:v>
                </c:pt>
                <c:pt idx="7">
                  <c:v>5651</c:v>
                </c:pt>
                <c:pt idx="8">
                  <c:v>4035</c:v>
                </c:pt>
                <c:pt idx="9">
                  <c:v>3176</c:v>
                </c:pt>
                <c:pt idx="10">
                  <c:v>3958</c:v>
                </c:pt>
                <c:pt idx="11">
                  <c:v>4284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01-44F1-8BFC-EF5A52458388}"/>
            </c:ext>
          </c:extLst>
        </c:ser>
        <c:ser>
          <c:idx val="9"/>
          <c:order val="9"/>
          <c:tx>
            <c:strRef>
              <c:f>'DEPENSES FACTURES'!$O$4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'DEPENSES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FACTURES'!$O$5:$O$16</c:f>
              <c:numCache>
                <c:formatCode>#,##0</c:formatCode>
                <c:ptCount val="12"/>
                <c:pt idx="0">
                  <c:v>12183</c:v>
                </c:pt>
                <c:pt idx="2">
                  <c:v>5356</c:v>
                </c:pt>
                <c:pt idx="3">
                  <c:v>3775</c:v>
                </c:pt>
                <c:pt idx="4">
                  <c:v>3488</c:v>
                </c:pt>
                <c:pt idx="5">
                  <c:v>4722</c:v>
                </c:pt>
                <c:pt idx="6">
                  <c:v>7525</c:v>
                </c:pt>
                <c:pt idx="7">
                  <c:v>6572</c:v>
                </c:pt>
                <c:pt idx="8">
                  <c:v>5446</c:v>
                </c:pt>
                <c:pt idx="9">
                  <c:v>3970</c:v>
                </c:pt>
                <c:pt idx="10">
                  <c:v>5771</c:v>
                </c:pt>
                <c:pt idx="11">
                  <c:v>6390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A01-44F1-8BFC-EF5A52458388}"/>
            </c:ext>
          </c:extLst>
        </c:ser>
        <c:ser>
          <c:idx val="10"/>
          <c:order val="10"/>
          <c:tx>
            <c:strRef>
              <c:f>'DEPENSES FACTURES'!$P$4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'DEPENSES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FACTURES'!$P$5:$P$16</c:f>
              <c:numCache>
                <c:formatCode>#,##0</c:formatCode>
                <c:ptCount val="12"/>
                <c:pt idx="0">
                  <c:v>6321</c:v>
                </c:pt>
                <c:pt idx="1">
                  <c:v>5367</c:v>
                </c:pt>
                <c:pt idx="2">
                  <c:v>5586</c:v>
                </c:pt>
                <c:pt idx="3">
                  <c:v>3702</c:v>
                </c:pt>
                <c:pt idx="4">
                  <c:v>3488</c:v>
                </c:pt>
                <c:pt idx="5">
                  <c:v>4636</c:v>
                </c:pt>
                <c:pt idx="6">
                  <c:v>6262</c:v>
                </c:pt>
                <c:pt idx="7">
                  <c:v>6149</c:v>
                </c:pt>
                <c:pt idx="8">
                  <c:v>4728</c:v>
                </c:pt>
                <c:pt idx="9">
                  <c:v>3971</c:v>
                </c:pt>
                <c:pt idx="10">
                  <c:v>5617</c:v>
                </c:pt>
                <c:pt idx="11">
                  <c:v>6925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A01-44F1-8BFC-EF5A52458388}"/>
            </c:ext>
          </c:extLst>
        </c:ser>
        <c:ser>
          <c:idx val="11"/>
          <c:order val="11"/>
          <c:tx>
            <c:strRef>
              <c:f>'DEPENSES FACTURES'!$Q$4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'DEPENSES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FACTURES'!$Q$5:$Q$16</c:f>
              <c:numCache>
                <c:formatCode>#,##0</c:formatCode>
                <c:ptCount val="12"/>
                <c:pt idx="0">
                  <c:v>7473.72</c:v>
                </c:pt>
                <c:pt idx="1">
                  <c:v>6346.99</c:v>
                </c:pt>
                <c:pt idx="2">
                  <c:v>6602.02</c:v>
                </c:pt>
                <c:pt idx="3">
                  <c:v>4008.66</c:v>
                </c:pt>
                <c:pt idx="4">
                  <c:v>3693.78</c:v>
                </c:pt>
                <c:pt idx="5">
                  <c:v>5529.36</c:v>
                </c:pt>
                <c:pt idx="6">
                  <c:v>6109.12</c:v>
                </c:pt>
                <c:pt idx="7">
                  <c:v>5812.64</c:v>
                </c:pt>
                <c:pt idx="8">
                  <c:v>4911.3999999999996</c:v>
                </c:pt>
                <c:pt idx="9">
                  <c:v>3710.05</c:v>
                </c:pt>
                <c:pt idx="10">
                  <c:v>6369</c:v>
                </c:pt>
                <c:pt idx="11">
                  <c:v>7313.08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A01-44F1-8BFC-EF5A52458388}"/>
            </c:ext>
          </c:extLst>
        </c:ser>
        <c:ser>
          <c:idx val="12"/>
          <c:order val="12"/>
          <c:tx>
            <c:strRef>
              <c:f>'DEPENSES FACTURES'!$R$4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'DEPENSES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FACTURES'!$R$5:$R$16</c:f>
              <c:numCache>
                <c:formatCode>#,##0</c:formatCode>
                <c:ptCount val="12"/>
                <c:pt idx="0">
                  <c:v>8124.56</c:v>
                </c:pt>
                <c:pt idx="1">
                  <c:v>5624.26</c:v>
                </c:pt>
                <c:pt idx="2">
                  <c:v>5960.08</c:v>
                </c:pt>
                <c:pt idx="3">
                  <c:v>3616.81</c:v>
                </c:pt>
                <c:pt idx="4">
                  <c:v>3677.11</c:v>
                </c:pt>
                <c:pt idx="5">
                  <c:v>5368.51</c:v>
                </c:pt>
                <c:pt idx="6">
                  <c:v>6003.37</c:v>
                </c:pt>
                <c:pt idx="7">
                  <c:v>6098.45</c:v>
                </c:pt>
                <c:pt idx="8">
                  <c:v>4218.4799999999996</c:v>
                </c:pt>
                <c:pt idx="9">
                  <c:v>3164.7</c:v>
                </c:pt>
                <c:pt idx="10">
                  <c:v>5298.47</c:v>
                </c:pt>
                <c:pt idx="11">
                  <c:v>6450.59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88-4B02-B8FF-2D6488A4F54E}"/>
            </c:ext>
          </c:extLst>
        </c:ser>
        <c:ser>
          <c:idx val="13"/>
          <c:order val="13"/>
          <c:tx>
            <c:strRef>
              <c:f>'DEPENSES FACTURES'!$S$4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'DEPENSES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FACTURES'!$S$5:$S$16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3-9F88-4B02-B8FF-2D6488A4F54E}"/>
            </c:ext>
          </c:extLst>
        </c:ser>
        <c:ser>
          <c:idx val="14"/>
          <c:order val="14"/>
          <c:tx>
            <c:strRef>
              <c:f>'DEPENSES FACTURES'!$T$4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'DEPENSES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FACTURES'!$T$5:$T$16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4-9F88-4B02-B8FF-2D6488A4F54E}"/>
            </c:ext>
          </c:extLst>
        </c:ser>
        <c:ser>
          <c:idx val="15"/>
          <c:order val="15"/>
          <c:tx>
            <c:strRef>
              <c:f>'DEPENSES FACTURES'!$U$4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'DEPENSES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FACTURES'!$U$5:$U$16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5-9F88-4B02-B8FF-2D6488A4F54E}"/>
            </c:ext>
          </c:extLst>
        </c:ser>
        <c:ser>
          <c:idx val="16"/>
          <c:order val="16"/>
          <c:tx>
            <c:strRef>
              <c:f>'DEPENSES FACTURES'!$V$4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'DEPENSES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FACTURES'!$V$5:$V$16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6-9F88-4B02-B8FF-2D6488A4F54E}"/>
            </c:ext>
          </c:extLst>
        </c:ser>
        <c:ser>
          <c:idx val="17"/>
          <c:order val="17"/>
          <c:tx>
            <c:strRef>
              <c:f>'DEPENSES FACTURES'!$W$4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'DEPENSES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FACTURES'!$W$5:$W$16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7-9F88-4B02-B8FF-2D6488A4F54E}"/>
            </c:ext>
          </c:extLst>
        </c:ser>
        <c:ser>
          <c:idx val="18"/>
          <c:order val="18"/>
          <c:tx>
            <c:strRef>
              <c:f>'DEPENSES FACTURES'!$X$4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'DEPENSES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FACTURES'!$X$5:$X$16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8-9F88-4B02-B8FF-2D6488A4F54E}"/>
            </c:ext>
          </c:extLst>
        </c:ser>
        <c:ser>
          <c:idx val="19"/>
          <c:order val="19"/>
          <c:tx>
            <c:strRef>
              <c:f>'DEPENSES FACTURES'!$Y$4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'DEPENSES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FACTURES'!$Y$5:$Y$16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9-9F88-4B02-B8FF-2D6488A4F54E}"/>
            </c:ext>
          </c:extLst>
        </c:ser>
        <c:ser>
          <c:idx val="20"/>
          <c:order val="20"/>
          <c:tx>
            <c:strRef>
              <c:f>'DEPENSES FACTURES'!$Z$4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'DEPENSES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FACTURES'!$Z$5:$Z$16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A-9F88-4B02-B8FF-2D6488A4F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152068605574198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Dépenses gaz naturel annuelles - € TTC</a:t>
            </a:r>
            <a:endParaRPr lang="fr-FR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'DEPENSES FACTURES'!$F$4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'DEPENSES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FACTURES'!$F$21:$F$32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A4-4F1E-BD97-72FF415D4138}"/>
            </c:ext>
          </c:extLst>
        </c:ser>
        <c:ser>
          <c:idx val="1"/>
          <c:order val="1"/>
          <c:tx>
            <c:strRef>
              <c:f>'DEPENSES FACTURES'!$G$4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'DEPENSES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FACTURES'!$G$21:$G$32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A4-4F1E-BD97-72FF415D4138}"/>
            </c:ext>
          </c:extLst>
        </c:ser>
        <c:ser>
          <c:idx val="2"/>
          <c:order val="2"/>
          <c:tx>
            <c:strRef>
              <c:f>'DEPENSES FACTURES'!$H$4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'DEPENSES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FACTURES'!$H$21:$H$32</c:f>
              <c:numCache>
                <c:formatCode>#,##0</c:formatCode>
                <c:ptCount val="12"/>
                <c:pt idx="0">
                  <c:v>7055</c:v>
                </c:pt>
                <c:pt idx="1">
                  <c:v>9631</c:v>
                </c:pt>
                <c:pt idx="2">
                  <c:v>4949</c:v>
                </c:pt>
                <c:pt idx="3">
                  <c:v>2351</c:v>
                </c:pt>
                <c:pt idx="4">
                  <c:v>1517</c:v>
                </c:pt>
                <c:pt idx="5">
                  <c:v>1417</c:v>
                </c:pt>
                <c:pt idx="6">
                  <c:v>1062</c:v>
                </c:pt>
                <c:pt idx="7">
                  <c:v>1053</c:v>
                </c:pt>
                <c:pt idx="8">
                  <c:v>996</c:v>
                </c:pt>
                <c:pt idx="9">
                  <c:v>2890</c:v>
                </c:pt>
                <c:pt idx="10">
                  <c:v>5423</c:v>
                </c:pt>
                <c:pt idx="11">
                  <c:v>8648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A4-4F1E-BD97-72FF415D4138}"/>
            </c:ext>
          </c:extLst>
        </c:ser>
        <c:ser>
          <c:idx val="3"/>
          <c:order val="3"/>
          <c:tx>
            <c:strRef>
              <c:f>'DEPENSES FACTURES'!$I$4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'DEPENSES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FACTURES'!$I$21:$I$31</c:f>
              <c:numCache>
                <c:formatCode>#,##0</c:formatCode>
                <c:ptCount val="11"/>
                <c:pt idx="0">
                  <c:v>9547</c:v>
                </c:pt>
                <c:pt idx="1">
                  <c:v>8833</c:v>
                </c:pt>
                <c:pt idx="2">
                  <c:v>7576</c:v>
                </c:pt>
                <c:pt idx="3">
                  <c:v>2619</c:v>
                </c:pt>
                <c:pt idx="4">
                  <c:v>3506</c:v>
                </c:pt>
                <c:pt idx="5">
                  <c:v>1453</c:v>
                </c:pt>
                <c:pt idx="6">
                  <c:v>1098</c:v>
                </c:pt>
                <c:pt idx="7">
                  <c:v>1097</c:v>
                </c:pt>
                <c:pt idx="8">
                  <c:v>1109</c:v>
                </c:pt>
                <c:pt idx="9">
                  <c:v>1135</c:v>
                </c:pt>
                <c:pt idx="10">
                  <c:v>5639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A4-4F1E-BD97-72FF415D4138}"/>
            </c:ext>
          </c:extLst>
        </c:ser>
        <c:ser>
          <c:idx val="5"/>
          <c:order val="4"/>
          <c:tx>
            <c:strRef>
              <c:f>'DEPENSES FACTURES'!$J$4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'DEPENSES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FACTURES'!$J$21:$J$32</c:f>
              <c:numCache>
                <c:formatCode>#,##0</c:formatCode>
                <c:ptCount val="12"/>
                <c:pt idx="0">
                  <c:v>13267</c:v>
                </c:pt>
                <c:pt idx="2">
                  <c:v>4217</c:v>
                </c:pt>
                <c:pt idx="3">
                  <c:v>3020</c:v>
                </c:pt>
                <c:pt idx="4">
                  <c:v>1851</c:v>
                </c:pt>
                <c:pt idx="5">
                  <c:v>1526</c:v>
                </c:pt>
                <c:pt idx="6">
                  <c:v>1377</c:v>
                </c:pt>
                <c:pt idx="7">
                  <c:v>1312</c:v>
                </c:pt>
                <c:pt idx="8">
                  <c:v>1374</c:v>
                </c:pt>
                <c:pt idx="9">
                  <c:v>1529</c:v>
                </c:pt>
                <c:pt idx="10">
                  <c:v>3455</c:v>
                </c:pt>
                <c:pt idx="11">
                  <c:v>5106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A4-4F1E-BD97-72FF415D4138}"/>
            </c:ext>
          </c:extLst>
        </c:ser>
        <c:ser>
          <c:idx val="4"/>
          <c:order val="5"/>
          <c:tx>
            <c:strRef>
              <c:f>'DEPENSES FACTURES'!$K$4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'DEPENSES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FACTURES'!$K$21:$K$32</c:f>
              <c:numCache>
                <c:formatCode>#,##0</c:formatCode>
                <c:ptCount val="12"/>
                <c:pt idx="0">
                  <c:v>6797</c:v>
                </c:pt>
                <c:pt idx="1">
                  <c:v>6966</c:v>
                </c:pt>
                <c:pt idx="2">
                  <c:v>4195</c:v>
                </c:pt>
                <c:pt idx="3">
                  <c:v>2939</c:v>
                </c:pt>
                <c:pt idx="4">
                  <c:v>2002</c:v>
                </c:pt>
                <c:pt idx="5">
                  <c:v>1639</c:v>
                </c:pt>
                <c:pt idx="6">
                  <c:v>1478</c:v>
                </c:pt>
                <c:pt idx="7">
                  <c:v>1575</c:v>
                </c:pt>
                <c:pt idx="8">
                  <c:v>1683</c:v>
                </c:pt>
                <c:pt idx="9">
                  <c:v>2154</c:v>
                </c:pt>
                <c:pt idx="10">
                  <c:v>4050</c:v>
                </c:pt>
                <c:pt idx="11">
                  <c:v>3878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A4-4F1E-BD97-72FF415D4138}"/>
            </c:ext>
          </c:extLst>
        </c:ser>
        <c:ser>
          <c:idx val="6"/>
          <c:order val="6"/>
          <c:tx>
            <c:strRef>
              <c:f>'DEPENSES FACTURES'!$L$4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'DEPENSES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FACTURES'!$L$21:$L$32</c:f>
              <c:numCache>
                <c:formatCode>#,##0</c:formatCode>
                <c:ptCount val="12"/>
                <c:pt idx="0">
                  <c:v>5430</c:v>
                </c:pt>
                <c:pt idx="1">
                  <c:v>5066</c:v>
                </c:pt>
                <c:pt idx="2">
                  <c:v>4855</c:v>
                </c:pt>
                <c:pt idx="3">
                  <c:v>2643</c:v>
                </c:pt>
                <c:pt idx="4">
                  <c:v>2056</c:v>
                </c:pt>
                <c:pt idx="5">
                  <c:v>1826</c:v>
                </c:pt>
                <c:pt idx="6">
                  <c:v>1923</c:v>
                </c:pt>
                <c:pt idx="7">
                  <c:v>1472</c:v>
                </c:pt>
                <c:pt idx="8">
                  <c:v>1864</c:v>
                </c:pt>
                <c:pt idx="9">
                  <c:v>2367</c:v>
                </c:pt>
                <c:pt idx="10">
                  <c:v>3912</c:v>
                </c:pt>
                <c:pt idx="11">
                  <c:v>4159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4A4-4F1E-BD97-72FF415D4138}"/>
            </c:ext>
          </c:extLst>
        </c:ser>
        <c:ser>
          <c:idx val="7"/>
          <c:order val="7"/>
          <c:tx>
            <c:strRef>
              <c:f>'DEPENSES FACTURES'!$M$4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'DEPENSES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FACTURES'!$M$21:$M$32</c:f>
              <c:numCache>
                <c:formatCode>#,##0</c:formatCode>
                <c:ptCount val="12"/>
                <c:pt idx="0">
                  <c:v>5329</c:v>
                </c:pt>
                <c:pt idx="1">
                  <c:v>4172</c:v>
                </c:pt>
                <c:pt idx="2">
                  <c:v>3133</c:v>
                </c:pt>
                <c:pt idx="3">
                  <c:v>2127</c:v>
                </c:pt>
                <c:pt idx="4">
                  <c:v>1525</c:v>
                </c:pt>
                <c:pt idx="5">
                  <c:v>1353</c:v>
                </c:pt>
                <c:pt idx="6">
                  <c:v>1256</c:v>
                </c:pt>
                <c:pt idx="7">
                  <c:v>1196</c:v>
                </c:pt>
                <c:pt idx="8">
                  <c:v>1316</c:v>
                </c:pt>
                <c:pt idx="9">
                  <c:v>1305</c:v>
                </c:pt>
                <c:pt idx="10">
                  <c:v>3431</c:v>
                </c:pt>
                <c:pt idx="11">
                  <c:v>4624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4A4-4F1E-BD97-72FF415D4138}"/>
            </c:ext>
          </c:extLst>
        </c:ser>
        <c:ser>
          <c:idx val="8"/>
          <c:order val="8"/>
          <c:tx>
            <c:strRef>
              <c:f>'DEPENSES FACTURES'!$N$4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'DEPENSES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FACTURES'!$N$21:$N$32</c:f>
              <c:numCache>
                <c:formatCode>#,##0</c:formatCode>
                <c:ptCount val="12"/>
                <c:pt idx="0">
                  <c:v>4548</c:v>
                </c:pt>
                <c:pt idx="1">
                  <c:v>5965</c:v>
                </c:pt>
                <c:pt idx="2">
                  <c:v>5041</c:v>
                </c:pt>
                <c:pt idx="3">
                  <c:v>5373</c:v>
                </c:pt>
                <c:pt idx="5">
                  <c:v>1687</c:v>
                </c:pt>
                <c:pt idx="6">
                  <c:v>1801</c:v>
                </c:pt>
                <c:pt idx="7">
                  <c:v>1885</c:v>
                </c:pt>
                <c:pt idx="8">
                  <c:v>1963</c:v>
                </c:pt>
                <c:pt idx="9">
                  <c:v>2284</c:v>
                </c:pt>
                <c:pt idx="10">
                  <c:v>5129</c:v>
                </c:pt>
                <c:pt idx="11">
                  <c:v>5862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A4-4F1E-BD97-72FF415D4138}"/>
            </c:ext>
          </c:extLst>
        </c:ser>
        <c:ser>
          <c:idx val="9"/>
          <c:order val="9"/>
          <c:tx>
            <c:strRef>
              <c:f>'DEPENSES FACTURES'!$O$4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'DEPENSES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FACTURES'!$O$21:$O$32</c:f>
              <c:numCache>
                <c:formatCode>#,##0</c:formatCode>
                <c:ptCount val="12"/>
                <c:pt idx="0">
                  <c:v>7298</c:v>
                </c:pt>
                <c:pt idx="1">
                  <c:v>5960</c:v>
                </c:pt>
                <c:pt idx="2">
                  <c:v>4031</c:v>
                </c:pt>
                <c:pt idx="3">
                  <c:v>3954</c:v>
                </c:pt>
                <c:pt idx="4">
                  <c:v>2106</c:v>
                </c:pt>
                <c:pt idx="5">
                  <c:v>1789</c:v>
                </c:pt>
                <c:pt idx="6">
                  <c:v>1581</c:v>
                </c:pt>
                <c:pt idx="7">
                  <c:v>1616</c:v>
                </c:pt>
                <c:pt idx="8">
                  <c:v>1733</c:v>
                </c:pt>
                <c:pt idx="9">
                  <c:v>2080</c:v>
                </c:pt>
                <c:pt idx="10">
                  <c:v>4258</c:v>
                </c:pt>
                <c:pt idx="11">
                  <c:v>5130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4A4-4F1E-BD97-72FF415D4138}"/>
            </c:ext>
          </c:extLst>
        </c:ser>
        <c:ser>
          <c:idx val="10"/>
          <c:order val="10"/>
          <c:tx>
            <c:strRef>
              <c:f>'DEPENSES FACTURES'!$P$4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'DEPENSES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FACTURES'!$P$21:$P$32</c:f>
              <c:numCache>
                <c:formatCode>#,##0</c:formatCode>
                <c:ptCount val="12"/>
                <c:pt idx="0">
                  <c:v>6097</c:v>
                </c:pt>
                <c:pt idx="1">
                  <c:v>5107</c:v>
                </c:pt>
                <c:pt idx="2">
                  <c:v>4914</c:v>
                </c:pt>
                <c:pt idx="3">
                  <c:v>4212</c:v>
                </c:pt>
                <c:pt idx="4">
                  <c:v>4873</c:v>
                </c:pt>
                <c:pt idx="6">
                  <c:v>2485</c:v>
                </c:pt>
                <c:pt idx="7">
                  <c:v>2576</c:v>
                </c:pt>
                <c:pt idx="8">
                  <c:v>2507</c:v>
                </c:pt>
                <c:pt idx="9">
                  <c:v>3343</c:v>
                </c:pt>
                <c:pt idx="10">
                  <c:v>4382</c:v>
                </c:pt>
                <c:pt idx="11">
                  <c:v>5092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4A4-4F1E-BD97-72FF415D4138}"/>
            </c:ext>
          </c:extLst>
        </c:ser>
        <c:ser>
          <c:idx val="11"/>
          <c:order val="11"/>
          <c:tx>
            <c:strRef>
              <c:f>'DEPENSES FACTURES'!$Q$4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'DEPENSES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FACTURES'!$Q$21:$Q$32</c:f>
              <c:numCache>
                <c:formatCode>#,##0</c:formatCode>
                <c:ptCount val="12"/>
                <c:pt idx="0">
                  <c:v>5846.3</c:v>
                </c:pt>
                <c:pt idx="1">
                  <c:v>4281.79</c:v>
                </c:pt>
                <c:pt idx="2">
                  <c:v>3592.93</c:v>
                </c:pt>
                <c:pt idx="3">
                  <c:v>3413.82</c:v>
                </c:pt>
                <c:pt idx="4">
                  <c:v>2536.3200000000002</c:v>
                </c:pt>
                <c:pt idx="5">
                  <c:v>1572.7</c:v>
                </c:pt>
                <c:pt idx="6">
                  <c:v>1414.29</c:v>
                </c:pt>
                <c:pt idx="7">
                  <c:v>1415.16</c:v>
                </c:pt>
                <c:pt idx="8">
                  <c:v>1425.35</c:v>
                </c:pt>
                <c:pt idx="9">
                  <c:v>1781.91</c:v>
                </c:pt>
                <c:pt idx="10">
                  <c:v>3205.64</c:v>
                </c:pt>
                <c:pt idx="11">
                  <c:v>4316.0600000000004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4A4-4F1E-BD97-72FF415D4138}"/>
            </c:ext>
          </c:extLst>
        </c:ser>
        <c:ser>
          <c:idx val="12"/>
          <c:order val="12"/>
          <c:tx>
            <c:strRef>
              <c:f>'DEPENSES FACTURES'!$R$4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'DEPENSES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FACTURES'!$R$21:$R$32</c:f>
              <c:numCache>
                <c:formatCode>#,##0</c:formatCode>
                <c:ptCount val="12"/>
                <c:pt idx="0">
                  <c:v>5908.78</c:v>
                </c:pt>
                <c:pt idx="1">
                  <c:v>5543.3</c:v>
                </c:pt>
                <c:pt idx="2">
                  <c:v>4666.5200000000004</c:v>
                </c:pt>
                <c:pt idx="3">
                  <c:v>3486.44</c:v>
                </c:pt>
                <c:pt idx="4">
                  <c:v>1866.17</c:v>
                </c:pt>
                <c:pt idx="5">
                  <c:v>1702.75</c:v>
                </c:pt>
                <c:pt idx="6">
                  <c:v>1532.88</c:v>
                </c:pt>
                <c:pt idx="7">
                  <c:v>1586.45</c:v>
                </c:pt>
                <c:pt idx="8">
                  <c:v>1597.27</c:v>
                </c:pt>
                <c:pt idx="9">
                  <c:v>1535.78</c:v>
                </c:pt>
                <c:pt idx="10">
                  <c:v>2512.08</c:v>
                </c:pt>
                <c:pt idx="11">
                  <c:v>4450.9400000000005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4A4-4F1E-BD97-72FF415D4138}"/>
            </c:ext>
          </c:extLst>
        </c:ser>
        <c:ser>
          <c:idx val="13"/>
          <c:order val="13"/>
          <c:tx>
            <c:strRef>
              <c:f>'DEPENSES FACTURES'!$S$4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'DEPENSES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FACTURES'!$S$21:$S$32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4A4-4F1E-BD97-72FF415D4138}"/>
            </c:ext>
          </c:extLst>
        </c:ser>
        <c:ser>
          <c:idx val="14"/>
          <c:order val="14"/>
          <c:tx>
            <c:strRef>
              <c:f>'DEPENSES FACTURES'!$T$4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'DEPENSES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FACTURES'!$T$21:$T$32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4A4-4F1E-BD97-72FF415D4138}"/>
            </c:ext>
          </c:extLst>
        </c:ser>
        <c:ser>
          <c:idx val="15"/>
          <c:order val="15"/>
          <c:tx>
            <c:strRef>
              <c:f>'DEPENSES FACTURES'!$U$4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'DEPENSES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FACTURES'!$U$21:$U$32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4A4-4F1E-BD97-72FF415D4138}"/>
            </c:ext>
          </c:extLst>
        </c:ser>
        <c:ser>
          <c:idx val="16"/>
          <c:order val="16"/>
          <c:tx>
            <c:strRef>
              <c:f>'DEPENSES FACTURES'!$V$4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'DEPENSES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FACTURES'!$V$21:$V$32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4A4-4F1E-BD97-72FF415D4138}"/>
            </c:ext>
          </c:extLst>
        </c:ser>
        <c:ser>
          <c:idx val="17"/>
          <c:order val="17"/>
          <c:tx>
            <c:strRef>
              <c:f>'DEPENSES FACTURES'!$W$4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'DEPENSES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FACTURES'!$W$21:$W$32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4A4-4F1E-BD97-72FF415D4138}"/>
            </c:ext>
          </c:extLst>
        </c:ser>
        <c:ser>
          <c:idx val="18"/>
          <c:order val="18"/>
          <c:tx>
            <c:strRef>
              <c:f>'DEPENSES FACTURES'!$X$4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'DEPENSES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FACTURES'!$X$21:$X$32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4A4-4F1E-BD97-72FF415D4138}"/>
            </c:ext>
          </c:extLst>
        </c:ser>
        <c:ser>
          <c:idx val="19"/>
          <c:order val="19"/>
          <c:tx>
            <c:strRef>
              <c:f>'DEPENSES FACTURES'!$Y$4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'DEPENSES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FACTURES'!$Y$21:$Y$32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4A4-4F1E-BD97-72FF415D4138}"/>
            </c:ext>
          </c:extLst>
        </c:ser>
        <c:ser>
          <c:idx val="20"/>
          <c:order val="20"/>
          <c:tx>
            <c:strRef>
              <c:f>'DEPENSES FACTURES'!$Z$4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'DEPENSES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FACTURES'!$Z$21:$Z$32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4A4-4F1E-BD97-72FF415D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152068605574198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Dépenses gaz propane annuelles - € TTC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'DEPENSES FACTURES'!$F$4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multiLvlStrRef>
              <c:f>'DEPENSES FACTURES'!$B$37:$B$48</c:f>
            </c:multiLvlStrRef>
          </c:cat>
          <c:val>
            <c:numRef>
              <c:f>'DEPENSES FACTURES'!$F$37:$F$48</c:f>
            </c:numRef>
          </c:val>
          <c:smooth val="0"/>
          <c:extLst>
            <c:ext xmlns:c16="http://schemas.microsoft.com/office/drawing/2014/chart" uri="{C3380CC4-5D6E-409C-BE32-E72D297353CC}">
              <c16:uniqueId val="{00000000-3119-49C6-857F-CB403EA513D5}"/>
            </c:ext>
          </c:extLst>
        </c:ser>
        <c:ser>
          <c:idx val="1"/>
          <c:order val="1"/>
          <c:tx>
            <c:strRef>
              <c:f>'DEPENSES FACTURES'!$G$4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multiLvlStrRef>
              <c:f>'DEPENSES FACTURES'!$B$37:$B$48</c:f>
            </c:multiLvlStrRef>
          </c:cat>
          <c:val>
            <c:numRef>
              <c:f>'DEPENSES FACTURES'!$G$37:$G$48</c:f>
            </c:numRef>
          </c:val>
          <c:smooth val="0"/>
          <c:extLst>
            <c:ext xmlns:c16="http://schemas.microsoft.com/office/drawing/2014/chart" uri="{C3380CC4-5D6E-409C-BE32-E72D297353CC}">
              <c16:uniqueId val="{00000001-3119-49C6-857F-CB403EA513D5}"/>
            </c:ext>
          </c:extLst>
        </c:ser>
        <c:ser>
          <c:idx val="2"/>
          <c:order val="2"/>
          <c:tx>
            <c:strRef>
              <c:f>'DEPENSES FACTURES'!$H$4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multiLvlStrRef>
              <c:f>'DEPENSES FACTURES'!$B$37:$B$48</c:f>
            </c:multiLvlStrRef>
          </c:cat>
          <c:val>
            <c:numRef>
              <c:f>'DEPENSES FACTURES'!$H$37:$H$48</c:f>
            </c:numRef>
          </c:val>
          <c:smooth val="0"/>
          <c:extLst>
            <c:ext xmlns:c16="http://schemas.microsoft.com/office/drawing/2014/chart" uri="{C3380CC4-5D6E-409C-BE32-E72D297353CC}">
              <c16:uniqueId val="{00000002-3119-49C6-857F-CB403EA513D5}"/>
            </c:ext>
          </c:extLst>
        </c:ser>
        <c:ser>
          <c:idx val="3"/>
          <c:order val="3"/>
          <c:tx>
            <c:strRef>
              <c:f>'DEPENSES FACTURES'!$I$4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multiLvlStrRef>
              <c:f>'DEPENSES FACTURES'!$B$37:$B$48</c:f>
            </c:multiLvlStrRef>
          </c:cat>
          <c:val>
            <c:numRef>
              <c:f>'DEPENSES FACTURES'!$I$37:$I$48</c:f>
            </c:numRef>
          </c:val>
          <c:smooth val="0"/>
          <c:extLst>
            <c:ext xmlns:c16="http://schemas.microsoft.com/office/drawing/2014/chart" uri="{C3380CC4-5D6E-409C-BE32-E72D297353CC}">
              <c16:uniqueId val="{00000003-3119-49C6-857F-CB403EA513D5}"/>
            </c:ext>
          </c:extLst>
        </c:ser>
        <c:ser>
          <c:idx val="5"/>
          <c:order val="4"/>
          <c:tx>
            <c:strRef>
              <c:f>'DEPENSES FACTURES'!$J$4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multiLvlStrRef>
              <c:f>'DEPENSES FACTURES'!$B$37:$B$48</c:f>
            </c:multiLvlStrRef>
          </c:cat>
          <c:val>
            <c:numRef>
              <c:f>'DEPENSES FACTURES'!$J$37:$J$48</c:f>
            </c:numRef>
          </c:val>
          <c:smooth val="0"/>
          <c:extLst>
            <c:ext xmlns:c16="http://schemas.microsoft.com/office/drawing/2014/chart" uri="{C3380CC4-5D6E-409C-BE32-E72D297353CC}">
              <c16:uniqueId val="{00000004-3119-49C6-857F-CB403EA513D5}"/>
            </c:ext>
          </c:extLst>
        </c:ser>
        <c:ser>
          <c:idx val="4"/>
          <c:order val="5"/>
          <c:tx>
            <c:strRef>
              <c:f>'DEPENSES FACTURES'!$K$4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multiLvlStrRef>
              <c:f>'DEPENSES FACTURES'!$B$37:$B$48</c:f>
            </c:multiLvlStrRef>
          </c:cat>
          <c:val>
            <c:numRef>
              <c:f>'DEPENSES FACTURES'!$K$37:$K$48</c:f>
            </c:numRef>
          </c:val>
          <c:smooth val="0"/>
          <c:extLst>
            <c:ext xmlns:c16="http://schemas.microsoft.com/office/drawing/2014/chart" uri="{C3380CC4-5D6E-409C-BE32-E72D297353CC}">
              <c16:uniqueId val="{00000005-3119-49C6-857F-CB403EA513D5}"/>
            </c:ext>
          </c:extLst>
        </c:ser>
        <c:ser>
          <c:idx val="6"/>
          <c:order val="6"/>
          <c:tx>
            <c:strRef>
              <c:f>'DEPENSES FACTURES'!$L$4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multiLvlStrRef>
              <c:f>'DEPENSES FACTURES'!$B$37:$B$48</c:f>
            </c:multiLvlStrRef>
          </c:cat>
          <c:val>
            <c:numRef>
              <c:f>'DEPENSES FACTURES'!$L$37:$L$48</c:f>
            </c:numRef>
          </c:val>
          <c:smooth val="0"/>
          <c:extLst>
            <c:ext xmlns:c16="http://schemas.microsoft.com/office/drawing/2014/chart" uri="{C3380CC4-5D6E-409C-BE32-E72D297353CC}">
              <c16:uniqueId val="{00000006-3119-49C6-857F-CB403EA513D5}"/>
            </c:ext>
          </c:extLst>
        </c:ser>
        <c:ser>
          <c:idx val="7"/>
          <c:order val="7"/>
          <c:tx>
            <c:strRef>
              <c:f>'DEPENSES FACTURES'!$M$4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multiLvlStrRef>
              <c:f>'DEPENSES FACTURES'!$B$37:$B$48</c:f>
            </c:multiLvlStrRef>
          </c:cat>
          <c:val>
            <c:numRef>
              <c:f>'DEPENSES FACTURES'!$M$37:$M$48</c:f>
            </c:numRef>
          </c:val>
          <c:smooth val="0"/>
          <c:extLst>
            <c:ext xmlns:c16="http://schemas.microsoft.com/office/drawing/2014/chart" uri="{C3380CC4-5D6E-409C-BE32-E72D297353CC}">
              <c16:uniqueId val="{00000007-3119-49C6-857F-CB403EA513D5}"/>
            </c:ext>
          </c:extLst>
        </c:ser>
        <c:ser>
          <c:idx val="8"/>
          <c:order val="8"/>
          <c:tx>
            <c:strRef>
              <c:f>'DEPENSES FACTURES'!$N$4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multiLvlStrRef>
              <c:f>'DEPENSES FACTURES'!$B$37:$B$48</c:f>
            </c:multiLvlStrRef>
          </c:cat>
          <c:val>
            <c:numRef>
              <c:f>'DEPENSES FACTURES'!$N$37:$N$48</c:f>
            </c:numRef>
          </c:val>
          <c:smooth val="0"/>
          <c:extLst>
            <c:ext xmlns:c16="http://schemas.microsoft.com/office/drawing/2014/chart" uri="{C3380CC4-5D6E-409C-BE32-E72D297353CC}">
              <c16:uniqueId val="{00000008-3119-49C6-857F-CB403EA513D5}"/>
            </c:ext>
          </c:extLst>
        </c:ser>
        <c:ser>
          <c:idx val="9"/>
          <c:order val="9"/>
          <c:tx>
            <c:strRef>
              <c:f>'DEPENSES FACTURES'!$O$4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multiLvlStrRef>
              <c:f>'DEPENSES FACTURES'!$B$37:$B$48</c:f>
            </c:multiLvlStrRef>
          </c:cat>
          <c:val>
            <c:numRef>
              <c:f>'DEPENSES FACTURES'!$O$37:$O$48</c:f>
            </c:numRef>
          </c:val>
          <c:smooth val="0"/>
          <c:extLst>
            <c:ext xmlns:c16="http://schemas.microsoft.com/office/drawing/2014/chart" uri="{C3380CC4-5D6E-409C-BE32-E72D297353CC}">
              <c16:uniqueId val="{00000009-3119-49C6-857F-CB403EA513D5}"/>
            </c:ext>
          </c:extLst>
        </c:ser>
        <c:ser>
          <c:idx val="10"/>
          <c:order val="10"/>
          <c:tx>
            <c:strRef>
              <c:f>'DEPENSES FACTURES'!$P$4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multiLvlStrRef>
              <c:f>'DEPENSES FACTURES'!$B$37:$B$48</c:f>
            </c:multiLvlStrRef>
          </c:cat>
          <c:val>
            <c:numRef>
              <c:f>'DEPENSES FACTURES'!$P$37:$P$48</c:f>
            </c:numRef>
          </c:val>
          <c:smooth val="0"/>
          <c:extLst>
            <c:ext xmlns:c16="http://schemas.microsoft.com/office/drawing/2014/chart" uri="{C3380CC4-5D6E-409C-BE32-E72D297353CC}">
              <c16:uniqueId val="{0000000A-3119-49C6-857F-CB403EA513D5}"/>
            </c:ext>
          </c:extLst>
        </c:ser>
        <c:ser>
          <c:idx val="11"/>
          <c:order val="11"/>
          <c:tx>
            <c:strRef>
              <c:f>'DEPENSES FACTURES'!$Q$4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multiLvlStrRef>
              <c:f>'DEPENSES FACTURES'!$B$37:$B$48</c:f>
            </c:multiLvlStrRef>
          </c:cat>
          <c:val>
            <c:numRef>
              <c:f>'DEPENSES FACTURES'!$Q$37:$Q$48</c:f>
            </c:numRef>
          </c:val>
          <c:smooth val="0"/>
          <c:extLst>
            <c:ext xmlns:c16="http://schemas.microsoft.com/office/drawing/2014/chart" uri="{C3380CC4-5D6E-409C-BE32-E72D297353CC}">
              <c16:uniqueId val="{0000000B-3119-49C6-857F-CB403EA513D5}"/>
            </c:ext>
          </c:extLst>
        </c:ser>
        <c:ser>
          <c:idx val="12"/>
          <c:order val="12"/>
          <c:tx>
            <c:strRef>
              <c:f>'DEPENSES FACTURES'!$R$4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multiLvlStrRef>
              <c:f>'DEPENSES FACTURES'!$B$37:$B$48</c:f>
            </c:multiLvlStrRef>
          </c:cat>
          <c:val>
            <c:numRef>
              <c:f>'DEPENSES FACTURES'!$R$37:$R$48</c:f>
            </c:numRef>
          </c:val>
          <c:smooth val="0"/>
          <c:extLst>
            <c:ext xmlns:c16="http://schemas.microsoft.com/office/drawing/2014/chart" uri="{C3380CC4-5D6E-409C-BE32-E72D297353CC}">
              <c16:uniqueId val="{0000000C-3119-49C6-857F-CB403EA513D5}"/>
            </c:ext>
          </c:extLst>
        </c:ser>
        <c:ser>
          <c:idx val="13"/>
          <c:order val="13"/>
          <c:tx>
            <c:strRef>
              <c:f>'DEPENSES FACTURES'!$S$4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multiLvlStrRef>
              <c:f>'DEPENSES FACTURES'!$B$37:$B$48</c:f>
            </c:multiLvlStrRef>
          </c:cat>
          <c:val>
            <c:numRef>
              <c:f>'DEPENSES FACTURES'!$S$37:$S$48</c:f>
            </c:numRef>
          </c:val>
          <c:smooth val="0"/>
          <c:extLst>
            <c:ext xmlns:c16="http://schemas.microsoft.com/office/drawing/2014/chart" uri="{C3380CC4-5D6E-409C-BE32-E72D297353CC}">
              <c16:uniqueId val="{0000000D-3119-49C6-857F-CB403EA513D5}"/>
            </c:ext>
          </c:extLst>
        </c:ser>
        <c:ser>
          <c:idx val="14"/>
          <c:order val="14"/>
          <c:tx>
            <c:strRef>
              <c:f>'DEPENSES FACTURES'!$T$4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multiLvlStrRef>
              <c:f>'DEPENSES FACTURES'!$B$37:$B$48</c:f>
            </c:multiLvlStrRef>
          </c:cat>
          <c:val>
            <c:numRef>
              <c:f>'DEPENSES FACTURES'!$T$37:$T$48</c:f>
            </c:numRef>
          </c:val>
          <c:smooth val="0"/>
          <c:extLst>
            <c:ext xmlns:c16="http://schemas.microsoft.com/office/drawing/2014/chart" uri="{C3380CC4-5D6E-409C-BE32-E72D297353CC}">
              <c16:uniqueId val="{0000000E-3119-49C6-857F-CB403EA513D5}"/>
            </c:ext>
          </c:extLst>
        </c:ser>
        <c:ser>
          <c:idx val="15"/>
          <c:order val="15"/>
          <c:tx>
            <c:strRef>
              <c:f>'DEPENSES FACTURES'!$U$4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multiLvlStrRef>
              <c:f>'DEPENSES FACTURES'!$B$37:$B$48</c:f>
            </c:multiLvlStrRef>
          </c:cat>
          <c:val>
            <c:numRef>
              <c:f>'DEPENSES FACTURES'!$U$37:$U$48</c:f>
            </c:numRef>
          </c:val>
          <c:smooth val="0"/>
          <c:extLst>
            <c:ext xmlns:c16="http://schemas.microsoft.com/office/drawing/2014/chart" uri="{C3380CC4-5D6E-409C-BE32-E72D297353CC}">
              <c16:uniqueId val="{0000000F-3119-49C6-857F-CB403EA513D5}"/>
            </c:ext>
          </c:extLst>
        </c:ser>
        <c:ser>
          <c:idx val="16"/>
          <c:order val="16"/>
          <c:tx>
            <c:strRef>
              <c:f>'DEPENSES FACTURES'!$V$4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multiLvlStrRef>
              <c:f>'DEPENSES FACTURES'!$B$37:$B$48</c:f>
            </c:multiLvlStrRef>
          </c:cat>
          <c:val>
            <c:numRef>
              <c:f>'DEPENSES FACTURES'!$V$37:$V$48</c:f>
            </c:numRef>
          </c:val>
          <c:smooth val="0"/>
          <c:extLst>
            <c:ext xmlns:c16="http://schemas.microsoft.com/office/drawing/2014/chart" uri="{C3380CC4-5D6E-409C-BE32-E72D297353CC}">
              <c16:uniqueId val="{00000010-3119-49C6-857F-CB403EA513D5}"/>
            </c:ext>
          </c:extLst>
        </c:ser>
        <c:ser>
          <c:idx val="17"/>
          <c:order val="17"/>
          <c:tx>
            <c:strRef>
              <c:f>'DEPENSES FACTURES'!$W$4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multiLvlStrRef>
              <c:f>'DEPENSES FACTURES'!$B$37:$B$48</c:f>
            </c:multiLvlStrRef>
          </c:cat>
          <c:val>
            <c:numRef>
              <c:f>'DEPENSES FACTURES'!$W$37:$W$48</c:f>
            </c:numRef>
          </c:val>
          <c:smooth val="0"/>
          <c:extLst>
            <c:ext xmlns:c16="http://schemas.microsoft.com/office/drawing/2014/chart" uri="{C3380CC4-5D6E-409C-BE32-E72D297353CC}">
              <c16:uniqueId val="{00000011-3119-49C6-857F-CB403EA513D5}"/>
            </c:ext>
          </c:extLst>
        </c:ser>
        <c:ser>
          <c:idx val="18"/>
          <c:order val="18"/>
          <c:tx>
            <c:strRef>
              <c:f>'DEPENSES FACTURES'!$X$4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multiLvlStrRef>
              <c:f>'DEPENSES FACTURES'!$B$37:$B$48</c:f>
            </c:multiLvlStrRef>
          </c:cat>
          <c:val>
            <c:numRef>
              <c:f>'DEPENSES FACTURES'!$X$37:$X$48</c:f>
            </c:numRef>
          </c:val>
          <c:smooth val="0"/>
          <c:extLst>
            <c:ext xmlns:c16="http://schemas.microsoft.com/office/drawing/2014/chart" uri="{C3380CC4-5D6E-409C-BE32-E72D297353CC}">
              <c16:uniqueId val="{00000012-3119-49C6-857F-CB403EA513D5}"/>
            </c:ext>
          </c:extLst>
        </c:ser>
        <c:ser>
          <c:idx val="19"/>
          <c:order val="19"/>
          <c:tx>
            <c:strRef>
              <c:f>'DEPENSES FACTURES'!$Y$4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multiLvlStrRef>
              <c:f>'DEPENSES FACTURES'!$B$37:$B$48</c:f>
            </c:multiLvlStrRef>
          </c:cat>
          <c:val>
            <c:numRef>
              <c:f>'DEPENSES FACTURES'!$Y$37:$Y$48</c:f>
            </c:numRef>
          </c:val>
          <c:smooth val="0"/>
          <c:extLst>
            <c:ext xmlns:c16="http://schemas.microsoft.com/office/drawing/2014/chart" uri="{C3380CC4-5D6E-409C-BE32-E72D297353CC}">
              <c16:uniqueId val="{00000013-3119-49C6-857F-CB403EA513D5}"/>
            </c:ext>
          </c:extLst>
        </c:ser>
        <c:ser>
          <c:idx val="20"/>
          <c:order val="20"/>
          <c:tx>
            <c:strRef>
              <c:f>'DEPENSES FACTURES'!$Z$4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multiLvlStrRef>
              <c:f>'DEPENSES FACTURES'!$B$37:$B$48</c:f>
            </c:multiLvlStrRef>
          </c:cat>
          <c:val>
            <c:numRef>
              <c:f>'DEPENSES FACTURES'!$Z$37:$Z$48</c:f>
            </c:numRef>
          </c:val>
          <c:smooth val="0"/>
          <c:extLst>
            <c:ext xmlns:c16="http://schemas.microsoft.com/office/drawing/2014/chart" uri="{C3380CC4-5D6E-409C-BE32-E72D297353CC}">
              <c16:uniqueId val="{00000014-3119-49C6-857F-CB403EA51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152068605574198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Dépenses gaz butane annuelles - € TTC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'DEPENSES FACTURES'!$F$4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multiLvlStrRef>
              <c:f>'DEPENSES FACTURES'!$B$53:$B$64</c:f>
            </c:multiLvlStrRef>
          </c:cat>
          <c:val>
            <c:numRef>
              <c:f>'DEPENSES FACTURES'!$F$53:$F$64</c:f>
            </c:numRef>
          </c:val>
          <c:smooth val="0"/>
          <c:extLst>
            <c:ext xmlns:c16="http://schemas.microsoft.com/office/drawing/2014/chart" uri="{C3380CC4-5D6E-409C-BE32-E72D297353CC}">
              <c16:uniqueId val="{00000000-A3F2-43A5-BF81-8A7FEA7841F2}"/>
            </c:ext>
          </c:extLst>
        </c:ser>
        <c:ser>
          <c:idx val="1"/>
          <c:order val="1"/>
          <c:tx>
            <c:strRef>
              <c:f>'DEPENSES FACTURES'!$G$4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multiLvlStrRef>
              <c:f>'DEPENSES FACTURES'!$B$53:$B$64</c:f>
            </c:multiLvlStrRef>
          </c:cat>
          <c:val>
            <c:numRef>
              <c:f>'DEPENSES FACTURES'!$G$53:$G$64</c:f>
            </c:numRef>
          </c:val>
          <c:smooth val="0"/>
          <c:extLst>
            <c:ext xmlns:c16="http://schemas.microsoft.com/office/drawing/2014/chart" uri="{C3380CC4-5D6E-409C-BE32-E72D297353CC}">
              <c16:uniqueId val="{00000001-A3F2-43A5-BF81-8A7FEA7841F2}"/>
            </c:ext>
          </c:extLst>
        </c:ser>
        <c:ser>
          <c:idx val="2"/>
          <c:order val="2"/>
          <c:tx>
            <c:strRef>
              <c:f>'DEPENSES FACTURES'!$H$4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multiLvlStrRef>
              <c:f>'DEPENSES FACTURES'!$B$53:$B$64</c:f>
            </c:multiLvlStrRef>
          </c:cat>
          <c:val>
            <c:numRef>
              <c:f>'DEPENSES FACTURES'!$H$53:$H$64</c:f>
            </c:numRef>
          </c:val>
          <c:smooth val="0"/>
          <c:extLst>
            <c:ext xmlns:c16="http://schemas.microsoft.com/office/drawing/2014/chart" uri="{C3380CC4-5D6E-409C-BE32-E72D297353CC}">
              <c16:uniqueId val="{00000002-A3F2-43A5-BF81-8A7FEA7841F2}"/>
            </c:ext>
          </c:extLst>
        </c:ser>
        <c:ser>
          <c:idx val="3"/>
          <c:order val="3"/>
          <c:tx>
            <c:strRef>
              <c:f>'DEPENSES FACTURES'!$I$4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multiLvlStrRef>
              <c:f>'DEPENSES FACTURES'!$B$53:$B$64</c:f>
            </c:multiLvlStrRef>
          </c:cat>
          <c:val>
            <c:numRef>
              <c:f>'DEPENSES FACTURES'!$I$53:$I$64</c:f>
            </c:numRef>
          </c:val>
          <c:smooth val="0"/>
          <c:extLst>
            <c:ext xmlns:c16="http://schemas.microsoft.com/office/drawing/2014/chart" uri="{C3380CC4-5D6E-409C-BE32-E72D297353CC}">
              <c16:uniqueId val="{00000003-A3F2-43A5-BF81-8A7FEA7841F2}"/>
            </c:ext>
          </c:extLst>
        </c:ser>
        <c:ser>
          <c:idx val="5"/>
          <c:order val="4"/>
          <c:tx>
            <c:strRef>
              <c:f>'DEPENSES FACTURES'!$J$4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multiLvlStrRef>
              <c:f>'DEPENSES FACTURES'!$B$53:$B$64</c:f>
            </c:multiLvlStrRef>
          </c:cat>
          <c:val>
            <c:numRef>
              <c:f>'DEPENSES FACTURES'!$J$53:$J$64</c:f>
            </c:numRef>
          </c:val>
          <c:smooth val="0"/>
          <c:extLst>
            <c:ext xmlns:c16="http://schemas.microsoft.com/office/drawing/2014/chart" uri="{C3380CC4-5D6E-409C-BE32-E72D297353CC}">
              <c16:uniqueId val="{00000004-A3F2-43A5-BF81-8A7FEA7841F2}"/>
            </c:ext>
          </c:extLst>
        </c:ser>
        <c:ser>
          <c:idx val="4"/>
          <c:order val="5"/>
          <c:tx>
            <c:strRef>
              <c:f>'DEPENSES FACTURES'!$K$4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multiLvlStrRef>
              <c:f>'DEPENSES FACTURES'!$B$53:$B$64</c:f>
            </c:multiLvlStrRef>
          </c:cat>
          <c:val>
            <c:numRef>
              <c:f>'DEPENSES FACTURES'!$K$53:$K$64</c:f>
            </c:numRef>
          </c:val>
          <c:smooth val="0"/>
          <c:extLst>
            <c:ext xmlns:c16="http://schemas.microsoft.com/office/drawing/2014/chart" uri="{C3380CC4-5D6E-409C-BE32-E72D297353CC}">
              <c16:uniqueId val="{00000005-A3F2-43A5-BF81-8A7FEA7841F2}"/>
            </c:ext>
          </c:extLst>
        </c:ser>
        <c:ser>
          <c:idx val="6"/>
          <c:order val="6"/>
          <c:tx>
            <c:strRef>
              <c:f>'DEPENSES FACTURES'!$L$4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multiLvlStrRef>
              <c:f>'DEPENSES FACTURES'!$B$53:$B$64</c:f>
            </c:multiLvlStrRef>
          </c:cat>
          <c:val>
            <c:numRef>
              <c:f>'DEPENSES FACTURES'!$L$53:$L$64</c:f>
            </c:numRef>
          </c:val>
          <c:smooth val="0"/>
          <c:extLst>
            <c:ext xmlns:c16="http://schemas.microsoft.com/office/drawing/2014/chart" uri="{C3380CC4-5D6E-409C-BE32-E72D297353CC}">
              <c16:uniqueId val="{00000006-A3F2-43A5-BF81-8A7FEA7841F2}"/>
            </c:ext>
          </c:extLst>
        </c:ser>
        <c:ser>
          <c:idx val="7"/>
          <c:order val="7"/>
          <c:tx>
            <c:strRef>
              <c:f>'DEPENSES FACTURES'!$M$4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multiLvlStrRef>
              <c:f>'DEPENSES FACTURES'!$B$53:$B$64</c:f>
            </c:multiLvlStrRef>
          </c:cat>
          <c:val>
            <c:numRef>
              <c:f>'DEPENSES FACTURES'!$M$53:$M$64</c:f>
            </c:numRef>
          </c:val>
          <c:smooth val="0"/>
          <c:extLst>
            <c:ext xmlns:c16="http://schemas.microsoft.com/office/drawing/2014/chart" uri="{C3380CC4-5D6E-409C-BE32-E72D297353CC}">
              <c16:uniqueId val="{00000007-A3F2-43A5-BF81-8A7FEA7841F2}"/>
            </c:ext>
          </c:extLst>
        </c:ser>
        <c:ser>
          <c:idx val="8"/>
          <c:order val="8"/>
          <c:tx>
            <c:strRef>
              <c:f>'DEPENSES FACTURES'!$N$4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multiLvlStrRef>
              <c:f>'DEPENSES FACTURES'!$B$53:$B$64</c:f>
            </c:multiLvlStrRef>
          </c:cat>
          <c:val>
            <c:numRef>
              <c:f>'DEPENSES FACTURES'!$N$53:$N$64</c:f>
            </c:numRef>
          </c:val>
          <c:smooth val="0"/>
          <c:extLst>
            <c:ext xmlns:c16="http://schemas.microsoft.com/office/drawing/2014/chart" uri="{C3380CC4-5D6E-409C-BE32-E72D297353CC}">
              <c16:uniqueId val="{00000008-A3F2-43A5-BF81-8A7FEA7841F2}"/>
            </c:ext>
          </c:extLst>
        </c:ser>
        <c:ser>
          <c:idx val="9"/>
          <c:order val="9"/>
          <c:tx>
            <c:strRef>
              <c:f>'DEPENSES FACTURES'!$O$4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multiLvlStrRef>
              <c:f>'DEPENSES FACTURES'!$B$53:$B$64</c:f>
            </c:multiLvlStrRef>
          </c:cat>
          <c:val>
            <c:numRef>
              <c:f>'DEPENSES FACTURES'!$O$53:$O$64</c:f>
            </c:numRef>
          </c:val>
          <c:smooth val="0"/>
          <c:extLst>
            <c:ext xmlns:c16="http://schemas.microsoft.com/office/drawing/2014/chart" uri="{C3380CC4-5D6E-409C-BE32-E72D297353CC}">
              <c16:uniqueId val="{00000009-A3F2-43A5-BF81-8A7FEA7841F2}"/>
            </c:ext>
          </c:extLst>
        </c:ser>
        <c:ser>
          <c:idx val="10"/>
          <c:order val="10"/>
          <c:tx>
            <c:strRef>
              <c:f>'DEPENSES FACTURES'!$P$4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multiLvlStrRef>
              <c:f>'DEPENSES FACTURES'!$B$53:$B$64</c:f>
            </c:multiLvlStrRef>
          </c:cat>
          <c:val>
            <c:numRef>
              <c:f>'DEPENSES FACTURES'!$P$53:$P$64</c:f>
            </c:numRef>
          </c:val>
          <c:smooth val="0"/>
          <c:extLst>
            <c:ext xmlns:c16="http://schemas.microsoft.com/office/drawing/2014/chart" uri="{C3380CC4-5D6E-409C-BE32-E72D297353CC}">
              <c16:uniqueId val="{0000000A-A3F2-43A5-BF81-8A7FEA7841F2}"/>
            </c:ext>
          </c:extLst>
        </c:ser>
        <c:ser>
          <c:idx val="11"/>
          <c:order val="11"/>
          <c:tx>
            <c:strRef>
              <c:f>'DEPENSES FACTURES'!$Q$4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multiLvlStrRef>
              <c:f>'DEPENSES FACTURES'!$B$53:$B$64</c:f>
            </c:multiLvlStrRef>
          </c:cat>
          <c:val>
            <c:numRef>
              <c:f>'DEPENSES FACTURES'!$Q$53:$Q$64</c:f>
            </c:numRef>
          </c:val>
          <c:smooth val="0"/>
          <c:extLst>
            <c:ext xmlns:c16="http://schemas.microsoft.com/office/drawing/2014/chart" uri="{C3380CC4-5D6E-409C-BE32-E72D297353CC}">
              <c16:uniqueId val="{0000000B-A3F2-43A5-BF81-8A7FEA7841F2}"/>
            </c:ext>
          </c:extLst>
        </c:ser>
        <c:ser>
          <c:idx val="12"/>
          <c:order val="12"/>
          <c:tx>
            <c:strRef>
              <c:f>'DEPENSES FACTURES'!$R$4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multiLvlStrRef>
              <c:f>'DEPENSES FACTURES'!$B$53:$B$64</c:f>
            </c:multiLvlStrRef>
          </c:cat>
          <c:val>
            <c:numRef>
              <c:f>'DEPENSES FACTURES'!$R$53:$R$64</c:f>
            </c:numRef>
          </c:val>
          <c:smooth val="0"/>
          <c:extLst>
            <c:ext xmlns:c16="http://schemas.microsoft.com/office/drawing/2014/chart" uri="{C3380CC4-5D6E-409C-BE32-E72D297353CC}">
              <c16:uniqueId val="{0000000C-A3F2-43A5-BF81-8A7FEA7841F2}"/>
            </c:ext>
          </c:extLst>
        </c:ser>
        <c:ser>
          <c:idx val="13"/>
          <c:order val="13"/>
          <c:tx>
            <c:strRef>
              <c:f>'DEPENSES FACTURES'!$S$4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multiLvlStrRef>
              <c:f>'DEPENSES FACTURES'!$B$53:$B$64</c:f>
            </c:multiLvlStrRef>
          </c:cat>
          <c:val>
            <c:numRef>
              <c:f>'DEPENSES FACTURES'!$S$53:$S$64</c:f>
            </c:numRef>
          </c:val>
          <c:smooth val="0"/>
          <c:extLst>
            <c:ext xmlns:c16="http://schemas.microsoft.com/office/drawing/2014/chart" uri="{C3380CC4-5D6E-409C-BE32-E72D297353CC}">
              <c16:uniqueId val="{0000000D-A3F2-43A5-BF81-8A7FEA7841F2}"/>
            </c:ext>
          </c:extLst>
        </c:ser>
        <c:ser>
          <c:idx val="14"/>
          <c:order val="14"/>
          <c:tx>
            <c:strRef>
              <c:f>'DEPENSES FACTURES'!$T$4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multiLvlStrRef>
              <c:f>'DEPENSES FACTURES'!$B$53:$B$64</c:f>
            </c:multiLvlStrRef>
          </c:cat>
          <c:val>
            <c:numRef>
              <c:f>'DEPENSES FACTURES'!$T$53:$T$64</c:f>
            </c:numRef>
          </c:val>
          <c:smooth val="0"/>
          <c:extLst>
            <c:ext xmlns:c16="http://schemas.microsoft.com/office/drawing/2014/chart" uri="{C3380CC4-5D6E-409C-BE32-E72D297353CC}">
              <c16:uniqueId val="{0000000E-A3F2-43A5-BF81-8A7FEA7841F2}"/>
            </c:ext>
          </c:extLst>
        </c:ser>
        <c:ser>
          <c:idx val="15"/>
          <c:order val="15"/>
          <c:tx>
            <c:strRef>
              <c:f>'DEPENSES FACTURES'!$U$4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multiLvlStrRef>
              <c:f>'DEPENSES FACTURES'!$B$53:$B$64</c:f>
            </c:multiLvlStrRef>
          </c:cat>
          <c:val>
            <c:numRef>
              <c:f>'DEPENSES FACTURES'!$U$53:$U$64</c:f>
            </c:numRef>
          </c:val>
          <c:smooth val="0"/>
          <c:extLst>
            <c:ext xmlns:c16="http://schemas.microsoft.com/office/drawing/2014/chart" uri="{C3380CC4-5D6E-409C-BE32-E72D297353CC}">
              <c16:uniqueId val="{0000000F-A3F2-43A5-BF81-8A7FEA7841F2}"/>
            </c:ext>
          </c:extLst>
        </c:ser>
        <c:ser>
          <c:idx val="16"/>
          <c:order val="16"/>
          <c:tx>
            <c:strRef>
              <c:f>'DEPENSES FACTURES'!$V$4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multiLvlStrRef>
              <c:f>'DEPENSES FACTURES'!$B$53:$B$64</c:f>
            </c:multiLvlStrRef>
          </c:cat>
          <c:val>
            <c:numRef>
              <c:f>'DEPENSES FACTURES'!$V$53:$V$64</c:f>
            </c:numRef>
          </c:val>
          <c:smooth val="0"/>
          <c:extLst>
            <c:ext xmlns:c16="http://schemas.microsoft.com/office/drawing/2014/chart" uri="{C3380CC4-5D6E-409C-BE32-E72D297353CC}">
              <c16:uniqueId val="{00000010-A3F2-43A5-BF81-8A7FEA7841F2}"/>
            </c:ext>
          </c:extLst>
        </c:ser>
        <c:ser>
          <c:idx val="17"/>
          <c:order val="17"/>
          <c:tx>
            <c:strRef>
              <c:f>'DEPENSES FACTURES'!$W$4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multiLvlStrRef>
              <c:f>'DEPENSES FACTURES'!$B$53:$B$64</c:f>
            </c:multiLvlStrRef>
          </c:cat>
          <c:val>
            <c:numRef>
              <c:f>'DEPENSES FACTURES'!$W$53:$W$64</c:f>
            </c:numRef>
          </c:val>
          <c:smooth val="0"/>
          <c:extLst>
            <c:ext xmlns:c16="http://schemas.microsoft.com/office/drawing/2014/chart" uri="{C3380CC4-5D6E-409C-BE32-E72D297353CC}">
              <c16:uniqueId val="{00000011-A3F2-43A5-BF81-8A7FEA7841F2}"/>
            </c:ext>
          </c:extLst>
        </c:ser>
        <c:ser>
          <c:idx val="18"/>
          <c:order val="18"/>
          <c:tx>
            <c:strRef>
              <c:f>'DEPENSES FACTURES'!$X$4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multiLvlStrRef>
              <c:f>'DEPENSES FACTURES'!$B$53:$B$64</c:f>
            </c:multiLvlStrRef>
          </c:cat>
          <c:val>
            <c:numRef>
              <c:f>'DEPENSES FACTURES'!$X$53:$X$64</c:f>
            </c:numRef>
          </c:val>
          <c:smooth val="0"/>
          <c:extLst>
            <c:ext xmlns:c16="http://schemas.microsoft.com/office/drawing/2014/chart" uri="{C3380CC4-5D6E-409C-BE32-E72D297353CC}">
              <c16:uniqueId val="{00000012-A3F2-43A5-BF81-8A7FEA7841F2}"/>
            </c:ext>
          </c:extLst>
        </c:ser>
        <c:ser>
          <c:idx val="19"/>
          <c:order val="19"/>
          <c:tx>
            <c:strRef>
              <c:f>'DEPENSES FACTURES'!$Y$4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multiLvlStrRef>
              <c:f>'DEPENSES FACTURES'!$B$53:$B$64</c:f>
            </c:multiLvlStrRef>
          </c:cat>
          <c:val>
            <c:numRef>
              <c:f>'DEPENSES FACTURES'!$Y$53:$Y$64</c:f>
            </c:numRef>
          </c:val>
          <c:smooth val="0"/>
          <c:extLst>
            <c:ext xmlns:c16="http://schemas.microsoft.com/office/drawing/2014/chart" uri="{C3380CC4-5D6E-409C-BE32-E72D297353CC}">
              <c16:uniqueId val="{00000013-A3F2-43A5-BF81-8A7FEA7841F2}"/>
            </c:ext>
          </c:extLst>
        </c:ser>
        <c:ser>
          <c:idx val="20"/>
          <c:order val="20"/>
          <c:tx>
            <c:strRef>
              <c:f>'DEPENSES FACTURES'!$Z$4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multiLvlStrRef>
              <c:f>'DEPENSES FACTURES'!$B$53:$B$64</c:f>
            </c:multiLvlStrRef>
          </c:cat>
          <c:val>
            <c:numRef>
              <c:f>'DEPENSES FACTURES'!$Z$53:$Z$64</c:f>
            </c:numRef>
          </c:val>
          <c:smooth val="0"/>
          <c:extLst>
            <c:ext xmlns:c16="http://schemas.microsoft.com/office/drawing/2014/chart" uri="{C3380CC4-5D6E-409C-BE32-E72D297353CC}">
              <c16:uniqueId val="{00000014-A3F2-43A5-BF81-8A7FEA784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152068605574198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Dépenses RCU annuelles - € TTC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'DEPENSES FACTURES'!$F$4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multiLvlStrRef>
              <c:f>'DEPENSES FACTURES'!$B$69:$B$80</c:f>
            </c:multiLvlStrRef>
          </c:cat>
          <c:val>
            <c:numRef>
              <c:f>'DEPENSES FACTURES'!$F$69:$F$80</c:f>
            </c:numRef>
          </c:val>
          <c:smooth val="0"/>
          <c:extLst>
            <c:ext xmlns:c16="http://schemas.microsoft.com/office/drawing/2014/chart" uri="{C3380CC4-5D6E-409C-BE32-E72D297353CC}">
              <c16:uniqueId val="{00000000-AF63-4EC4-89F7-07F8B68A8880}"/>
            </c:ext>
          </c:extLst>
        </c:ser>
        <c:ser>
          <c:idx val="1"/>
          <c:order val="1"/>
          <c:tx>
            <c:strRef>
              <c:f>'DEPENSES FACTURES'!$G$4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multiLvlStrRef>
              <c:f>'DEPENSES FACTURES'!$B$69:$B$80</c:f>
            </c:multiLvlStrRef>
          </c:cat>
          <c:val>
            <c:numRef>
              <c:f>'DEPENSES FACTURES'!$G$69:$G$80</c:f>
            </c:numRef>
          </c:val>
          <c:smooth val="0"/>
          <c:extLst>
            <c:ext xmlns:c16="http://schemas.microsoft.com/office/drawing/2014/chart" uri="{C3380CC4-5D6E-409C-BE32-E72D297353CC}">
              <c16:uniqueId val="{00000001-AF63-4EC4-89F7-07F8B68A8880}"/>
            </c:ext>
          </c:extLst>
        </c:ser>
        <c:ser>
          <c:idx val="2"/>
          <c:order val="2"/>
          <c:tx>
            <c:strRef>
              <c:f>'DEPENSES FACTURES'!$H$4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multiLvlStrRef>
              <c:f>'DEPENSES FACTURES'!$B$69:$B$80</c:f>
            </c:multiLvlStrRef>
          </c:cat>
          <c:val>
            <c:numRef>
              <c:f>'DEPENSES FACTURES'!$H$69:$H$80</c:f>
            </c:numRef>
          </c:val>
          <c:smooth val="0"/>
          <c:extLst>
            <c:ext xmlns:c16="http://schemas.microsoft.com/office/drawing/2014/chart" uri="{C3380CC4-5D6E-409C-BE32-E72D297353CC}">
              <c16:uniqueId val="{00000002-AF63-4EC4-89F7-07F8B68A8880}"/>
            </c:ext>
          </c:extLst>
        </c:ser>
        <c:ser>
          <c:idx val="3"/>
          <c:order val="3"/>
          <c:tx>
            <c:strRef>
              <c:f>'DEPENSES FACTURES'!$I$4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multiLvlStrRef>
              <c:f>'DEPENSES FACTURES'!$B$69:$B$80</c:f>
            </c:multiLvlStrRef>
          </c:cat>
          <c:val>
            <c:numRef>
              <c:f>'DEPENSES FACTURES'!$I$69:$I$80</c:f>
            </c:numRef>
          </c:val>
          <c:smooth val="0"/>
          <c:extLst>
            <c:ext xmlns:c16="http://schemas.microsoft.com/office/drawing/2014/chart" uri="{C3380CC4-5D6E-409C-BE32-E72D297353CC}">
              <c16:uniqueId val="{00000003-AF63-4EC4-89F7-07F8B68A8880}"/>
            </c:ext>
          </c:extLst>
        </c:ser>
        <c:ser>
          <c:idx val="5"/>
          <c:order val="4"/>
          <c:tx>
            <c:strRef>
              <c:f>'DEPENSES FACTURES'!$J$4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multiLvlStrRef>
              <c:f>'DEPENSES FACTURES'!$B$69:$B$80</c:f>
            </c:multiLvlStrRef>
          </c:cat>
          <c:val>
            <c:numRef>
              <c:f>'DEPENSES FACTURES'!$J$69:$J$80</c:f>
            </c:numRef>
          </c:val>
          <c:smooth val="0"/>
          <c:extLst>
            <c:ext xmlns:c16="http://schemas.microsoft.com/office/drawing/2014/chart" uri="{C3380CC4-5D6E-409C-BE32-E72D297353CC}">
              <c16:uniqueId val="{00000004-AF63-4EC4-89F7-07F8B68A8880}"/>
            </c:ext>
          </c:extLst>
        </c:ser>
        <c:ser>
          <c:idx val="4"/>
          <c:order val="5"/>
          <c:tx>
            <c:strRef>
              <c:f>'DEPENSES FACTURES'!$K$4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multiLvlStrRef>
              <c:f>'DEPENSES FACTURES'!$B$69:$B$80</c:f>
            </c:multiLvlStrRef>
          </c:cat>
          <c:val>
            <c:numRef>
              <c:f>'DEPENSES FACTURES'!$K$69:$K$80</c:f>
            </c:numRef>
          </c:val>
          <c:smooth val="0"/>
          <c:extLst>
            <c:ext xmlns:c16="http://schemas.microsoft.com/office/drawing/2014/chart" uri="{C3380CC4-5D6E-409C-BE32-E72D297353CC}">
              <c16:uniqueId val="{00000005-AF63-4EC4-89F7-07F8B68A8880}"/>
            </c:ext>
          </c:extLst>
        </c:ser>
        <c:ser>
          <c:idx val="6"/>
          <c:order val="6"/>
          <c:tx>
            <c:strRef>
              <c:f>'DEPENSES FACTURES'!$L$4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multiLvlStrRef>
              <c:f>'DEPENSES FACTURES'!$B$69:$B$80</c:f>
            </c:multiLvlStrRef>
          </c:cat>
          <c:val>
            <c:numRef>
              <c:f>'DEPENSES FACTURES'!$L$69:$L$80</c:f>
            </c:numRef>
          </c:val>
          <c:smooth val="0"/>
          <c:extLst>
            <c:ext xmlns:c16="http://schemas.microsoft.com/office/drawing/2014/chart" uri="{C3380CC4-5D6E-409C-BE32-E72D297353CC}">
              <c16:uniqueId val="{00000006-AF63-4EC4-89F7-07F8B68A8880}"/>
            </c:ext>
          </c:extLst>
        </c:ser>
        <c:ser>
          <c:idx val="7"/>
          <c:order val="7"/>
          <c:tx>
            <c:strRef>
              <c:f>'DEPENSES FACTURES'!$M$4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multiLvlStrRef>
              <c:f>'DEPENSES FACTURES'!$B$69:$B$80</c:f>
            </c:multiLvlStrRef>
          </c:cat>
          <c:val>
            <c:numRef>
              <c:f>'DEPENSES FACTURES'!$M$69:$M$80</c:f>
            </c:numRef>
          </c:val>
          <c:smooth val="0"/>
          <c:extLst>
            <c:ext xmlns:c16="http://schemas.microsoft.com/office/drawing/2014/chart" uri="{C3380CC4-5D6E-409C-BE32-E72D297353CC}">
              <c16:uniqueId val="{00000007-AF63-4EC4-89F7-07F8B68A8880}"/>
            </c:ext>
          </c:extLst>
        </c:ser>
        <c:ser>
          <c:idx val="8"/>
          <c:order val="8"/>
          <c:tx>
            <c:strRef>
              <c:f>'DEPENSES FACTURES'!$N$4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multiLvlStrRef>
              <c:f>'DEPENSES FACTURES'!$B$69:$B$80</c:f>
            </c:multiLvlStrRef>
          </c:cat>
          <c:val>
            <c:numRef>
              <c:f>'DEPENSES FACTURES'!$N$69:$N$80</c:f>
            </c:numRef>
          </c:val>
          <c:smooth val="0"/>
          <c:extLst>
            <c:ext xmlns:c16="http://schemas.microsoft.com/office/drawing/2014/chart" uri="{C3380CC4-5D6E-409C-BE32-E72D297353CC}">
              <c16:uniqueId val="{00000008-AF63-4EC4-89F7-07F8B68A8880}"/>
            </c:ext>
          </c:extLst>
        </c:ser>
        <c:ser>
          <c:idx val="9"/>
          <c:order val="9"/>
          <c:tx>
            <c:strRef>
              <c:f>'DEPENSES FACTURES'!$O$4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multiLvlStrRef>
              <c:f>'DEPENSES FACTURES'!$B$69:$B$80</c:f>
            </c:multiLvlStrRef>
          </c:cat>
          <c:val>
            <c:numRef>
              <c:f>'DEPENSES FACTURES'!$O$69:$O$80</c:f>
            </c:numRef>
          </c:val>
          <c:smooth val="0"/>
          <c:extLst>
            <c:ext xmlns:c16="http://schemas.microsoft.com/office/drawing/2014/chart" uri="{C3380CC4-5D6E-409C-BE32-E72D297353CC}">
              <c16:uniqueId val="{00000009-AF63-4EC4-89F7-07F8B68A8880}"/>
            </c:ext>
          </c:extLst>
        </c:ser>
        <c:ser>
          <c:idx val="10"/>
          <c:order val="10"/>
          <c:tx>
            <c:strRef>
              <c:f>'DEPENSES FACTURES'!$P$4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multiLvlStrRef>
              <c:f>'DEPENSES FACTURES'!$B$69:$B$80</c:f>
            </c:multiLvlStrRef>
          </c:cat>
          <c:val>
            <c:numRef>
              <c:f>'DEPENSES FACTURES'!$P$69:$P$80</c:f>
            </c:numRef>
          </c:val>
          <c:smooth val="0"/>
          <c:extLst>
            <c:ext xmlns:c16="http://schemas.microsoft.com/office/drawing/2014/chart" uri="{C3380CC4-5D6E-409C-BE32-E72D297353CC}">
              <c16:uniqueId val="{0000000A-AF63-4EC4-89F7-07F8B68A8880}"/>
            </c:ext>
          </c:extLst>
        </c:ser>
        <c:ser>
          <c:idx val="11"/>
          <c:order val="11"/>
          <c:tx>
            <c:strRef>
              <c:f>'DEPENSES FACTURES'!$Q$4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multiLvlStrRef>
              <c:f>'DEPENSES FACTURES'!$B$69:$B$80</c:f>
            </c:multiLvlStrRef>
          </c:cat>
          <c:val>
            <c:numRef>
              <c:f>'DEPENSES FACTURES'!$Q$69:$Q$80</c:f>
            </c:numRef>
          </c:val>
          <c:smooth val="0"/>
          <c:extLst>
            <c:ext xmlns:c16="http://schemas.microsoft.com/office/drawing/2014/chart" uri="{C3380CC4-5D6E-409C-BE32-E72D297353CC}">
              <c16:uniqueId val="{0000000B-AF63-4EC4-89F7-07F8B68A8880}"/>
            </c:ext>
          </c:extLst>
        </c:ser>
        <c:ser>
          <c:idx val="12"/>
          <c:order val="12"/>
          <c:tx>
            <c:strRef>
              <c:f>'DEPENSES FACTURES'!$R$4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multiLvlStrRef>
              <c:f>'DEPENSES FACTURES'!$B$69:$B$80</c:f>
            </c:multiLvlStrRef>
          </c:cat>
          <c:val>
            <c:numRef>
              <c:f>'DEPENSES FACTURES'!$R$69:$R$80</c:f>
            </c:numRef>
          </c:val>
          <c:smooth val="0"/>
          <c:extLst>
            <c:ext xmlns:c16="http://schemas.microsoft.com/office/drawing/2014/chart" uri="{C3380CC4-5D6E-409C-BE32-E72D297353CC}">
              <c16:uniqueId val="{0000000C-AF63-4EC4-89F7-07F8B68A8880}"/>
            </c:ext>
          </c:extLst>
        </c:ser>
        <c:ser>
          <c:idx val="13"/>
          <c:order val="13"/>
          <c:tx>
            <c:strRef>
              <c:f>'DEPENSES FACTURES'!$S$4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multiLvlStrRef>
              <c:f>'DEPENSES FACTURES'!$B$69:$B$80</c:f>
            </c:multiLvlStrRef>
          </c:cat>
          <c:val>
            <c:numRef>
              <c:f>'DEPENSES FACTURES'!$S$69:$S$80</c:f>
            </c:numRef>
          </c:val>
          <c:smooth val="0"/>
          <c:extLst>
            <c:ext xmlns:c16="http://schemas.microsoft.com/office/drawing/2014/chart" uri="{C3380CC4-5D6E-409C-BE32-E72D297353CC}">
              <c16:uniqueId val="{0000000D-AF63-4EC4-89F7-07F8B68A8880}"/>
            </c:ext>
          </c:extLst>
        </c:ser>
        <c:ser>
          <c:idx val="14"/>
          <c:order val="14"/>
          <c:tx>
            <c:strRef>
              <c:f>'DEPENSES FACTURES'!$T$4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multiLvlStrRef>
              <c:f>'DEPENSES FACTURES'!$B$69:$B$80</c:f>
            </c:multiLvlStrRef>
          </c:cat>
          <c:val>
            <c:numRef>
              <c:f>'DEPENSES FACTURES'!$T$69:$T$80</c:f>
            </c:numRef>
          </c:val>
          <c:smooth val="0"/>
          <c:extLst>
            <c:ext xmlns:c16="http://schemas.microsoft.com/office/drawing/2014/chart" uri="{C3380CC4-5D6E-409C-BE32-E72D297353CC}">
              <c16:uniqueId val="{0000000E-AF63-4EC4-89F7-07F8B68A8880}"/>
            </c:ext>
          </c:extLst>
        </c:ser>
        <c:ser>
          <c:idx val="15"/>
          <c:order val="15"/>
          <c:tx>
            <c:strRef>
              <c:f>'DEPENSES FACTURES'!$U$4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multiLvlStrRef>
              <c:f>'DEPENSES FACTURES'!$B$69:$B$80</c:f>
            </c:multiLvlStrRef>
          </c:cat>
          <c:val>
            <c:numRef>
              <c:f>'DEPENSES FACTURES'!$U$69:$U$80</c:f>
            </c:numRef>
          </c:val>
          <c:smooth val="0"/>
          <c:extLst>
            <c:ext xmlns:c16="http://schemas.microsoft.com/office/drawing/2014/chart" uri="{C3380CC4-5D6E-409C-BE32-E72D297353CC}">
              <c16:uniqueId val="{0000000F-AF63-4EC4-89F7-07F8B68A8880}"/>
            </c:ext>
          </c:extLst>
        </c:ser>
        <c:ser>
          <c:idx val="16"/>
          <c:order val="16"/>
          <c:tx>
            <c:strRef>
              <c:f>'DEPENSES FACTURES'!$V$4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multiLvlStrRef>
              <c:f>'DEPENSES FACTURES'!$B$69:$B$80</c:f>
            </c:multiLvlStrRef>
          </c:cat>
          <c:val>
            <c:numRef>
              <c:f>'DEPENSES FACTURES'!$V$69:$V$80</c:f>
            </c:numRef>
          </c:val>
          <c:smooth val="0"/>
          <c:extLst>
            <c:ext xmlns:c16="http://schemas.microsoft.com/office/drawing/2014/chart" uri="{C3380CC4-5D6E-409C-BE32-E72D297353CC}">
              <c16:uniqueId val="{00000010-AF63-4EC4-89F7-07F8B68A8880}"/>
            </c:ext>
          </c:extLst>
        </c:ser>
        <c:ser>
          <c:idx val="17"/>
          <c:order val="17"/>
          <c:tx>
            <c:strRef>
              <c:f>'DEPENSES FACTURES'!$W$4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multiLvlStrRef>
              <c:f>'DEPENSES FACTURES'!$B$69:$B$80</c:f>
            </c:multiLvlStrRef>
          </c:cat>
          <c:val>
            <c:numRef>
              <c:f>'DEPENSES FACTURES'!$W$69:$W$80</c:f>
            </c:numRef>
          </c:val>
          <c:smooth val="0"/>
          <c:extLst>
            <c:ext xmlns:c16="http://schemas.microsoft.com/office/drawing/2014/chart" uri="{C3380CC4-5D6E-409C-BE32-E72D297353CC}">
              <c16:uniqueId val="{00000011-AF63-4EC4-89F7-07F8B68A8880}"/>
            </c:ext>
          </c:extLst>
        </c:ser>
        <c:ser>
          <c:idx val="18"/>
          <c:order val="18"/>
          <c:tx>
            <c:strRef>
              <c:f>'DEPENSES FACTURES'!$X$4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multiLvlStrRef>
              <c:f>'DEPENSES FACTURES'!$B$69:$B$80</c:f>
            </c:multiLvlStrRef>
          </c:cat>
          <c:val>
            <c:numRef>
              <c:f>'DEPENSES FACTURES'!$X$69:$X$80</c:f>
            </c:numRef>
          </c:val>
          <c:smooth val="0"/>
          <c:extLst>
            <c:ext xmlns:c16="http://schemas.microsoft.com/office/drawing/2014/chart" uri="{C3380CC4-5D6E-409C-BE32-E72D297353CC}">
              <c16:uniqueId val="{00000012-AF63-4EC4-89F7-07F8B68A8880}"/>
            </c:ext>
          </c:extLst>
        </c:ser>
        <c:ser>
          <c:idx val="19"/>
          <c:order val="19"/>
          <c:tx>
            <c:strRef>
              <c:f>'DEPENSES FACTURES'!$Y$4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multiLvlStrRef>
              <c:f>'DEPENSES FACTURES'!$B$69:$B$80</c:f>
            </c:multiLvlStrRef>
          </c:cat>
          <c:val>
            <c:numRef>
              <c:f>'DEPENSES FACTURES'!$Y$69:$Y$80</c:f>
            </c:numRef>
          </c:val>
          <c:smooth val="0"/>
          <c:extLst>
            <c:ext xmlns:c16="http://schemas.microsoft.com/office/drawing/2014/chart" uri="{C3380CC4-5D6E-409C-BE32-E72D297353CC}">
              <c16:uniqueId val="{00000013-AF63-4EC4-89F7-07F8B68A8880}"/>
            </c:ext>
          </c:extLst>
        </c:ser>
        <c:ser>
          <c:idx val="20"/>
          <c:order val="20"/>
          <c:tx>
            <c:strRef>
              <c:f>'DEPENSES FACTURES'!$Z$4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multiLvlStrRef>
              <c:f>'DEPENSES FACTURES'!$B$69:$B$80</c:f>
            </c:multiLvlStrRef>
          </c:cat>
          <c:val>
            <c:numRef>
              <c:f>'DEPENSES FACTURES'!$Z$69:$Z$80</c:f>
            </c:numRef>
          </c:val>
          <c:smooth val="0"/>
          <c:extLst>
            <c:ext xmlns:c16="http://schemas.microsoft.com/office/drawing/2014/chart" uri="{C3380CC4-5D6E-409C-BE32-E72D297353CC}">
              <c16:uniqueId val="{00000014-AF63-4EC4-89F7-07F8B68A8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152068605574198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Dépenses fioul annuelles - € TTC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'DEPENSES FACTURES'!$F$4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multiLvlStrRef>
              <c:f>'DEPENSES FACTURES'!$B$85:$B$96</c:f>
            </c:multiLvlStrRef>
          </c:cat>
          <c:val>
            <c:numRef>
              <c:f>'DEPENSES FACTURES'!$F$85:$F$96</c:f>
            </c:numRef>
          </c:val>
          <c:smooth val="0"/>
          <c:extLst>
            <c:ext xmlns:c16="http://schemas.microsoft.com/office/drawing/2014/chart" uri="{C3380CC4-5D6E-409C-BE32-E72D297353CC}">
              <c16:uniqueId val="{00000000-5159-44AD-9471-C2CEE5880372}"/>
            </c:ext>
          </c:extLst>
        </c:ser>
        <c:ser>
          <c:idx val="1"/>
          <c:order val="1"/>
          <c:tx>
            <c:strRef>
              <c:f>'DEPENSES FACTURES'!$G$4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multiLvlStrRef>
              <c:f>'DEPENSES FACTURES'!$B$85:$B$96</c:f>
            </c:multiLvlStrRef>
          </c:cat>
          <c:val>
            <c:numRef>
              <c:f>'DEPENSES FACTURES'!$G$85:$G$96</c:f>
            </c:numRef>
          </c:val>
          <c:smooth val="0"/>
          <c:extLst>
            <c:ext xmlns:c16="http://schemas.microsoft.com/office/drawing/2014/chart" uri="{C3380CC4-5D6E-409C-BE32-E72D297353CC}">
              <c16:uniqueId val="{00000001-5159-44AD-9471-C2CEE5880372}"/>
            </c:ext>
          </c:extLst>
        </c:ser>
        <c:ser>
          <c:idx val="2"/>
          <c:order val="2"/>
          <c:tx>
            <c:strRef>
              <c:f>'DEPENSES FACTURES'!$H$4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multiLvlStrRef>
              <c:f>'DEPENSES FACTURES'!$B$85:$B$96</c:f>
            </c:multiLvlStrRef>
          </c:cat>
          <c:val>
            <c:numRef>
              <c:f>'DEPENSES FACTURES'!$H$85:$H$96</c:f>
            </c:numRef>
          </c:val>
          <c:smooth val="0"/>
          <c:extLst>
            <c:ext xmlns:c16="http://schemas.microsoft.com/office/drawing/2014/chart" uri="{C3380CC4-5D6E-409C-BE32-E72D297353CC}">
              <c16:uniqueId val="{00000002-5159-44AD-9471-C2CEE5880372}"/>
            </c:ext>
          </c:extLst>
        </c:ser>
        <c:ser>
          <c:idx val="3"/>
          <c:order val="3"/>
          <c:tx>
            <c:strRef>
              <c:f>'DEPENSES FACTURES'!$I$4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multiLvlStrRef>
              <c:f>'DEPENSES FACTURES'!$B$85:$B$96</c:f>
            </c:multiLvlStrRef>
          </c:cat>
          <c:val>
            <c:numRef>
              <c:f>'DEPENSES FACTURES'!$I$85:$I$96</c:f>
            </c:numRef>
          </c:val>
          <c:smooth val="0"/>
          <c:extLst>
            <c:ext xmlns:c16="http://schemas.microsoft.com/office/drawing/2014/chart" uri="{C3380CC4-5D6E-409C-BE32-E72D297353CC}">
              <c16:uniqueId val="{00000003-5159-44AD-9471-C2CEE5880372}"/>
            </c:ext>
          </c:extLst>
        </c:ser>
        <c:ser>
          <c:idx val="5"/>
          <c:order val="4"/>
          <c:tx>
            <c:strRef>
              <c:f>'DEPENSES FACTURES'!$J$4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multiLvlStrRef>
              <c:f>'DEPENSES FACTURES'!$B$85:$B$96</c:f>
            </c:multiLvlStrRef>
          </c:cat>
          <c:val>
            <c:numRef>
              <c:f>'DEPENSES FACTURES'!$J$85:$J$96</c:f>
            </c:numRef>
          </c:val>
          <c:smooth val="0"/>
          <c:extLst>
            <c:ext xmlns:c16="http://schemas.microsoft.com/office/drawing/2014/chart" uri="{C3380CC4-5D6E-409C-BE32-E72D297353CC}">
              <c16:uniqueId val="{00000004-5159-44AD-9471-C2CEE5880372}"/>
            </c:ext>
          </c:extLst>
        </c:ser>
        <c:ser>
          <c:idx val="4"/>
          <c:order val="5"/>
          <c:tx>
            <c:strRef>
              <c:f>'DEPENSES FACTURES'!$K$4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multiLvlStrRef>
              <c:f>'DEPENSES FACTURES'!$B$85:$B$96</c:f>
            </c:multiLvlStrRef>
          </c:cat>
          <c:val>
            <c:numRef>
              <c:f>'DEPENSES FACTURES'!$K$85:$K$96</c:f>
            </c:numRef>
          </c:val>
          <c:smooth val="0"/>
          <c:extLst>
            <c:ext xmlns:c16="http://schemas.microsoft.com/office/drawing/2014/chart" uri="{C3380CC4-5D6E-409C-BE32-E72D297353CC}">
              <c16:uniqueId val="{00000005-5159-44AD-9471-C2CEE5880372}"/>
            </c:ext>
          </c:extLst>
        </c:ser>
        <c:ser>
          <c:idx val="6"/>
          <c:order val="6"/>
          <c:tx>
            <c:strRef>
              <c:f>'DEPENSES FACTURES'!$L$4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multiLvlStrRef>
              <c:f>'DEPENSES FACTURES'!$B$85:$B$96</c:f>
            </c:multiLvlStrRef>
          </c:cat>
          <c:val>
            <c:numRef>
              <c:f>'DEPENSES FACTURES'!$L$85:$L$96</c:f>
            </c:numRef>
          </c:val>
          <c:smooth val="0"/>
          <c:extLst>
            <c:ext xmlns:c16="http://schemas.microsoft.com/office/drawing/2014/chart" uri="{C3380CC4-5D6E-409C-BE32-E72D297353CC}">
              <c16:uniqueId val="{00000006-5159-44AD-9471-C2CEE5880372}"/>
            </c:ext>
          </c:extLst>
        </c:ser>
        <c:ser>
          <c:idx val="7"/>
          <c:order val="7"/>
          <c:tx>
            <c:strRef>
              <c:f>'DEPENSES FACTURES'!$M$4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multiLvlStrRef>
              <c:f>'DEPENSES FACTURES'!$B$85:$B$96</c:f>
            </c:multiLvlStrRef>
          </c:cat>
          <c:val>
            <c:numRef>
              <c:f>'DEPENSES FACTURES'!$M$85:$M$96</c:f>
            </c:numRef>
          </c:val>
          <c:smooth val="0"/>
          <c:extLst>
            <c:ext xmlns:c16="http://schemas.microsoft.com/office/drawing/2014/chart" uri="{C3380CC4-5D6E-409C-BE32-E72D297353CC}">
              <c16:uniqueId val="{00000007-5159-44AD-9471-C2CEE5880372}"/>
            </c:ext>
          </c:extLst>
        </c:ser>
        <c:ser>
          <c:idx val="8"/>
          <c:order val="8"/>
          <c:tx>
            <c:strRef>
              <c:f>'DEPENSES FACTURES'!$N$4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multiLvlStrRef>
              <c:f>'DEPENSES FACTURES'!$B$85:$B$96</c:f>
            </c:multiLvlStrRef>
          </c:cat>
          <c:val>
            <c:numRef>
              <c:f>'DEPENSES FACTURES'!$N$85:$N$96</c:f>
            </c:numRef>
          </c:val>
          <c:smooth val="0"/>
          <c:extLst>
            <c:ext xmlns:c16="http://schemas.microsoft.com/office/drawing/2014/chart" uri="{C3380CC4-5D6E-409C-BE32-E72D297353CC}">
              <c16:uniqueId val="{00000008-5159-44AD-9471-C2CEE5880372}"/>
            </c:ext>
          </c:extLst>
        </c:ser>
        <c:ser>
          <c:idx val="9"/>
          <c:order val="9"/>
          <c:tx>
            <c:strRef>
              <c:f>'DEPENSES FACTURES'!$O$4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multiLvlStrRef>
              <c:f>'DEPENSES FACTURES'!$B$85:$B$96</c:f>
            </c:multiLvlStrRef>
          </c:cat>
          <c:val>
            <c:numRef>
              <c:f>'DEPENSES FACTURES'!$O$85:$O$96</c:f>
            </c:numRef>
          </c:val>
          <c:smooth val="0"/>
          <c:extLst>
            <c:ext xmlns:c16="http://schemas.microsoft.com/office/drawing/2014/chart" uri="{C3380CC4-5D6E-409C-BE32-E72D297353CC}">
              <c16:uniqueId val="{00000009-5159-44AD-9471-C2CEE5880372}"/>
            </c:ext>
          </c:extLst>
        </c:ser>
        <c:ser>
          <c:idx val="10"/>
          <c:order val="10"/>
          <c:tx>
            <c:strRef>
              <c:f>'DEPENSES FACTURES'!$P$4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multiLvlStrRef>
              <c:f>'DEPENSES FACTURES'!$B$85:$B$96</c:f>
            </c:multiLvlStrRef>
          </c:cat>
          <c:val>
            <c:numRef>
              <c:f>'DEPENSES FACTURES'!$P$85:$P$96</c:f>
            </c:numRef>
          </c:val>
          <c:smooth val="0"/>
          <c:extLst>
            <c:ext xmlns:c16="http://schemas.microsoft.com/office/drawing/2014/chart" uri="{C3380CC4-5D6E-409C-BE32-E72D297353CC}">
              <c16:uniqueId val="{0000000A-5159-44AD-9471-C2CEE5880372}"/>
            </c:ext>
          </c:extLst>
        </c:ser>
        <c:ser>
          <c:idx val="11"/>
          <c:order val="11"/>
          <c:tx>
            <c:strRef>
              <c:f>'DEPENSES FACTURES'!$Q$4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multiLvlStrRef>
              <c:f>'DEPENSES FACTURES'!$B$85:$B$96</c:f>
            </c:multiLvlStrRef>
          </c:cat>
          <c:val>
            <c:numRef>
              <c:f>'DEPENSES FACTURES'!$Q$85:$Q$96</c:f>
            </c:numRef>
          </c:val>
          <c:smooth val="0"/>
          <c:extLst>
            <c:ext xmlns:c16="http://schemas.microsoft.com/office/drawing/2014/chart" uri="{C3380CC4-5D6E-409C-BE32-E72D297353CC}">
              <c16:uniqueId val="{0000000B-5159-44AD-9471-C2CEE5880372}"/>
            </c:ext>
          </c:extLst>
        </c:ser>
        <c:ser>
          <c:idx val="12"/>
          <c:order val="12"/>
          <c:tx>
            <c:strRef>
              <c:f>'DEPENSES FACTURES'!$R$4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multiLvlStrRef>
              <c:f>'DEPENSES FACTURES'!$B$85:$B$96</c:f>
            </c:multiLvlStrRef>
          </c:cat>
          <c:val>
            <c:numRef>
              <c:f>'DEPENSES FACTURES'!$R$85:$R$96</c:f>
            </c:numRef>
          </c:val>
          <c:smooth val="0"/>
          <c:extLst>
            <c:ext xmlns:c16="http://schemas.microsoft.com/office/drawing/2014/chart" uri="{C3380CC4-5D6E-409C-BE32-E72D297353CC}">
              <c16:uniqueId val="{0000000C-5159-44AD-9471-C2CEE5880372}"/>
            </c:ext>
          </c:extLst>
        </c:ser>
        <c:ser>
          <c:idx val="13"/>
          <c:order val="13"/>
          <c:tx>
            <c:strRef>
              <c:f>'DEPENSES FACTURES'!$S$4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multiLvlStrRef>
              <c:f>'DEPENSES FACTURES'!$B$85:$B$96</c:f>
            </c:multiLvlStrRef>
          </c:cat>
          <c:val>
            <c:numRef>
              <c:f>'DEPENSES FACTURES'!$S$85:$S$96</c:f>
            </c:numRef>
          </c:val>
          <c:smooth val="0"/>
          <c:extLst>
            <c:ext xmlns:c16="http://schemas.microsoft.com/office/drawing/2014/chart" uri="{C3380CC4-5D6E-409C-BE32-E72D297353CC}">
              <c16:uniqueId val="{0000000D-5159-44AD-9471-C2CEE5880372}"/>
            </c:ext>
          </c:extLst>
        </c:ser>
        <c:ser>
          <c:idx val="14"/>
          <c:order val="14"/>
          <c:tx>
            <c:strRef>
              <c:f>'DEPENSES FACTURES'!$T$4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multiLvlStrRef>
              <c:f>'DEPENSES FACTURES'!$B$85:$B$96</c:f>
            </c:multiLvlStrRef>
          </c:cat>
          <c:val>
            <c:numRef>
              <c:f>'DEPENSES FACTURES'!$T$85:$T$96</c:f>
            </c:numRef>
          </c:val>
          <c:smooth val="0"/>
          <c:extLst>
            <c:ext xmlns:c16="http://schemas.microsoft.com/office/drawing/2014/chart" uri="{C3380CC4-5D6E-409C-BE32-E72D297353CC}">
              <c16:uniqueId val="{0000000E-5159-44AD-9471-C2CEE5880372}"/>
            </c:ext>
          </c:extLst>
        </c:ser>
        <c:ser>
          <c:idx val="15"/>
          <c:order val="15"/>
          <c:tx>
            <c:strRef>
              <c:f>'DEPENSES FACTURES'!$U$4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multiLvlStrRef>
              <c:f>'DEPENSES FACTURES'!$B$85:$B$96</c:f>
            </c:multiLvlStrRef>
          </c:cat>
          <c:val>
            <c:numRef>
              <c:f>'DEPENSES FACTURES'!$U$85:$U$96</c:f>
            </c:numRef>
          </c:val>
          <c:smooth val="0"/>
          <c:extLst>
            <c:ext xmlns:c16="http://schemas.microsoft.com/office/drawing/2014/chart" uri="{C3380CC4-5D6E-409C-BE32-E72D297353CC}">
              <c16:uniqueId val="{0000000F-5159-44AD-9471-C2CEE5880372}"/>
            </c:ext>
          </c:extLst>
        </c:ser>
        <c:ser>
          <c:idx val="16"/>
          <c:order val="16"/>
          <c:tx>
            <c:strRef>
              <c:f>'DEPENSES FACTURES'!$V$4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multiLvlStrRef>
              <c:f>'DEPENSES FACTURES'!$B$85:$B$96</c:f>
            </c:multiLvlStrRef>
          </c:cat>
          <c:val>
            <c:numRef>
              <c:f>'DEPENSES FACTURES'!$V$85:$V$96</c:f>
            </c:numRef>
          </c:val>
          <c:smooth val="0"/>
          <c:extLst>
            <c:ext xmlns:c16="http://schemas.microsoft.com/office/drawing/2014/chart" uri="{C3380CC4-5D6E-409C-BE32-E72D297353CC}">
              <c16:uniqueId val="{00000010-5159-44AD-9471-C2CEE5880372}"/>
            </c:ext>
          </c:extLst>
        </c:ser>
        <c:ser>
          <c:idx val="17"/>
          <c:order val="17"/>
          <c:tx>
            <c:strRef>
              <c:f>'DEPENSES FACTURES'!$W$4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multiLvlStrRef>
              <c:f>'DEPENSES FACTURES'!$B$85:$B$96</c:f>
            </c:multiLvlStrRef>
          </c:cat>
          <c:val>
            <c:numRef>
              <c:f>'DEPENSES FACTURES'!$W$85:$W$96</c:f>
            </c:numRef>
          </c:val>
          <c:smooth val="0"/>
          <c:extLst>
            <c:ext xmlns:c16="http://schemas.microsoft.com/office/drawing/2014/chart" uri="{C3380CC4-5D6E-409C-BE32-E72D297353CC}">
              <c16:uniqueId val="{00000011-5159-44AD-9471-C2CEE5880372}"/>
            </c:ext>
          </c:extLst>
        </c:ser>
        <c:ser>
          <c:idx val="18"/>
          <c:order val="18"/>
          <c:tx>
            <c:strRef>
              <c:f>'DEPENSES FACTURES'!$X$4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multiLvlStrRef>
              <c:f>'DEPENSES FACTURES'!$B$85:$B$96</c:f>
            </c:multiLvlStrRef>
          </c:cat>
          <c:val>
            <c:numRef>
              <c:f>'DEPENSES FACTURES'!$X$85:$X$96</c:f>
            </c:numRef>
          </c:val>
          <c:smooth val="0"/>
          <c:extLst>
            <c:ext xmlns:c16="http://schemas.microsoft.com/office/drawing/2014/chart" uri="{C3380CC4-5D6E-409C-BE32-E72D297353CC}">
              <c16:uniqueId val="{00000012-5159-44AD-9471-C2CEE5880372}"/>
            </c:ext>
          </c:extLst>
        </c:ser>
        <c:ser>
          <c:idx val="19"/>
          <c:order val="19"/>
          <c:tx>
            <c:strRef>
              <c:f>'DEPENSES FACTURES'!$Y$4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multiLvlStrRef>
              <c:f>'DEPENSES FACTURES'!$B$85:$B$96</c:f>
            </c:multiLvlStrRef>
          </c:cat>
          <c:val>
            <c:numRef>
              <c:f>'DEPENSES FACTURES'!$Y$85:$Y$96</c:f>
            </c:numRef>
          </c:val>
          <c:smooth val="0"/>
          <c:extLst>
            <c:ext xmlns:c16="http://schemas.microsoft.com/office/drawing/2014/chart" uri="{C3380CC4-5D6E-409C-BE32-E72D297353CC}">
              <c16:uniqueId val="{00000013-5159-44AD-9471-C2CEE5880372}"/>
            </c:ext>
          </c:extLst>
        </c:ser>
        <c:ser>
          <c:idx val="20"/>
          <c:order val="20"/>
          <c:tx>
            <c:strRef>
              <c:f>'DEPENSES FACTURES'!$Z$4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multiLvlStrRef>
              <c:f>'DEPENSES FACTURES'!$B$85:$B$96</c:f>
            </c:multiLvlStrRef>
          </c:cat>
          <c:val>
            <c:numRef>
              <c:f>'DEPENSES FACTURES'!$Z$85:$Z$96</c:f>
            </c:numRef>
          </c:val>
          <c:smooth val="0"/>
          <c:extLst>
            <c:ext xmlns:c16="http://schemas.microsoft.com/office/drawing/2014/chart" uri="{C3380CC4-5D6E-409C-BE32-E72D297353CC}">
              <c16:uniqueId val="{00000014-5159-44AD-9471-C2CEE5880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152068605574198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Dépenses bois granulés - € TTC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'DEPENSES FACTURES'!$F$4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multiLvlStrRef>
              <c:f>'DEPENSES FACTURES'!$B$101:$B$112</c:f>
            </c:multiLvlStrRef>
          </c:cat>
          <c:val>
            <c:numRef>
              <c:f>'DEPENSES FACTURES'!$F$101:$F$112</c:f>
            </c:numRef>
          </c:val>
          <c:smooth val="0"/>
          <c:extLst>
            <c:ext xmlns:c16="http://schemas.microsoft.com/office/drawing/2014/chart" uri="{C3380CC4-5D6E-409C-BE32-E72D297353CC}">
              <c16:uniqueId val="{00000000-5C74-4417-B9F5-B44AB3815C72}"/>
            </c:ext>
          </c:extLst>
        </c:ser>
        <c:ser>
          <c:idx val="1"/>
          <c:order val="1"/>
          <c:tx>
            <c:strRef>
              <c:f>'DEPENSES FACTURES'!$G$4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multiLvlStrRef>
              <c:f>'DEPENSES FACTURES'!$B$101:$B$112</c:f>
            </c:multiLvlStrRef>
          </c:cat>
          <c:val>
            <c:numRef>
              <c:f>'DEPENSES FACTURES'!$G$101:$G$112</c:f>
            </c:numRef>
          </c:val>
          <c:smooth val="0"/>
          <c:extLst>
            <c:ext xmlns:c16="http://schemas.microsoft.com/office/drawing/2014/chart" uri="{C3380CC4-5D6E-409C-BE32-E72D297353CC}">
              <c16:uniqueId val="{00000001-5C74-4417-B9F5-B44AB3815C72}"/>
            </c:ext>
          </c:extLst>
        </c:ser>
        <c:ser>
          <c:idx val="2"/>
          <c:order val="2"/>
          <c:tx>
            <c:strRef>
              <c:f>'DEPENSES FACTURES'!$H$4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multiLvlStrRef>
              <c:f>'DEPENSES FACTURES'!$B$101:$B$112</c:f>
            </c:multiLvlStrRef>
          </c:cat>
          <c:val>
            <c:numRef>
              <c:f>'DEPENSES FACTURES'!$H$101:$H$112</c:f>
            </c:numRef>
          </c:val>
          <c:smooth val="0"/>
          <c:extLst>
            <c:ext xmlns:c16="http://schemas.microsoft.com/office/drawing/2014/chart" uri="{C3380CC4-5D6E-409C-BE32-E72D297353CC}">
              <c16:uniqueId val="{00000002-5C74-4417-B9F5-B44AB3815C72}"/>
            </c:ext>
          </c:extLst>
        </c:ser>
        <c:ser>
          <c:idx val="3"/>
          <c:order val="3"/>
          <c:tx>
            <c:strRef>
              <c:f>'DEPENSES FACTURES'!$I$4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multiLvlStrRef>
              <c:f>'DEPENSES FACTURES'!$B$101:$B$112</c:f>
            </c:multiLvlStrRef>
          </c:cat>
          <c:val>
            <c:numRef>
              <c:f>'DEPENSES FACTURES'!$I$101:$I$112</c:f>
            </c:numRef>
          </c:val>
          <c:smooth val="0"/>
          <c:extLst>
            <c:ext xmlns:c16="http://schemas.microsoft.com/office/drawing/2014/chart" uri="{C3380CC4-5D6E-409C-BE32-E72D297353CC}">
              <c16:uniqueId val="{00000003-5C74-4417-B9F5-B44AB3815C72}"/>
            </c:ext>
          </c:extLst>
        </c:ser>
        <c:ser>
          <c:idx val="5"/>
          <c:order val="4"/>
          <c:tx>
            <c:strRef>
              <c:f>'DEPENSES FACTURES'!$J$4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multiLvlStrRef>
              <c:f>'DEPENSES FACTURES'!$B$101:$B$112</c:f>
            </c:multiLvlStrRef>
          </c:cat>
          <c:val>
            <c:numRef>
              <c:f>'DEPENSES FACTURES'!$J$101:$J$112</c:f>
            </c:numRef>
          </c:val>
          <c:smooth val="0"/>
          <c:extLst>
            <c:ext xmlns:c16="http://schemas.microsoft.com/office/drawing/2014/chart" uri="{C3380CC4-5D6E-409C-BE32-E72D297353CC}">
              <c16:uniqueId val="{00000004-5C74-4417-B9F5-B44AB3815C72}"/>
            </c:ext>
          </c:extLst>
        </c:ser>
        <c:ser>
          <c:idx val="4"/>
          <c:order val="5"/>
          <c:tx>
            <c:strRef>
              <c:f>'DEPENSES FACTURES'!$K$4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multiLvlStrRef>
              <c:f>'DEPENSES FACTURES'!$B$101:$B$112</c:f>
            </c:multiLvlStrRef>
          </c:cat>
          <c:val>
            <c:numRef>
              <c:f>'DEPENSES FACTURES'!$K$101:$K$112</c:f>
            </c:numRef>
          </c:val>
          <c:smooth val="0"/>
          <c:extLst>
            <c:ext xmlns:c16="http://schemas.microsoft.com/office/drawing/2014/chart" uri="{C3380CC4-5D6E-409C-BE32-E72D297353CC}">
              <c16:uniqueId val="{00000005-5C74-4417-B9F5-B44AB3815C72}"/>
            </c:ext>
          </c:extLst>
        </c:ser>
        <c:ser>
          <c:idx val="6"/>
          <c:order val="6"/>
          <c:tx>
            <c:strRef>
              <c:f>'DEPENSES FACTURES'!$L$4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multiLvlStrRef>
              <c:f>'DEPENSES FACTURES'!$B$101:$B$112</c:f>
            </c:multiLvlStrRef>
          </c:cat>
          <c:val>
            <c:numRef>
              <c:f>'DEPENSES FACTURES'!$L$101:$L$112</c:f>
            </c:numRef>
          </c:val>
          <c:smooth val="0"/>
          <c:extLst>
            <c:ext xmlns:c16="http://schemas.microsoft.com/office/drawing/2014/chart" uri="{C3380CC4-5D6E-409C-BE32-E72D297353CC}">
              <c16:uniqueId val="{00000006-5C74-4417-B9F5-B44AB3815C72}"/>
            </c:ext>
          </c:extLst>
        </c:ser>
        <c:ser>
          <c:idx val="7"/>
          <c:order val="7"/>
          <c:tx>
            <c:strRef>
              <c:f>'DEPENSES FACTURES'!$M$4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multiLvlStrRef>
              <c:f>'DEPENSES FACTURES'!$B$101:$B$112</c:f>
            </c:multiLvlStrRef>
          </c:cat>
          <c:val>
            <c:numRef>
              <c:f>'DEPENSES FACTURES'!$M$101:$M$112</c:f>
            </c:numRef>
          </c:val>
          <c:smooth val="0"/>
          <c:extLst>
            <c:ext xmlns:c16="http://schemas.microsoft.com/office/drawing/2014/chart" uri="{C3380CC4-5D6E-409C-BE32-E72D297353CC}">
              <c16:uniqueId val="{00000007-5C74-4417-B9F5-B44AB3815C72}"/>
            </c:ext>
          </c:extLst>
        </c:ser>
        <c:ser>
          <c:idx val="8"/>
          <c:order val="8"/>
          <c:tx>
            <c:strRef>
              <c:f>'DEPENSES FACTURES'!$N$4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multiLvlStrRef>
              <c:f>'DEPENSES FACTURES'!$B$101:$B$112</c:f>
            </c:multiLvlStrRef>
          </c:cat>
          <c:val>
            <c:numRef>
              <c:f>'DEPENSES FACTURES'!$N$101:$N$112</c:f>
            </c:numRef>
          </c:val>
          <c:smooth val="0"/>
          <c:extLst>
            <c:ext xmlns:c16="http://schemas.microsoft.com/office/drawing/2014/chart" uri="{C3380CC4-5D6E-409C-BE32-E72D297353CC}">
              <c16:uniqueId val="{00000008-5C74-4417-B9F5-B44AB3815C72}"/>
            </c:ext>
          </c:extLst>
        </c:ser>
        <c:ser>
          <c:idx val="9"/>
          <c:order val="9"/>
          <c:tx>
            <c:strRef>
              <c:f>'DEPENSES FACTURES'!$O$4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multiLvlStrRef>
              <c:f>'DEPENSES FACTURES'!$B$101:$B$112</c:f>
            </c:multiLvlStrRef>
          </c:cat>
          <c:val>
            <c:numRef>
              <c:f>'DEPENSES FACTURES'!$O$101:$O$112</c:f>
            </c:numRef>
          </c:val>
          <c:smooth val="0"/>
          <c:extLst>
            <c:ext xmlns:c16="http://schemas.microsoft.com/office/drawing/2014/chart" uri="{C3380CC4-5D6E-409C-BE32-E72D297353CC}">
              <c16:uniqueId val="{00000009-5C74-4417-B9F5-B44AB3815C72}"/>
            </c:ext>
          </c:extLst>
        </c:ser>
        <c:ser>
          <c:idx val="10"/>
          <c:order val="10"/>
          <c:tx>
            <c:strRef>
              <c:f>'DEPENSES FACTURES'!$P$4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multiLvlStrRef>
              <c:f>'DEPENSES FACTURES'!$B$101:$B$112</c:f>
            </c:multiLvlStrRef>
          </c:cat>
          <c:val>
            <c:numRef>
              <c:f>'DEPENSES FACTURES'!$P$101:$P$112</c:f>
            </c:numRef>
          </c:val>
          <c:smooth val="0"/>
          <c:extLst>
            <c:ext xmlns:c16="http://schemas.microsoft.com/office/drawing/2014/chart" uri="{C3380CC4-5D6E-409C-BE32-E72D297353CC}">
              <c16:uniqueId val="{0000000A-5C74-4417-B9F5-B44AB3815C72}"/>
            </c:ext>
          </c:extLst>
        </c:ser>
        <c:ser>
          <c:idx val="11"/>
          <c:order val="11"/>
          <c:tx>
            <c:strRef>
              <c:f>'DEPENSES FACTURES'!$Q$4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multiLvlStrRef>
              <c:f>'DEPENSES FACTURES'!$B$101:$B$112</c:f>
            </c:multiLvlStrRef>
          </c:cat>
          <c:val>
            <c:numRef>
              <c:f>'DEPENSES FACTURES'!$Q$101:$Q$112</c:f>
            </c:numRef>
          </c:val>
          <c:smooth val="0"/>
          <c:extLst>
            <c:ext xmlns:c16="http://schemas.microsoft.com/office/drawing/2014/chart" uri="{C3380CC4-5D6E-409C-BE32-E72D297353CC}">
              <c16:uniqueId val="{0000000B-5C74-4417-B9F5-B44AB3815C72}"/>
            </c:ext>
          </c:extLst>
        </c:ser>
        <c:ser>
          <c:idx val="12"/>
          <c:order val="12"/>
          <c:tx>
            <c:strRef>
              <c:f>'DEPENSES FACTURES'!$R$4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multiLvlStrRef>
              <c:f>'DEPENSES FACTURES'!$B$101:$B$112</c:f>
            </c:multiLvlStrRef>
          </c:cat>
          <c:val>
            <c:numRef>
              <c:f>'DEPENSES FACTURES'!$R$101:$R$112</c:f>
            </c:numRef>
          </c:val>
          <c:smooth val="0"/>
          <c:extLst>
            <c:ext xmlns:c16="http://schemas.microsoft.com/office/drawing/2014/chart" uri="{C3380CC4-5D6E-409C-BE32-E72D297353CC}">
              <c16:uniqueId val="{0000000C-5C74-4417-B9F5-B44AB3815C72}"/>
            </c:ext>
          </c:extLst>
        </c:ser>
        <c:ser>
          <c:idx val="13"/>
          <c:order val="13"/>
          <c:tx>
            <c:strRef>
              <c:f>'DEPENSES FACTURES'!$S$4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multiLvlStrRef>
              <c:f>'DEPENSES FACTURES'!$B$101:$B$112</c:f>
            </c:multiLvlStrRef>
          </c:cat>
          <c:val>
            <c:numRef>
              <c:f>'DEPENSES FACTURES'!$S$101:$S$112</c:f>
            </c:numRef>
          </c:val>
          <c:smooth val="0"/>
          <c:extLst>
            <c:ext xmlns:c16="http://schemas.microsoft.com/office/drawing/2014/chart" uri="{C3380CC4-5D6E-409C-BE32-E72D297353CC}">
              <c16:uniqueId val="{0000000D-5C74-4417-B9F5-B44AB3815C72}"/>
            </c:ext>
          </c:extLst>
        </c:ser>
        <c:ser>
          <c:idx val="14"/>
          <c:order val="14"/>
          <c:tx>
            <c:strRef>
              <c:f>'DEPENSES FACTURES'!$T$4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multiLvlStrRef>
              <c:f>'DEPENSES FACTURES'!$B$101:$B$112</c:f>
            </c:multiLvlStrRef>
          </c:cat>
          <c:val>
            <c:numRef>
              <c:f>'DEPENSES FACTURES'!$T$101:$T$112</c:f>
            </c:numRef>
          </c:val>
          <c:smooth val="0"/>
          <c:extLst>
            <c:ext xmlns:c16="http://schemas.microsoft.com/office/drawing/2014/chart" uri="{C3380CC4-5D6E-409C-BE32-E72D297353CC}">
              <c16:uniqueId val="{0000000E-5C74-4417-B9F5-B44AB3815C72}"/>
            </c:ext>
          </c:extLst>
        </c:ser>
        <c:ser>
          <c:idx val="15"/>
          <c:order val="15"/>
          <c:tx>
            <c:strRef>
              <c:f>'DEPENSES FACTURES'!$U$4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multiLvlStrRef>
              <c:f>'DEPENSES FACTURES'!$B$101:$B$112</c:f>
            </c:multiLvlStrRef>
          </c:cat>
          <c:val>
            <c:numRef>
              <c:f>'DEPENSES FACTURES'!$U$101:$U$112</c:f>
            </c:numRef>
          </c:val>
          <c:smooth val="0"/>
          <c:extLst>
            <c:ext xmlns:c16="http://schemas.microsoft.com/office/drawing/2014/chart" uri="{C3380CC4-5D6E-409C-BE32-E72D297353CC}">
              <c16:uniqueId val="{0000000F-5C74-4417-B9F5-B44AB3815C72}"/>
            </c:ext>
          </c:extLst>
        </c:ser>
        <c:ser>
          <c:idx val="16"/>
          <c:order val="16"/>
          <c:tx>
            <c:strRef>
              <c:f>'DEPENSES FACTURES'!$V$4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multiLvlStrRef>
              <c:f>'DEPENSES FACTURES'!$B$101:$B$112</c:f>
            </c:multiLvlStrRef>
          </c:cat>
          <c:val>
            <c:numRef>
              <c:f>'DEPENSES FACTURES'!$V$101:$V$112</c:f>
            </c:numRef>
          </c:val>
          <c:smooth val="0"/>
          <c:extLst>
            <c:ext xmlns:c16="http://schemas.microsoft.com/office/drawing/2014/chart" uri="{C3380CC4-5D6E-409C-BE32-E72D297353CC}">
              <c16:uniqueId val="{00000010-5C74-4417-B9F5-B44AB3815C72}"/>
            </c:ext>
          </c:extLst>
        </c:ser>
        <c:ser>
          <c:idx val="17"/>
          <c:order val="17"/>
          <c:tx>
            <c:strRef>
              <c:f>'DEPENSES FACTURES'!$W$4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multiLvlStrRef>
              <c:f>'DEPENSES FACTURES'!$B$101:$B$112</c:f>
            </c:multiLvlStrRef>
          </c:cat>
          <c:val>
            <c:numRef>
              <c:f>'DEPENSES FACTURES'!$W$101:$W$112</c:f>
            </c:numRef>
          </c:val>
          <c:smooth val="0"/>
          <c:extLst>
            <c:ext xmlns:c16="http://schemas.microsoft.com/office/drawing/2014/chart" uri="{C3380CC4-5D6E-409C-BE32-E72D297353CC}">
              <c16:uniqueId val="{00000011-5C74-4417-B9F5-B44AB3815C72}"/>
            </c:ext>
          </c:extLst>
        </c:ser>
        <c:ser>
          <c:idx val="18"/>
          <c:order val="18"/>
          <c:tx>
            <c:strRef>
              <c:f>'DEPENSES FACTURES'!$X$4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multiLvlStrRef>
              <c:f>'DEPENSES FACTURES'!$B$101:$B$112</c:f>
            </c:multiLvlStrRef>
          </c:cat>
          <c:val>
            <c:numRef>
              <c:f>'DEPENSES FACTURES'!$X$101:$X$112</c:f>
            </c:numRef>
          </c:val>
          <c:smooth val="0"/>
          <c:extLst>
            <c:ext xmlns:c16="http://schemas.microsoft.com/office/drawing/2014/chart" uri="{C3380CC4-5D6E-409C-BE32-E72D297353CC}">
              <c16:uniqueId val="{00000012-5C74-4417-B9F5-B44AB3815C72}"/>
            </c:ext>
          </c:extLst>
        </c:ser>
        <c:ser>
          <c:idx val="19"/>
          <c:order val="19"/>
          <c:tx>
            <c:strRef>
              <c:f>'DEPENSES FACTURES'!$Y$4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multiLvlStrRef>
              <c:f>'DEPENSES FACTURES'!$B$101:$B$112</c:f>
            </c:multiLvlStrRef>
          </c:cat>
          <c:val>
            <c:numRef>
              <c:f>'DEPENSES FACTURES'!$Y$101:$Y$112</c:f>
            </c:numRef>
          </c:val>
          <c:smooth val="0"/>
          <c:extLst>
            <c:ext xmlns:c16="http://schemas.microsoft.com/office/drawing/2014/chart" uri="{C3380CC4-5D6E-409C-BE32-E72D297353CC}">
              <c16:uniqueId val="{00000013-5C74-4417-B9F5-B44AB3815C72}"/>
            </c:ext>
          </c:extLst>
        </c:ser>
        <c:ser>
          <c:idx val="20"/>
          <c:order val="20"/>
          <c:tx>
            <c:strRef>
              <c:f>'DEPENSES FACTURES'!$Z$4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multiLvlStrRef>
              <c:f>'DEPENSES FACTURES'!$B$101:$B$112</c:f>
            </c:multiLvlStrRef>
          </c:cat>
          <c:val>
            <c:numRef>
              <c:f>'DEPENSES FACTURES'!$Z$101:$Z$112</c:f>
            </c:numRef>
          </c:val>
          <c:smooth val="0"/>
          <c:extLst>
            <c:ext xmlns:c16="http://schemas.microsoft.com/office/drawing/2014/chart" uri="{C3380CC4-5D6E-409C-BE32-E72D297353CC}">
              <c16:uniqueId val="{00000014-5C74-4417-B9F5-B44AB3815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152068605574198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Dépenses bois plaquettes - € TTC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'DEPENSES FACTURES'!$F$4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multiLvlStrRef>
              <c:f>'DEPENSES FACTURES'!$B$117:$B$128</c:f>
            </c:multiLvlStrRef>
          </c:cat>
          <c:val>
            <c:numRef>
              <c:f>'DEPENSES FACTURES'!$F$117:$F$128</c:f>
            </c:numRef>
          </c:val>
          <c:smooth val="0"/>
          <c:extLst>
            <c:ext xmlns:c16="http://schemas.microsoft.com/office/drawing/2014/chart" uri="{C3380CC4-5D6E-409C-BE32-E72D297353CC}">
              <c16:uniqueId val="{00000000-C1F9-4E6F-B289-FFC0ED0ECFF3}"/>
            </c:ext>
          </c:extLst>
        </c:ser>
        <c:ser>
          <c:idx val="1"/>
          <c:order val="1"/>
          <c:tx>
            <c:strRef>
              <c:f>'DEPENSES FACTURES'!$G$4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multiLvlStrRef>
              <c:f>'DEPENSES FACTURES'!$B$117:$B$128</c:f>
            </c:multiLvlStrRef>
          </c:cat>
          <c:val>
            <c:numRef>
              <c:f>'DEPENSES FACTURES'!$G$117:$G$128</c:f>
            </c:numRef>
          </c:val>
          <c:smooth val="0"/>
          <c:extLst>
            <c:ext xmlns:c16="http://schemas.microsoft.com/office/drawing/2014/chart" uri="{C3380CC4-5D6E-409C-BE32-E72D297353CC}">
              <c16:uniqueId val="{00000001-C1F9-4E6F-B289-FFC0ED0ECFF3}"/>
            </c:ext>
          </c:extLst>
        </c:ser>
        <c:ser>
          <c:idx val="2"/>
          <c:order val="2"/>
          <c:tx>
            <c:strRef>
              <c:f>'DEPENSES FACTURES'!$H$4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multiLvlStrRef>
              <c:f>'DEPENSES FACTURES'!$B$117:$B$128</c:f>
            </c:multiLvlStrRef>
          </c:cat>
          <c:val>
            <c:numRef>
              <c:f>'DEPENSES FACTURES'!$H$117:$H$128</c:f>
            </c:numRef>
          </c:val>
          <c:smooth val="0"/>
          <c:extLst>
            <c:ext xmlns:c16="http://schemas.microsoft.com/office/drawing/2014/chart" uri="{C3380CC4-5D6E-409C-BE32-E72D297353CC}">
              <c16:uniqueId val="{00000002-C1F9-4E6F-B289-FFC0ED0ECFF3}"/>
            </c:ext>
          </c:extLst>
        </c:ser>
        <c:ser>
          <c:idx val="3"/>
          <c:order val="3"/>
          <c:tx>
            <c:strRef>
              <c:f>'DEPENSES FACTURES'!$I$4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multiLvlStrRef>
              <c:f>'DEPENSES FACTURES'!$B$117:$B$128</c:f>
            </c:multiLvlStrRef>
          </c:cat>
          <c:val>
            <c:numRef>
              <c:f>'DEPENSES FACTURES'!$I$117:$I$128</c:f>
            </c:numRef>
          </c:val>
          <c:smooth val="0"/>
          <c:extLst>
            <c:ext xmlns:c16="http://schemas.microsoft.com/office/drawing/2014/chart" uri="{C3380CC4-5D6E-409C-BE32-E72D297353CC}">
              <c16:uniqueId val="{00000003-C1F9-4E6F-B289-FFC0ED0ECFF3}"/>
            </c:ext>
          </c:extLst>
        </c:ser>
        <c:ser>
          <c:idx val="5"/>
          <c:order val="4"/>
          <c:tx>
            <c:strRef>
              <c:f>'DEPENSES FACTURES'!$J$4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multiLvlStrRef>
              <c:f>'DEPENSES FACTURES'!$B$117:$B$128</c:f>
            </c:multiLvlStrRef>
          </c:cat>
          <c:val>
            <c:numRef>
              <c:f>'DEPENSES FACTURES'!$J$117:$J$128</c:f>
            </c:numRef>
          </c:val>
          <c:smooth val="0"/>
          <c:extLst>
            <c:ext xmlns:c16="http://schemas.microsoft.com/office/drawing/2014/chart" uri="{C3380CC4-5D6E-409C-BE32-E72D297353CC}">
              <c16:uniqueId val="{00000004-C1F9-4E6F-B289-FFC0ED0ECFF3}"/>
            </c:ext>
          </c:extLst>
        </c:ser>
        <c:ser>
          <c:idx val="4"/>
          <c:order val="5"/>
          <c:tx>
            <c:strRef>
              <c:f>'DEPENSES FACTURES'!$K$4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multiLvlStrRef>
              <c:f>'DEPENSES FACTURES'!$B$117:$B$128</c:f>
            </c:multiLvlStrRef>
          </c:cat>
          <c:val>
            <c:numRef>
              <c:f>'DEPENSES FACTURES'!$K$117:$K$128</c:f>
            </c:numRef>
          </c:val>
          <c:smooth val="0"/>
          <c:extLst>
            <c:ext xmlns:c16="http://schemas.microsoft.com/office/drawing/2014/chart" uri="{C3380CC4-5D6E-409C-BE32-E72D297353CC}">
              <c16:uniqueId val="{00000005-C1F9-4E6F-B289-FFC0ED0ECFF3}"/>
            </c:ext>
          </c:extLst>
        </c:ser>
        <c:ser>
          <c:idx val="6"/>
          <c:order val="6"/>
          <c:tx>
            <c:strRef>
              <c:f>'DEPENSES FACTURES'!$L$4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multiLvlStrRef>
              <c:f>'DEPENSES FACTURES'!$B$117:$B$128</c:f>
            </c:multiLvlStrRef>
          </c:cat>
          <c:val>
            <c:numRef>
              <c:f>'DEPENSES FACTURES'!$L$117:$L$128</c:f>
            </c:numRef>
          </c:val>
          <c:smooth val="0"/>
          <c:extLst>
            <c:ext xmlns:c16="http://schemas.microsoft.com/office/drawing/2014/chart" uri="{C3380CC4-5D6E-409C-BE32-E72D297353CC}">
              <c16:uniqueId val="{00000006-C1F9-4E6F-B289-FFC0ED0ECFF3}"/>
            </c:ext>
          </c:extLst>
        </c:ser>
        <c:ser>
          <c:idx val="7"/>
          <c:order val="7"/>
          <c:tx>
            <c:strRef>
              <c:f>'DEPENSES FACTURES'!$M$4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multiLvlStrRef>
              <c:f>'DEPENSES FACTURES'!$B$117:$B$128</c:f>
            </c:multiLvlStrRef>
          </c:cat>
          <c:val>
            <c:numRef>
              <c:f>'DEPENSES FACTURES'!$M$117:$M$128</c:f>
            </c:numRef>
          </c:val>
          <c:smooth val="0"/>
          <c:extLst>
            <c:ext xmlns:c16="http://schemas.microsoft.com/office/drawing/2014/chart" uri="{C3380CC4-5D6E-409C-BE32-E72D297353CC}">
              <c16:uniqueId val="{00000007-C1F9-4E6F-B289-FFC0ED0ECFF3}"/>
            </c:ext>
          </c:extLst>
        </c:ser>
        <c:ser>
          <c:idx val="8"/>
          <c:order val="8"/>
          <c:tx>
            <c:strRef>
              <c:f>'DEPENSES FACTURES'!$N$4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multiLvlStrRef>
              <c:f>'DEPENSES FACTURES'!$B$117:$B$128</c:f>
            </c:multiLvlStrRef>
          </c:cat>
          <c:val>
            <c:numRef>
              <c:f>'DEPENSES FACTURES'!$N$117:$N$128</c:f>
            </c:numRef>
          </c:val>
          <c:smooth val="0"/>
          <c:extLst>
            <c:ext xmlns:c16="http://schemas.microsoft.com/office/drawing/2014/chart" uri="{C3380CC4-5D6E-409C-BE32-E72D297353CC}">
              <c16:uniqueId val="{00000008-C1F9-4E6F-B289-FFC0ED0ECFF3}"/>
            </c:ext>
          </c:extLst>
        </c:ser>
        <c:ser>
          <c:idx val="9"/>
          <c:order val="9"/>
          <c:tx>
            <c:strRef>
              <c:f>'DEPENSES FACTURES'!$O$4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multiLvlStrRef>
              <c:f>'DEPENSES FACTURES'!$B$117:$B$128</c:f>
            </c:multiLvlStrRef>
          </c:cat>
          <c:val>
            <c:numRef>
              <c:f>'DEPENSES FACTURES'!$O$117:$O$128</c:f>
            </c:numRef>
          </c:val>
          <c:smooth val="0"/>
          <c:extLst>
            <c:ext xmlns:c16="http://schemas.microsoft.com/office/drawing/2014/chart" uri="{C3380CC4-5D6E-409C-BE32-E72D297353CC}">
              <c16:uniqueId val="{00000009-C1F9-4E6F-B289-FFC0ED0ECFF3}"/>
            </c:ext>
          </c:extLst>
        </c:ser>
        <c:ser>
          <c:idx val="10"/>
          <c:order val="10"/>
          <c:tx>
            <c:strRef>
              <c:f>'DEPENSES FACTURES'!$P$4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multiLvlStrRef>
              <c:f>'DEPENSES FACTURES'!$B$117:$B$128</c:f>
            </c:multiLvlStrRef>
          </c:cat>
          <c:val>
            <c:numRef>
              <c:f>'DEPENSES FACTURES'!$P$117:$P$128</c:f>
            </c:numRef>
          </c:val>
          <c:smooth val="0"/>
          <c:extLst>
            <c:ext xmlns:c16="http://schemas.microsoft.com/office/drawing/2014/chart" uri="{C3380CC4-5D6E-409C-BE32-E72D297353CC}">
              <c16:uniqueId val="{0000000A-C1F9-4E6F-B289-FFC0ED0ECFF3}"/>
            </c:ext>
          </c:extLst>
        </c:ser>
        <c:ser>
          <c:idx val="11"/>
          <c:order val="11"/>
          <c:tx>
            <c:strRef>
              <c:f>'DEPENSES FACTURES'!$Q$4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multiLvlStrRef>
              <c:f>'DEPENSES FACTURES'!$B$117:$B$128</c:f>
            </c:multiLvlStrRef>
          </c:cat>
          <c:val>
            <c:numRef>
              <c:f>'DEPENSES FACTURES'!$Q$117:$Q$128</c:f>
            </c:numRef>
          </c:val>
          <c:smooth val="0"/>
          <c:extLst>
            <c:ext xmlns:c16="http://schemas.microsoft.com/office/drawing/2014/chart" uri="{C3380CC4-5D6E-409C-BE32-E72D297353CC}">
              <c16:uniqueId val="{0000000B-C1F9-4E6F-B289-FFC0ED0ECFF3}"/>
            </c:ext>
          </c:extLst>
        </c:ser>
        <c:ser>
          <c:idx val="12"/>
          <c:order val="12"/>
          <c:tx>
            <c:strRef>
              <c:f>'DEPENSES FACTURES'!$R$4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multiLvlStrRef>
              <c:f>'DEPENSES FACTURES'!$B$117:$B$128</c:f>
            </c:multiLvlStrRef>
          </c:cat>
          <c:val>
            <c:numRef>
              <c:f>'DEPENSES FACTURES'!$R$117:$R$128</c:f>
            </c:numRef>
          </c:val>
          <c:smooth val="0"/>
          <c:extLst>
            <c:ext xmlns:c16="http://schemas.microsoft.com/office/drawing/2014/chart" uri="{C3380CC4-5D6E-409C-BE32-E72D297353CC}">
              <c16:uniqueId val="{0000000C-C1F9-4E6F-B289-FFC0ED0ECFF3}"/>
            </c:ext>
          </c:extLst>
        </c:ser>
        <c:ser>
          <c:idx val="13"/>
          <c:order val="13"/>
          <c:tx>
            <c:strRef>
              <c:f>'DEPENSES FACTURES'!$S$4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multiLvlStrRef>
              <c:f>'DEPENSES FACTURES'!$B$117:$B$128</c:f>
            </c:multiLvlStrRef>
          </c:cat>
          <c:val>
            <c:numRef>
              <c:f>'DEPENSES FACTURES'!$S$117:$S$128</c:f>
            </c:numRef>
          </c:val>
          <c:smooth val="0"/>
          <c:extLst>
            <c:ext xmlns:c16="http://schemas.microsoft.com/office/drawing/2014/chart" uri="{C3380CC4-5D6E-409C-BE32-E72D297353CC}">
              <c16:uniqueId val="{0000000D-C1F9-4E6F-B289-FFC0ED0ECFF3}"/>
            </c:ext>
          </c:extLst>
        </c:ser>
        <c:ser>
          <c:idx val="14"/>
          <c:order val="14"/>
          <c:tx>
            <c:strRef>
              <c:f>'DEPENSES FACTURES'!$T$4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multiLvlStrRef>
              <c:f>'DEPENSES FACTURES'!$B$117:$B$128</c:f>
            </c:multiLvlStrRef>
          </c:cat>
          <c:val>
            <c:numRef>
              <c:f>'DEPENSES FACTURES'!$T$117:$T$128</c:f>
            </c:numRef>
          </c:val>
          <c:smooth val="0"/>
          <c:extLst>
            <c:ext xmlns:c16="http://schemas.microsoft.com/office/drawing/2014/chart" uri="{C3380CC4-5D6E-409C-BE32-E72D297353CC}">
              <c16:uniqueId val="{0000000E-C1F9-4E6F-B289-FFC0ED0ECFF3}"/>
            </c:ext>
          </c:extLst>
        </c:ser>
        <c:ser>
          <c:idx val="15"/>
          <c:order val="15"/>
          <c:tx>
            <c:strRef>
              <c:f>'DEPENSES FACTURES'!$U$4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multiLvlStrRef>
              <c:f>'DEPENSES FACTURES'!$B$117:$B$128</c:f>
            </c:multiLvlStrRef>
          </c:cat>
          <c:val>
            <c:numRef>
              <c:f>'DEPENSES FACTURES'!$U$117:$U$128</c:f>
            </c:numRef>
          </c:val>
          <c:smooth val="0"/>
          <c:extLst>
            <c:ext xmlns:c16="http://schemas.microsoft.com/office/drawing/2014/chart" uri="{C3380CC4-5D6E-409C-BE32-E72D297353CC}">
              <c16:uniqueId val="{0000000F-C1F9-4E6F-B289-FFC0ED0ECFF3}"/>
            </c:ext>
          </c:extLst>
        </c:ser>
        <c:ser>
          <c:idx val="16"/>
          <c:order val="16"/>
          <c:tx>
            <c:strRef>
              <c:f>'DEPENSES FACTURES'!$V$4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multiLvlStrRef>
              <c:f>'DEPENSES FACTURES'!$B$117:$B$128</c:f>
            </c:multiLvlStrRef>
          </c:cat>
          <c:val>
            <c:numRef>
              <c:f>'DEPENSES FACTURES'!$V$117:$V$128</c:f>
            </c:numRef>
          </c:val>
          <c:smooth val="0"/>
          <c:extLst>
            <c:ext xmlns:c16="http://schemas.microsoft.com/office/drawing/2014/chart" uri="{C3380CC4-5D6E-409C-BE32-E72D297353CC}">
              <c16:uniqueId val="{00000010-C1F9-4E6F-B289-FFC0ED0ECFF3}"/>
            </c:ext>
          </c:extLst>
        </c:ser>
        <c:ser>
          <c:idx val="17"/>
          <c:order val="17"/>
          <c:tx>
            <c:strRef>
              <c:f>'DEPENSES FACTURES'!$W$4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multiLvlStrRef>
              <c:f>'DEPENSES FACTURES'!$B$117:$B$128</c:f>
            </c:multiLvlStrRef>
          </c:cat>
          <c:val>
            <c:numRef>
              <c:f>'DEPENSES FACTURES'!$W$117:$W$128</c:f>
            </c:numRef>
          </c:val>
          <c:smooth val="0"/>
          <c:extLst>
            <c:ext xmlns:c16="http://schemas.microsoft.com/office/drawing/2014/chart" uri="{C3380CC4-5D6E-409C-BE32-E72D297353CC}">
              <c16:uniqueId val="{00000011-C1F9-4E6F-B289-FFC0ED0ECFF3}"/>
            </c:ext>
          </c:extLst>
        </c:ser>
        <c:ser>
          <c:idx val="18"/>
          <c:order val="18"/>
          <c:tx>
            <c:strRef>
              <c:f>'DEPENSES FACTURES'!$X$4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multiLvlStrRef>
              <c:f>'DEPENSES FACTURES'!$B$117:$B$128</c:f>
            </c:multiLvlStrRef>
          </c:cat>
          <c:val>
            <c:numRef>
              <c:f>'DEPENSES FACTURES'!$X$117:$X$128</c:f>
            </c:numRef>
          </c:val>
          <c:smooth val="0"/>
          <c:extLst>
            <c:ext xmlns:c16="http://schemas.microsoft.com/office/drawing/2014/chart" uri="{C3380CC4-5D6E-409C-BE32-E72D297353CC}">
              <c16:uniqueId val="{00000012-C1F9-4E6F-B289-FFC0ED0ECFF3}"/>
            </c:ext>
          </c:extLst>
        </c:ser>
        <c:ser>
          <c:idx val="19"/>
          <c:order val="19"/>
          <c:tx>
            <c:strRef>
              <c:f>'DEPENSES FACTURES'!$Y$4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multiLvlStrRef>
              <c:f>'DEPENSES FACTURES'!$B$117:$B$128</c:f>
            </c:multiLvlStrRef>
          </c:cat>
          <c:val>
            <c:numRef>
              <c:f>'DEPENSES FACTURES'!$Y$117:$Y$128</c:f>
            </c:numRef>
          </c:val>
          <c:smooth val="0"/>
          <c:extLst>
            <c:ext xmlns:c16="http://schemas.microsoft.com/office/drawing/2014/chart" uri="{C3380CC4-5D6E-409C-BE32-E72D297353CC}">
              <c16:uniqueId val="{00000013-C1F9-4E6F-B289-FFC0ED0ECFF3}"/>
            </c:ext>
          </c:extLst>
        </c:ser>
        <c:ser>
          <c:idx val="20"/>
          <c:order val="20"/>
          <c:tx>
            <c:strRef>
              <c:f>'DEPENSES FACTURES'!$Z$4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multiLvlStrRef>
              <c:f>'DEPENSES FACTURES'!$B$117:$B$128</c:f>
            </c:multiLvlStrRef>
          </c:cat>
          <c:val>
            <c:numRef>
              <c:f>'DEPENSES FACTURES'!$Z$117:$Z$128</c:f>
            </c:numRef>
          </c:val>
          <c:smooth val="0"/>
          <c:extLst>
            <c:ext xmlns:c16="http://schemas.microsoft.com/office/drawing/2014/chart" uri="{C3380CC4-5D6E-409C-BE32-E72D297353CC}">
              <c16:uniqueId val="{00000014-C1F9-4E6F-B289-FFC0ED0EC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152068605574198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Dépenses thermique totale- € TTC</a:t>
            </a:r>
            <a:endParaRPr lang="fr-FR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'DEPENSES FACTURES'!$F$4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'DEPENSES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FACTURES'!$F$133:$F$144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12-492B-98AA-E2B9136927F5}"/>
            </c:ext>
          </c:extLst>
        </c:ser>
        <c:ser>
          <c:idx val="1"/>
          <c:order val="1"/>
          <c:tx>
            <c:strRef>
              <c:f>'DEPENSES FACTURES'!$G$4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'DEPENSES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FACTURES'!$G$133:$G$144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12-492B-98AA-E2B9136927F5}"/>
            </c:ext>
          </c:extLst>
        </c:ser>
        <c:ser>
          <c:idx val="2"/>
          <c:order val="2"/>
          <c:tx>
            <c:strRef>
              <c:f>'DEPENSES FACTURES'!$H$4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'DEPENSES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FACTURES'!$H$133:$H$144</c:f>
              <c:numCache>
                <c:formatCode>#,##0</c:formatCode>
                <c:ptCount val="12"/>
                <c:pt idx="0">
                  <c:v>7055</c:v>
                </c:pt>
                <c:pt idx="1">
                  <c:v>9631</c:v>
                </c:pt>
                <c:pt idx="2">
                  <c:v>4949</c:v>
                </c:pt>
                <c:pt idx="3">
                  <c:v>2351</c:v>
                </c:pt>
                <c:pt idx="4">
                  <c:v>1517</c:v>
                </c:pt>
                <c:pt idx="5">
                  <c:v>1417</c:v>
                </c:pt>
                <c:pt idx="6">
                  <c:v>1062</c:v>
                </c:pt>
                <c:pt idx="7">
                  <c:v>1053</c:v>
                </c:pt>
                <c:pt idx="8">
                  <c:v>996</c:v>
                </c:pt>
                <c:pt idx="9">
                  <c:v>2890</c:v>
                </c:pt>
                <c:pt idx="10">
                  <c:v>5423</c:v>
                </c:pt>
                <c:pt idx="11">
                  <c:v>8648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12-492B-98AA-E2B9136927F5}"/>
            </c:ext>
          </c:extLst>
        </c:ser>
        <c:ser>
          <c:idx val="3"/>
          <c:order val="3"/>
          <c:tx>
            <c:strRef>
              <c:f>'DEPENSES FACTURES'!$I$4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'DEPENSES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FACTURES'!$I$133:$I$144</c:f>
              <c:numCache>
                <c:formatCode>#,##0</c:formatCode>
                <c:ptCount val="12"/>
                <c:pt idx="0">
                  <c:v>9547</c:v>
                </c:pt>
                <c:pt idx="1">
                  <c:v>8833</c:v>
                </c:pt>
                <c:pt idx="2">
                  <c:v>7576</c:v>
                </c:pt>
                <c:pt idx="3">
                  <c:v>2619</c:v>
                </c:pt>
                <c:pt idx="4">
                  <c:v>3506</c:v>
                </c:pt>
                <c:pt idx="5">
                  <c:v>1453</c:v>
                </c:pt>
                <c:pt idx="6">
                  <c:v>1098</c:v>
                </c:pt>
                <c:pt idx="7">
                  <c:v>1097</c:v>
                </c:pt>
                <c:pt idx="8">
                  <c:v>1109</c:v>
                </c:pt>
                <c:pt idx="9">
                  <c:v>1135</c:v>
                </c:pt>
                <c:pt idx="10">
                  <c:v>5639</c:v>
                </c:pt>
                <c:pt idx="11">
                  <c:v>7953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12-492B-98AA-E2B9136927F5}"/>
            </c:ext>
          </c:extLst>
        </c:ser>
        <c:ser>
          <c:idx val="5"/>
          <c:order val="4"/>
          <c:tx>
            <c:strRef>
              <c:f>'DEPENSES FACTURES'!$J$4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'DEPENSES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FACTURES'!$J$133:$J$144</c:f>
              <c:numCache>
                <c:formatCode>#,##0</c:formatCode>
                <c:ptCount val="12"/>
                <c:pt idx="0">
                  <c:v>13267</c:v>
                </c:pt>
                <c:pt idx="1">
                  <c:v>0</c:v>
                </c:pt>
                <c:pt idx="2">
                  <c:v>4217</c:v>
                </c:pt>
                <c:pt idx="3">
                  <c:v>3020</c:v>
                </c:pt>
                <c:pt idx="4">
                  <c:v>1851</c:v>
                </c:pt>
                <c:pt idx="5">
                  <c:v>1526</c:v>
                </c:pt>
                <c:pt idx="6">
                  <c:v>1377</c:v>
                </c:pt>
                <c:pt idx="7">
                  <c:v>1312</c:v>
                </c:pt>
                <c:pt idx="8">
                  <c:v>1374</c:v>
                </c:pt>
                <c:pt idx="9">
                  <c:v>1529</c:v>
                </c:pt>
                <c:pt idx="10">
                  <c:v>3455</c:v>
                </c:pt>
                <c:pt idx="11">
                  <c:v>5106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12-492B-98AA-E2B9136927F5}"/>
            </c:ext>
          </c:extLst>
        </c:ser>
        <c:ser>
          <c:idx val="4"/>
          <c:order val="5"/>
          <c:tx>
            <c:strRef>
              <c:f>'DEPENSES FACTURES'!$K$4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'DEPENSES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FACTURES'!$K$133:$K$144</c:f>
              <c:numCache>
                <c:formatCode>#,##0</c:formatCode>
                <c:ptCount val="12"/>
                <c:pt idx="0">
                  <c:v>6797</c:v>
                </c:pt>
                <c:pt idx="1">
                  <c:v>6966</c:v>
                </c:pt>
                <c:pt idx="2">
                  <c:v>4195</c:v>
                </c:pt>
                <c:pt idx="3">
                  <c:v>2939</c:v>
                </c:pt>
                <c:pt idx="4">
                  <c:v>2002</c:v>
                </c:pt>
                <c:pt idx="5">
                  <c:v>1639</c:v>
                </c:pt>
                <c:pt idx="6">
                  <c:v>1478</c:v>
                </c:pt>
                <c:pt idx="7">
                  <c:v>1575</c:v>
                </c:pt>
                <c:pt idx="8">
                  <c:v>1683</c:v>
                </c:pt>
                <c:pt idx="9">
                  <c:v>2154</c:v>
                </c:pt>
                <c:pt idx="10">
                  <c:v>4050</c:v>
                </c:pt>
                <c:pt idx="11">
                  <c:v>3878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12-492B-98AA-E2B9136927F5}"/>
            </c:ext>
          </c:extLst>
        </c:ser>
        <c:ser>
          <c:idx val="6"/>
          <c:order val="6"/>
          <c:tx>
            <c:strRef>
              <c:f>'DEPENSES FACTURES'!$L$4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'DEPENSES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FACTURES'!$L$133:$L$144</c:f>
              <c:numCache>
                <c:formatCode>#,##0</c:formatCode>
                <c:ptCount val="12"/>
                <c:pt idx="0">
                  <c:v>5430</c:v>
                </c:pt>
                <c:pt idx="1">
                  <c:v>5066</c:v>
                </c:pt>
                <c:pt idx="2">
                  <c:v>4855</c:v>
                </c:pt>
                <c:pt idx="3">
                  <c:v>2643</c:v>
                </c:pt>
                <c:pt idx="4">
                  <c:v>2056</c:v>
                </c:pt>
                <c:pt idx="5">
                  <c:v>1826</c:v>
                </c:pt>
                <c:pt idx="6">
                  <c:v>1923</c:v>
                </c:pt>
                <c:pt idx="7">
                  <c:v>1472</c:v>
                </c:pt>
                <c:pt idx="8">
                  <c:v>1864</c:v>
                </c:pt>
                <c:pt idx="9">
                  <c:v>2367</c:v>
                </c:pt>
                <c:pt idx="10">
                  <c:v>3912</c:v>
                </c:pt>
                <c:pt idx="11">
                  <c:v>4159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912-492B-98AA-E2B9136927F5}"/>
            </c:ext>
          </c:extLst>
        </c:ser>
        <c:ser>
          <c:idx val="7"/>
          <c:order val="7"/>
          <c:tx>
            <c:strRef>
              <c:f>'DEPENSES FACTURES'!$M$4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'DEPENSES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FACTURES'!$M$133:$M$144</c:f>
              <c:numCache>
                <c:formatCode>#,##0</c:formatCode>
                <c:ptCount val="12"/>
                <c:pt idx="0">
                  <c:v>5329</c:v>
                </c:pt>
                <c:pt idx="1">
                  <c:v>4172</c:v>
                </c:pt>
                <c:pt idx="2">
                  <c:v>3133</c:v>
                </c:pt>
                <c:pt idx="3">
                  <c:v>2127</c:v>
                </c:pt>
                <c:pt idx="4">
                  <c:v>1525</c:v>
                </c:pt>
                <c:pt idx="5">
                  <c:v>1353</c:v>
                </c:pt>
                <c:pt idx="6">
                  <c:v>1256</c:v>
                </c:pt>
                <c:pt idx="7">
                  <c:v>1196</c:v>
                </c:pt>
                <c:pt idx="8">
                  <c:v>1316</c:v>
                </c:pt>
                <c:pt idx="9">
                  <c:v>1305</c:v>
                </c:pt>
                <c:pt idx="10">
                  <c:v>3431</c:v>
                </c:pt>
                <c:pt idx="11">
                  <c:v>4624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912-492B-98AA-E2B9136927F5}"/>
            </c:ext>
          </c:extLst>
        </c:ser>
        <c:ser>
          <c:idx val="8"/>
          <c:order val="8"/>
          <c:tx>
            <c:strRef>
              <c:f>'DEPENSES FACTURES'!$N$4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'DEPENSES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FACTURES'!$N$133:$N$144</c:f>
              <c:numCache>
                <c:formatCode>#,##0</c:formatCode>
                <c:ptCount val="12"/>
                <c:pt idx="0">
                  <c:v>4548</c:v>
                </c:pt>
                <c:pt idx="1">
                  <c:v>5965</c:v>
                </c:pt>
                <c:pt idx="2">
                  <c:v>5041</c:v>
                </c:pt>
                <c:pt idx="3">
                  <c:v>5373</c:v>
                </c:pt>
                <c:pt idx="4">
                  <c:v>0</c:v>
                </c:pt>
                <c:pt idx="5">
                  <c:v>1687</c:v>
                </c:pt>
                <c:pt idx="6">
                  <c:v>1801</c:v>
                </c:pt>
                <c:pt idx="7">
                  <c:v>1885</c:v>
                </c:pt>
                <c:pt idx="8">
                  <c:v>1963</c:v>
                </c:pt>
                <c:pt idx="9">
                  <c:v>2284</c:v>
                </c:pt>
                <c:pt idx="10">
                  <c:v>5129</c:v>
                </c:pt>
                <c:pt idx="11">
                  <c:v>5862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12-492B-98AA-E2B9136927F5}"/>
            </c:ext>
          </c:extLst>
        </c:ser>
        <c:ser>
          <c:idx val="9"/>
          <c:order val="9"/>
          <c:tx>
            <c:strRef>
              <c:f>'DEPENSES FACTURES'!$O$4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'DEPENSES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FACTURES'!$O$133:$O$144</c:f>
              <c:numCache>
                <c:formatCode>#,##0</c:formatCode>
                <c:ptCount val="12"/>
                <c:pt idx="0">
                  <c:v>7298</c:v>
                </c:pt>
                <c:pt idx="1">
                  <c:v>5960</c:v>
                </c:pt>
                <c:pt idx="2">
                  <c:v>4031</c:v>
                </c:pt>
                <c:pt idx="3">
                  <c:v>3954</c:v>
                </c:pt>
                <c:pt idx="4">
                  <c:v>2106</c:v>
                </c:pt>
                <c:pt idx="5">
                  <c:v>1789</c:v>
                </c:pt>
                <c:pt idx="6">
                  <c:v>1581</c:v>
                </c:pt>
                <c:pt idx="7">
                  <c:v>1616</c:v>
                </c:pt>
                <c:pt idx="8">
                  <c:v>1733</c:v>
                </c:pt>
                <c:pt idx="9">
                  <c:v>2080</c:v>
                </c:pt>
                <c:pt idx="10">
                  <c:v>4258</c:v>
                </c:pt>
                <c:pt idx="11">
                  <c:v>5130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912-492B-98AA-E2B9136927F5}"/>
            </c:ext>
          </c:extLst>
        </c:ser>
        <c:ser>
          <c:idx val="10"/>
          <c:order val="10"/>
          <c:tx>
            <c:strRef>
              <c:f>'DEPENSES FACTURES'!$P$4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'DEPENSES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FACTURES'!$P$133:$P$144</c:f>
              <c:numCache>
                <c:formatCode>#,##0</c:formatCode>
                <c:ptCount val="12"/>
                <c:pt idx="0">
                  <c:v>6097</c:v>
                </c:pt>
                <c:pt idx="1">
                  <c:v>5107</c:v>
                </c:pt>
                <c:pt idx="2">
                  <c:v>4914</c:v>
                </c:pt>
                <c:pt idx="3">
                  <c:v>4212</c:v>
                </c:pt>
                <c:pt idx="4">
                  <c:v>4873</c:v>
                </c:pt>
                <c:pt idx="5">
                  <c:v>0</c:v>
                </c:pt>
                <c:pt idx="6">
                  <c:v>2485</c:v>
                </c:pt>
                <c:pt idx="7">
                  <c:v>2576</c:v>
                </c:pt>
                <c:pt idx="8">
                  <c:v>2507</c:v>
                </c:pt>
                <c:pt idx="9">
                  <c:v>3343</c:v>
                </c:pt>
                <c:pt idx="10">
                  <c:v>4382</c:v>
                </c:pt>
                <c:pt idx="11">
                  <c:v>5092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912-492B-98AA-E2B9136927F5}"/>
            </c:ext>
          </c:extLst>
        </c:ser>
        <c:ser>
          <c:idx val="11"/>
          <c:order val="11"/>
          <c:tx>
            <c:strRef>
              <c:f>'DEPENSES FACTURES'!$Q$4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'DEPENSES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FACTURES'!$Q$133:$Q$144</c:f>
              <c:numCache>
                <c:formatCode>#,##0</c:formatCode>
                <c:ptCount val="12"/>
                <c:pt idx="0">
                  <c:v>5846.3</c:v>
                </c:pt>
                <c:pt idx="1">
                  <c:v>4281.79</c:v>
                </c:pt>
                <c:pt idx="2">
                  <c:v>3592.93</c:v>
                </c:pt>
                <c:pt idx="3">
                  <c:v>3413.82</c:v>
                </c:pt>
                <c:pt idx="4">
                  <c:v>2536.3200000000002</c:v>
                </c:pt>
                <c:pt idx="5">
                  <c:v>1572.7</c:v>
                </c:pt>
                <c:pt idx="6">
                  <c:v>1414.29</c:v>
                </c:pt>
                <c:pt idx="7">
                  <c:v>1415.16</c:v>
                </c:pt>
                <c:pt idx="8">
                  <c:v>1425.35</c:v>
                </c:pt>
                <c:pt idx="9">
                  <c:v>1781.91</c:v>
                </c:pt>
                <c:pt idx="10">
                  <c:v>3205.64</c:v>
                </c:pt>
                <c:pt idx="11">
                  <c:v>4316.0600000000004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912-492B-98AA-E2B9136927F5}"/>
            </c:ext>
          </c:extLst>
        </c:ser>
        <c:ser>
          <c:idx val="12"/>
          <c:order val="12"/>
          <c:tx>
            <c:strRef>
              <c:f>'DEPENSES FACTURES'!$R$4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'DEPENSES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FACTURES'!$R$133:$R$144</c:f>
              <c:numCache>
                <c:formatCode>#,##0</c:formatCode>
                <c:ptCount val="12"/>
                <c:pt idx="0">
                  <c:v>5908.78</c:v>
                </c:pt>
                <c:pt idx="1">
                  <c:v>5543.3</c:v>
                </c:pt>
                <c:pt idx="2">
                  <c:v>4666.5200000000004</c:v>
                </c:pt>
                <c:pt idx="3">
                  <c:v>3486.44</c:v>
                </c:pt>
                <c:pt idx="4">
                  <c:v>1866.17</c:v>
                </c:pt>
                <c:pt idx="5">
                  <c:v>1702.75</c:v>
                </c:pt>
                <c:pt idx="6">
                  <c:v>1532.88</c:v>
                </c:pt>
                <c:pt idx="7">
                  <c:v>1586.45</c:v>
                </c:pt>
                <c:pt idx="8">
                  <c:v>1597.27</c:v>
                </c:pt>
                <c:pt idx="9">
                  <c:v>1535.78</c:v>
                </c:pt>
                <c:pt idx="10">
                  <c:v>2512.08</c:v>
                </c:pt>
                <c:pt idx="11">
                  <c:v>4450.9400000000005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912-492B-98AA-E2B9136927F5}"/>
            </c:ext>
          </c:extLst>
        </c:ser>
        <c:ser>
          <c:idx val="13"/>
          <c:order val="13"/>
          <c:tx>
            <c:strRef>
              <c:f>'DEPENSES FACTURES'!$S$4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'DEPENSES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FACTURES'!$S$133:$S$144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912-492B-98AA-E2B9136927F5}"/>
            </c:ext>
          </c:extLst>
        </c:ser>
        <c:ser>
          <c:idx val="14"/>
          <c:order val="14"/>
          <c:tx>
            <c:strRef>
              <c:f>'DEPENSES FACTURES'!$T$4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'DEPENSES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FACTURES'!$T$133:$T$144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912-492B-98AA-E2B9136927F5}"/>
            </c:ext>
          </c:extLst>
        </c:ser>
        <c:ser>
          <c:idx val="15"/>
          <c:order val="15"/>
          <c:tx>
            <c:strRef>
              <c:f>'DEPENSES FACTURES'!$U$4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'DEPENSES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FACTURES'!$U$133:$U$144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912-492B-98AA-E2B9136927F5}"/>
            </c:ext>
          </c:extLst>
        </c:ser>
        <c:ser>
          <c:idx val="16"/>
          <c:order val="16"/>
          <c:tx>
            <c:strRef>
              <c:f>'DEPENSES FACTURES'!$V$4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'DEPENSES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FACTURES'!$V$133:$V$144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912-492B-98AA-E2B9136927F5}"/>
            </c:ext>
          </c:extLst>
        </c:ser>
        <c:ser>
          <c:idx val="17"/>
          <c:order val="17"/>
          <c:tx>
            <c:strRef>
              <c:f>'DEPENSES FACTURES'!$W$4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'DEPENSES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FACTURES'!$W$133:$W$144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912-492B-98AA-E2B9136927F5}"/>
            </c:ext>
          </c:extLst>
        </c:ser>
        <c:ser>
          <c:idx val="18"/>
          <c:order val="18"/>
          <c:tx>
            <c:strRef>
              <c:f>'DEPENSES FACTURES'!$X$4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'DEPENSES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FACTURES'!$X$133:$X$144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912-492B-98AA-E2B9136927F5}"/>
            </c:ext>
          </c:extLst>
        </c:ser>
        <c:ser>
          <c:idx val="19"/>
          <c:order val="19"/>
          <c:tx>
            <c:strRef>
              <c:f>'DEPENSES FACTURES'!$Y$4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'DEPENSES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FACTURES'!$Y$133:$Y$144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912-492B-98AA-E2B9136927F5}"/>
            </c:ext>
          </c:extLst>
        </c:ser>
        <c:ser>
          <c:idx val="20"/>
          <c:order val="20"/>
          <c:tx>
            <c:strRef>
              <c:f>'DEPENSES FACTURES'!$Z$4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'DEPENSES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FACTURES'!$Z$133:$Z$144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912-492B-98AA-E2B913692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152068605574198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Dépenses énergétique totale- € TTC</a:t>
            </a:r>
            <a:endParaRPr lang="fr-FR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'DEPENSES FACTURES'!$F$4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'DEPENSES FACTURES'!$B$149:$B$160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FACTURES'!$F$149:$F$160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A1-4FCB-A219-46E92193603A}"/>
            </c:ext>
          </c:extLst>
        </c:ser>
        <c:ser>
          <c:idx val="1"/>
          <c:order val="1"/>
          <c:tx>
            <c:strRef>
              <c:f>'DEPENSES FACTURES'!$G$4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'DEPENSES FACTURES'!$B$149:$B$160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FACTURES'!$G$149:$G$160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A1-4FCB-A219-46E92193603A}"/>
            </c:ext>
          </c:extLst>
        </c:ser>
        <c:ser>
          <c:idx val="2"/>
          <c:order val="2"/>
          <c:tx>
            <c:strRef>
              <c:f>'DEPENSES FACTURES'!$H$4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'DEPENSES FACTURES'!$B$149:$B$160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FACTURES'!$H$149:$H$160</c:f>
              <c:numCache>
                <c:formatCode>#,##0</c:formatCode>
                <c:ptCount val="12"/>
                <c:pt idx="0">
                  <c:v>11624</c:v>
                </c:pt>
                <c:pt idx="1">
                  <c:v>14289</c:v>
                </c:pt>
                <c:pt idx="2">
                  <c:v>8623</c:v>
                </c:pt>
                <c:pt idx="3">
                  <c:v>4969</c:v>
                </c:pt>
                <c:pt idx="4">
                  <c:v>3901</c:v>
                </c:pt>
                <c:pt idx="5">
                  <c:v>5073</c:v>
                </c:pt>
                <c:pt idx="6">
                  <c:v>5313</c:v>
                </c:pt>
                <c:pt idx="7">
                  <c:v>6125</c:v>
                </c:pt>
                <c:pt idx="8">
                  <c:v>4730</c:v>
                </c:pt>
                <c:pt idx="9">
                  <c:v>5908</c:v>
                </c:pt>
                <c:pt idx="10">
                  <c:v>10087</c:v>
                </c:pt>
                <c:pt idx="11">
                  <c:v>14139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A1-4FCB-A219-46E92193603A}"/>
            </c:ext>
          </c:extLst>
        </c:ser>
        <c:ser>
          <c:idx val="3"/>
          <c:order val="3"/>
          <c:tx>
            <c:strRef>
              <c:f>'DEPENSES FACTURES'!$I$4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'DEPENSES FACTURES'!$B$149:$B$160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FACTURES'!$I$149:$I$160</c:f>
              <c:numCache>
                <c:formatCode>#,##0</c:formatCode>
                <c:ptCount val="12"/>
                <c:pt idx="0">
                  <c:v>15572</c:v>
                </c:pt>
                <c:pt idx="1">
                  <c:v>13984</c:v>
                </c:pt>
                <c:pt idx="2">
                  <c:v>12462</c:v>
                </c:pt>
                <c:pt idx="3">
                  <c:v>5951</c:v>
                </c:pt>
                <c:pt idx="4">
                  <c:v>6652</c:v>
                </c:pt>
                <c:pt idx="5">
                  <c:v>4493</c:v>
                </c:pt>
                <c:pt idx="6">
                  <c:v>7688</c:v>
                </c:pt>
                <c:pt idx="7">
                  <c:v>5942</c:v>
                </c:pt>
                <c:pt idx="8">
                  <c:v>3202</c:v>
                </c:pt>
                <c:pt idx="9">
                  <c:v>4163</c:v>
                </c:pt>
                <c:pt idx="10">
                  <c:v>10367</c:v>
                </c:pt>
                <c:pt idx="11">
                  <c:v>13449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A1-4FCB-A219-46E92193603A}"/>
            </c:ext>
          </c:extLst>
        </c:ser>
        <c:ser>
          <c:idx val="5"/>
          <c:order val="4"/>
          <c:tx>
            <c:strRef>
              <c:f>'DEPENSES FACTURES'!$J$4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'DEPENSES FACTURES'!$B$149:$B$160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FACTURES'!$J$149:$J$160</c:f>
              <c:numCache>
                <c:formatCode>#,##0</c:formatCode>
                <c:ptCount val="12"/>
                <c:pt idx="0">
                  <c:v>18981</c:v>
                </c:pt>
                <c:pt idx="1">
                  <c:v>4946</c:v>
                </c:pt>
                <c:pt idx="2">
                  <c:v>8719</c:v>
                </c:pt>
                <c:pt idx="3">
                  <c:v>6424</c:v>
                </c:pt>
                <c:pt idx="4">
                  <c:v>4911</c:v>
                </c:pt>
                <c:pt idx="5">
                  <c:v>6000</c:v>
                </c:pt>
                <c:pt idx="6">
                  <c:v>5895</c:v>
                </c:pt>
                <c:pt idx="7">
                  <c:v>5855</c:v>
                </c:pt>
                <c:pt idx="8">
                  <c:v>5969</c:v>
                </c:pt>
                <c:pt idx="9">
                  <c:v>4363</c:v>
                </c:pt>
                <c:pt idx="10">
                  <c:v>8057</c:v>
                </c:pt>
                <c:pt idx="11">
                  <c:v>10577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A1-4FCB-A219-46E92193603A}"/>
            </c:ext>
          </c:extLst>
        </c:ser>
        <c:ser>
          <c:idx val="4"/>
          <c:order val="5"/>
          <c:tx>
            <c:strRef>
              <c:f>'DEPENSES FACTURES'!$K$4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'DEPENSES FACTURES'!$B$149:$B$160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FACTURES'!$K$149:$K$160</c:f>
              <c:numCache>
                <c:formatCode>#,##0</c:formatCode>
                <c:ptCount val="12"/>
                <c:pt idx="0">
                  <c:v>12887</c:v>
                </c:pt>
                <c:pt idx="1">
                  <c:v>12255</c:v>
                </c:pt>
                <c:pt idx="2">
                  <c:v>9054</c:v>
                </c:pt>
                <c:pt idx="3">
                  <c:v>6292</c:v>
                </c:pt>
                <c:pt idx="4">
                  <c:v>6002</c:v>
                </c:pt>
                <c:pt idx="5">
                  <c:v>7216</c:v>
                </c:pt>
                <c:pt idx="6">
                  <c:v>8309</c:v>
                </c:pt>
                <c:pt idx="7">
                  <c:v>6930</c:v>
                </c:pt>
                <c:pt idx="8">
                  <c:v>5754</c:v>
                </c:pt>
                <c:pt idx="9">
                  <c:v>5307</c:v>
                </c:pt>
                <c:pt idx="10">
                  <c:v>14207</c:v>
                </c:pt>
                <c:pt idx="11">
                  <c:v>3878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A1-4FCB-A219-46E92193603A}"/>
            </c:ext>
          </c:extLst>
        </c:ser>
        <c:ser>
          <c:idx val="6"/>
          <c:order val="6"/>
          <c:tx>
            <c:strRef>
              <c:f>'DEPENSES FACTURES'!$L$4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'DEPENSES FACTURES'!$B$149:$B$160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FACTURES'!$L$149:$L$160</c:f>
              <c:numCache>
                <c:formatCode>#,##0</c:formatCode>
                <c:ptCount val="12"/>
                <c:pt idx="0">
                  <c:v>11133</c:v>
                </c:pt>
                <c:pt idx="1">
                  <c:v>10220</c:v>
                </c:pt>
                <c:pt idx="2">
                  <c:v>10257</c:v>
                </c:pt>
                <c:pt idx="3">
                  <c:v>6397</c:v>
                </c:pt>
                <c:pt idx="4">
                  <c:v>5502</c:v>
                </c:pt>
                <c:pt idx="5">
                  <c:v>6323</c:v>
                </c:pt>
                <c:pt idx="6">
                  <c:v>7892</c:v>
                </c:pt>
                <c:pt idx="7">
                  <c:v>7088</c:v>
                </c:pt>
                <c:pt idx="8">
                  <c:v>6751</c:v>
                </c:pt>
                <c:pt idx="9">
                  <c:v>6009</c:v>
                </c:pt>
                <c:pt idx="10">
                  <c:v>8610</c:v>
                </c:pt>
                <c:pt idx="11">
                  <c:v>9338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EA1-4FCB-A219-46E92193603A}"/>
            </c:ext>
          </c:extLst>
        </c:ser>
        <c:ser>
          <c:idx val="7"/>
          <c:order val="7"/>
          <c:tx>
            <c:strRef>
              <c:f>'DEPENSES FACTURES'!$M$4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'DEPENSES FACTURES'!$B$149:$B$160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FACTURES'!$M$149:$M$160</c:f>
              <c:numCache>
                <c:formatCode>#,##0</c:formatCode>
                <c:ptCount val="12"/>
                <c:pt idx="0">
                  <c:v>10043</c:v>
                </c:pt>
                <c:pt idx="1">
                  <c:v>8007</c:v>
                </c:pt>
                <c:pt idx="2">
                  <c:v>7090</c:v>
                </c:pt>
                <c:pt idx="3">
                  <c:v>4903</c:v>
                </c:pt>
                <c:pt idx="4">
                  <c:v>4327</c:v>
                </c:pt>
                <c:pt idx="5">
                  <c:v>6738</c:v>
                </c:pt>
                <c:pt idx="6">
                  <c:v>5952</c:v>
                </c:pt>
                <c:pt idx="7">
                  <c:v>6298</c:v>
                </c:pt>
                <c:pt idx="8">
                  <c:v>4444</c:v>
                </c:pt>
                <c:pt idx="9">
                  <c:v>4129</c:v>
                </c:pt>
                <c:pt idx="10">
                  <c:v>7279</c:v>
                </c:pt>
                <c:pt idx="11">
                  <c:v>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EA1-4FCB-A219-46E92193603A}"/>
            </c:ext>
          </c:extLst>
        </c:ser>
        <c:ser>
          <c:idx val="8"/>
          <c:order val="8"/>
          <c:tx>
            <c:strRef>
              <c:f>'DEPENSES FACTURES'!$N$4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'DEPENSES FACTURES'!$B$149:$B$160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FACTURES'!$N$149:$N$160</c:f>
              <c:numCache>
                <c:formatCode>#,##0</c:formatCode>
                <c:ptCount val="12"/>
                <c:pt idx="0">
                  <c:v>8931</c:v>
                </c:pt>
                <c:pt idx="1">
                  <c:v>10174</c:v>
                </c:pt>
                <c:pt idx="2">
                  <c:v>9302</c:v>
                </c:pt>
                <c:pt idx="3">
                  <c:v>8236</c:v>
                </c:pt>
                <c:pt idx="4">
                  <c:v>2715</c:v>
                </c:pt>
                <c:pt idx="5">
                  <c:v>5835</c:v>
                </c:pt>
                <c:pt idx="6">
                  <c:v>7267</c:v>
                </c:pt>
                <c:pt idx="7">
                  <c:v>7536</c:v>
                </c:pt>
                <c:pt idx="8">
                  <c:v>5998</c:v>
                </c:pt>
                <c:pt idx="9">
                  <c:v>5460</c:v>
                </c:pt>
                <c:pt idx="10">
                  <c:v>9087</c:v>
                </c:pt>
                <c:pt idx="11">
                  <c:v>10146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A1-4FCB-A219-46E92193603A}"/>
            </c:ext>
          </c:extLst>
        </c:ser>
        <c:ser>
          <c:idx val="9"/>
          <c:order val="9"/>
          <c:tx>
            <c:strRef>
              <c:f>'DEPENSES FACTURES'!$O$4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'DEPENSES FACTURES'!$B$149:$B$160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FACTURES'!$O$149:$O$160</c:f>
              <c:numCache>
                <c:formatCode>#,##0</c:formatCode>
                <c:ptCount val="12"/>
                <c:pt idx="0">
                  <c:v>19481</c:v>
                </c:pt>
                <c:pt idx="1">
                  <c:v>5960</c:v>
                </c:pt>
                <c:pt idx="2">
                  <c:v>9387</c:v>
                </c:pt>
                <c:pt idx="3">
                  <c:v>7729</c:v>
                </c:pt>
                <c:pt idx="4">
                  <c:v>5594</c:v>
                </c:pt>
                <c:pt idx="5">
                  <c:v>6511</c:v>
                </c:pt>
                <c:pt idx="6">
                  <c:v>9106</c:v>
                </c:pt>
                <c:pt idx="7">
                  <c:v>8188</c:v>
                </c:pt>
                <c:pt idx="8">
                  <c:v>7179</c:v>
                </c:pt>
                <c:pt idx="9">
                  <c:v>6050</c:v>
                </c:pt>
                <c:pt idx="10">
                  <c:v>10029</c:v>
                </c:pt>
                <c:pt idx="11">
                  <c:v>11520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EA1-4FCB-A219-46E92193603A}"/>
            </c:ext>
          </c:extLst>
        </c:ser>
        <c:ser>
          <c:idx val="10"/>
          <c:order val="10"/>
          <c:tx>
            <c:strRef>
              <c:f>'DEPENSES FACTURES'!$P$4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'DEPENSES FACTURES'!$B$149:$B$160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FACTURES'!$P$149:$P$160</c:f>
              <c:numCache>
                <c:formatCode>#,##0</c:formatCode>
                <c:ptCount val="12"/>
                <c:pt idx="0">
                  <c:v>12418</c:v>
                </c:pt>
                <c:pt idx="1">
                  <c:v>10474</c:v>
                </c:pt>
                <c:pt idx="2">
                  <c:v>10500</c:v>
                </c:pt>
                <c:pt idx="3">
                  <c:v>7914</c:v>
                </c:pt>
                <c:pt idx="4">
                  <c:v>8361</c:v>
                </c:pt>
                <c:pt idx="5">
                  <c:v>4636</c:v>
                </c:pt>
                <c:pt idx="6">
                  <c:v>8747</c:v>
                </c:pt>
                <c:pt idx="7">
                  <c:v>8725</c:v>
                </c:pt>
                <c:pt idx="8">
                  <c:v>7235</c:v>
                </c:pt>
                <c:pt idx="9">
                  <c:v>7314</c:v>
                </c:pt>
                <c:pt idx="10">
                  <c:v>9999</c:v>
                </c:pt>
                <c:pt idx="11">
                  <c:v>12017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EA1-4FCB-A219-46E92193603A}"/>
            </c:ext>
          </c:extLst>
        </c:ser>
        <c:ser>
          <c:idx val="11"/>
          <c:order val="11"/>
          <c:tx>
            <c:strRef>
              <c:f>'DEPENSES FACTURES'!$Q$4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'DEPENSES FACTURES'!$B$149:$B$160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FACTURES'!$Q$149:$Q$160</c:f>
              <c:numCache>
                <c:formatCode>#,##0</c:formatCode>
                <c:ptCount val="12"/>
                <c:pt idx="0">
                  <c:v>13320.02</c:v>
                </c:pt>
                <c:pt idx="1">
                  <c:v>10628.779999999999</c:v>
                </c:pt>
                <c:pt idx="2">
                  <c:v>10194.950000000001</c:v>
                </c:pt>
                <c:pt idx="3">
                  <c:v>7422.48</c:v>
                </c:pt>
                <c:pt idx="4">
                  <c:v>6230.1</c:v>
                </c:pt>
                <c:pt idx="5">
                  <c:v>7102.0599999999995</c:v>
                </c:pt>
                <c:pt idx="6">
                  <c:v>7523.41</c:v>
                </c:pt>
                <c:pt idx="7">
                  <c:v>7227.8</c:v>
                </c:pt>
                <c:pt idx="8">
                  <c:v>6336.75</c:v>
                </c:pt>
                <c:pt idx="9">
                  <c:v>5491.96</c:v>
                </c:pt>
                <c:pt idx="10">
                  <c:v>9574.64</c:v>
                </c:pt>
                <c:pt idx="11">
                  <c:v>11629.14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EA1-4FCB-A219-46E92193603A}"/>
            </c:ext>
          </c:extLst>
        </c:ser>
        <c:ser>
          <c:idx val="12"/>
          <c:order val="12"/>
          <c:tx>
            <c:strRef>
              <c:f>'DEPENSES FACTURES'!$R$4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'DEPENSES FACTURES'!$B$149:$B$160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FACTURES'!$R$149:$R$160</c:f>
              <c:numCache>
                <c:formatCode>#,##0</c:formatCode>
                <c:ptCount val="12"/>
                <c:pt idx="0">
                  <c:v>14033.34</c:v>
                </c:pt>
                <c:pt idx="1">
                  <c:v>11167.560000000001</c:v>
                </c:pt>
                <c:pt idx="2">
                  <c:v>10626.6</c:v>
                </c:pt>
                <c:pt idx="3">
                  <c:v>7103.25</c:v>
                </c:pt>
                <c:pt idx="4">
                  <c:v>5543.2800000000007</c:v>
                </c:pt>
                <c:pt idx="5">
                  <c:v>7071.26</c:v>
                </c:pt>
                <c:pt idx="6">
                  <c:v>7536.25</c:v>
                </c:pt>
                <c:pt idx="7">
                  <c:v>7684.9</c:v>
                </c:pt>
                <c:pt idx="8">
                  <c:v>5815.75</c:v>
                </c:pt>
                <c:pt idx="9">
                  <c:v>4700.4799999999996</c:v>
                </c:pt>
                <c:pt idx="10">
                  <c:v>7810.55</c:v>
                </c:pt>
                <c:pt idx="11">
                  <c:v>10901.53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EA1-4FCB-A219-46E92193603A}"/>
            </c:ext>
          </c:extLst>
        </c:ser>
        <c:ser>
          <c:idx val="13"/>
          <c:order val="13"/>
          <c:tx>
            <c:strRef>
              <c:f>'DEPENSES FACTURES'!$S$4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'DEPENSES FACTURES'!$B$149:$B$160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FACTURES'!$S$149:$S$160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EA1-4FCB-A219-46E92193603A}"/>
            </c:ext>
          </c:extLst>
        </c:ser>
        <c:ser>
          <c:idx val="14"/>
          <c:order val="14"/>
          <c:tx>
            <c:strRef>
              <c:f>'DEPENSES FACTURES'!$T$4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'DEPENSES FACTURES'!$B$149:$B$160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FACTURES'!$T$149:$T$160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EA1-4FCB-A219-46E92193603A}"/>
            </c:ext>
          </c:extLst>
        </c:ser>
        <c:ser>
          <c:idx val="15"/>
          <c:order val="15"/>
          <c:tx>
            <c:strRef>
              <c:f>'DEPENSES FACTURES'!$U$4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'DEPENSES FACTURES'!$B$149:$B$160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FACTURES'!$U$149:$U$160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EA1-4FCB-A219-46E92193603A}"/>
            </c:ext>
          </c:extLst>
        </c:ser>
        <c:ser>
          <c:idx val="16"/>
          <c:order val="16"/>
          <c:tx>
            <c:strRef>
              <c:f>'DEPENSES FACTURES'!$V$4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'DEPENSES FACTURES'!$B$149:$B$160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FACTURES'!$V$149:$V$160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EA1-4FCB-A219-46E92193603A}"/>
            </c:ext>
          </c:extLst>
        </c:ser>
        <c:ser>
          <c:idx val="17"/>
          <c:order val="17"/>
          <c:tx>
            <c:strRef>
              <c:f>'DEPENSES FACTURES'!$W$4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'DEPENSES FACTURES'!$B$149:$B$160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FACTURES'!$W$149:$W$160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EA1-4FCB-A219-46E92193603A}"/>
            </c:ext>
          </c:extLst>
        </c:ser>
        <c:ser>
          <c:idx val="18"/>
          <c:order val="18"/>
          <c:tx>
            <c:strRef>
              <c:f>'DEPENSES FACTURES'!$X$4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'DEPENSES FACTURES'!$B$149:$B$160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FACTURES'!$X$149:$X$160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EA1-4FCB-A219-46E92193603A}"/>
            </c:ext>
          </c:extLst>
        </c:ser>
        <c:ser>
          <c:idx val="19"/>
          <c:order val="19"/>
          <c:tx>
            <c:strRef>
              <c:f>'DEPENSES FACTURES'!$Y$4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'DEPENSES FACTURES'!$B$149:$B$160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FACTURES'!$Y$149:$Y$160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EA1-4FCB-A219-46E92193603A}"/>
            </c:ext>
          </c:extLst>
        </c:ser>
        <c:ser>
          <c:idx val="20"/>
          <c:order val="20"/>
          <c:tx>
            <c:strRef>
              <c:f>'DEPENSES FACTURES'!$Z$4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'DEPENSES FACTURES'!$B$149:$B$160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FACTURES'!$Z$149:$Z$160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EA1-4FCB-A219-46E921936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152068605574198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Dépenses eau totale- € TTC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'DEPENSES FACTURES'!$F$4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'DEPENSES FACTURES'!$B$165:$B$176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FACTURES'!$F$165:$F$176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D8-4D3A-9957-9EAE71560BDA}"/>
            </c:ext>
          </c:extLst>
        </c:ser>
        <c:ser>
          <c:idx val="1"/>
          <c:order val="1"/>
          <c:tx>
            <c:strRef>
              <c:f>'DEPENSES FACTURES'!$G$4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'DEPENSES FACTURES'!$B$165:$B$176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FACTURES'!$G$165:$G$176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8-4D3A-9957-9EAE71560BDA}"/>
            </c:ext>
          </c:extLst>
        </c:ser>
        <c:ser>
          <c:idx val="2"/>
          <c:order val="2"/>
          <c:tx>
            <c:strRef>
              <c:f>'DEPENSES FACTURES'!$H$4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'DEPENSES FACTURES'!$B$165:$B$176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FACTURES'!$H$165:$H$176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D8-4D3A-9957-9EAE71560BDA}"/>
            </c:ext>
          </c:extLst>
        </c:ser>
        <c:ser>
          <c:idx val="3"/>
          <c:order val="3"/>
          <c:tx>
            <c:strRef>
              <c:f>'DEPENSES FACTURES'!$I$4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'DEPENSES FACTURES'!$B$165:$B$176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FACTURES'!$I$165:$I$176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D8-4D3A-9957-9EAE71560BDA}"/>
            </c:ext>
          </c:extLst>
        </c:ser>
        <c:ser>
          <c:idx val="5"/>
          <c:order val="4"/>
          <c:tx>
            <c:strRef>
              <c:f>'DEPENSES FACTURES'!$J$4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'DEPENSES FACTURES'!$B$165:$B$176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FACTURES'!$J$165:$J$176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D8-4D3A-9957-9EAE71560BDA}"/>
            </c:ext>
          </c:extLst>
        </c:ser>
        <c:ser>
          <c:idx val="4"/>
          <c:order val="5"/>
          <c:tx>
            <c:strRef>
              <c:f>'DEPENSES FACTURES'!$K$4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'DEPENSES FACTURES'!$B$165:$B$176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FACTURES'!$K$165:$K$176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D8-4D3A-9957-9EAE71560BDA}"/>
            </c:ext>
          </c:extLst>
        </c:ser>
        <c:ser>
          <c:idx val="6"/>
          <c:order val="6"/>
          <c:tx>
            <c:strRef>
              <c:f>'DEPENSES FACTURES'!$L$4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'DEPENSES FACTURES'!$B$165:$B$176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FACTURES'!$L$165:$L$176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ED8-4D3A-9957-9EAE71560BDA}"/>
            </c:ext>
          </c:extLst>
        </c:ser>
        <c:ser>
          <c:idx val="7"/>
          <c:order val="7"/>
          <c:tx>
            <c:strRef>
              <c:f>'DEPENSES FACTURES'!$M$4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'DEPENSES FACTURES'!$B$165:$B$176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FACTURES'!$M$165:$M$176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ED8-4D3A-9957-9EAE71560BDA}"/>
            </c:ext>
          </c:extLst>
        </c:ser>
        <c:ser>
          <c:idx val="8"/>
          <c:order val="8"/>
          <c:tx>
            <c:strRef>
              <c:f>'DEPENSES FACTURES'!$N$4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'DEPENSES FACTURES'!$B$165:$B$176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FACTURES'!$N$165:$N$176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D8-4D3A-9957-9EAE71560BDA}"/>
            </c:ext>
          </c:extLst>
        </c:ser>
        <c:ser>
          <c:idx val="9"/>
          <c:order val="9"/>
          <c:tx>
            <c:strRef>
              <c:f>'DEPENSES FACTURES'!$O$4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'DEPENSES FACTURES'!$B$165:$B$176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FACTURES'!$O$165:$O$176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ED8-4D3A-9957-9EAE71560BDA}"/>
            </c:ext>
          </c:extLst>
        </c:ser>
        <c:ser>
          <c:idx val="10"/>
          <c:order val="10"/>
          <c:tx>
            <c:strRef>
              <c:f>'DEPENSES FACTURES'!$P$4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'DEPENSES FACTURES'!$B$165:$B$176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FACTURES'!$P$165:$P$176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ED8-4D3A-9957-9EAE71560BDA}"/>
            </c:ext>
          </c:extLst>
        </c:ser>
        <c:ser>
          <c:idx val="11"/>
          <c:order val="11"/>
          <c:tx>
            <c:strRef>
              <c:f>'DEPENSES FACTURES'!$Q$4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'DEPENSES FACTURES'!$B$165:$B$176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FACTURES'!$Q$165:$Q$176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ED8-4D3A-9957-9EAE71560BDA}"/>
            </c:ext>
          </c:extLst>
        </c:ser>
        <c:ser>
          <c:idx val="12"/>
          <c:order val="12"/>
          <c:tx>
            <c:strRef>
              <c:f>'DEPENSES FACTURES'!$R$4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'DEPENSES FACTURES'!$B$165:$B$176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FACTURES'!$R$165:$R$176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ED8-4D3A-9957-9EAE71560BDA}"/>
            </c:ext>
          </c:extLst>
        </c:ser>
        <c:ser>
          <c:idx val="13"/>
          <c:order val="13"/>
          <c:tx>
            <c:strRef>
              <c:f>'DEPENSES FACTURES'!$S$4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'DEPENSES FACTURES'!$B$165:$B$176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FACTURES'!$S$165:$S$176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ED8-4D3A-9957-9EAE71560BDA}"/>
            </c:ext>
          </c:extLst>
        </c:ser>
        <c:ser>
          <c:idx val="14"/>
          <c:order val="14"/>
          <c:tx>
            <c:strRef>
              <c:f>'DEPENSES FACTURES'!$T$4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'DEPENSES FACTURES'!$B$165:$B$176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FACTURES'!$T$165:$T$176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ED8-4D3A-9957-9EAE71560BDA}"/>
            </c:ext>
          </c:extLst>
        </c:ser>
        <c:ser>
          <c:idx val="15"/>
          <c:order val="15"/>
          <c:tx>
            <c:strRef>
              <c:f>'DEPENSES FACTURES'!$U$4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'DEPENSES FACTURES'!$B$165:$B$176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FACTURES'!$U$165:$U$176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ED8-4D3A-9957-9EAE71560BDA}"/>
            </c:ext>
          </c:extLst>
        </c:ser>
        <c:ser>
          <c:idx val="16"/>
          <c:order val="16"/>
          <c:tx>
            <c:strRef>
              <c:f>'DEPENSES FACTURES'!$V$4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'DEPENSES FACTURES'!$B$165:$B$176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FACTURES'!$V$165:$V$176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ED8-4D3A-9957-9EAE71560BDA}"/>
            </c:ext>
          </c:extLst>
        </c:ser>
        <c:ser>
          <c:idx val="17"/>
          <c:order val="17"/>
          <c:tx>
            <c:strRef>
              <c:f>'DEPENSES FACTURES'!$W$4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'DEPENSES FACTURES'!$B$165:$B$176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FACTURES'!$W$165:$W$176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ED8-4D3A-9957-9EAE71560BDA}"/>
            </c:ext>
          </c:extLst>
        </c:ser>
        <c:ser>
          <c:idx val="18"/>
          <c:order val="18"/>
          <c:tx>
            <c:strRef>
              <c:f>'DEPENSES FACTURES'!$X$4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'DEPENSES FACTURES'!$B$165:$B$176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FACTURES'!$X$165:$X$176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ED8-4D3A-9957-9EAE71560BDA}"/>
            </c:ext>
          </c:extLst>
        </c:ser>
        <c:ser>
          <c:idx val="19"/>
          <c:order val="19"/>
          <c:tx>
            <c:strRef>
              <c:f>'DEPENSES FACTURES'!$Y$4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'DEPENSES FACTURES'!$B$165:$B$176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FACTURES'!$Y$165:$Y$176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ED8-4D3A-9957-9EAE71560BDA}"/>
            </c:ext>
          </c:extLst>
        </c:ser>
        <c:ser>
          <c:idx val="20"/>
          <c:order val="20"/>
          <c:tx>
            <c:strRef>
              <c:f>'DEPENSES FACTURES'!$Z$4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'DEPENSES FACTURES'!$B$165:$B$176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FACTURES'!$Z$165:$Z$176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ED8-4D3A-9957-9EAE71560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152068605574198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Dépenses electriques annuelles - € TTC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'DEPENSES FACTURES'!$B$17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'DEPENSES FACTURES'!$F$4:$Z$4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'DEPENSES FACTURES'!$F$17:$Z$17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47789</c:v>
                </c:pt>
                <c:pt idx="3">
                  <c:v>52360</c:v>
                </c:pt>
                <c:pt idx="4">
                  <c:v>52663</c:v>
                </c:pt>
                <c:pt idx="5">
                  <c:v>58735</c:v>
                </c:pt>
                <c:pt idx="6">
                  <c:v>57947</c:v>
                </c:pt>
                <c:pt idx="7">
                  <c:v>47447</c:v>
                </c:pt>
                <c:pt idx="8">
                  <c:v>49149</c:v>
                </c:pt>
                <c:pt idx="9">
                  <c:v>65198</c:v>
                </c:pt>
                <c:pt idx="10">
                  <c:v>62752</c:v>
                </c:pt>
                <c:pt idx="11">
                  <c:v>67879.820000000007</c:v>
                </c:pt>
                <c:pt idx="12">
                  <c:v>63605.39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14-43ED-A597-EE85836F4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6.880102487189102E-2"/>
          <c:h val="5.8555820446461584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Dépenses gaz naturel annuelles - € TTC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'DEPENSES FACTURES'!$B$33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'DEPENSES FACTURES'!$F$4:$Z$4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'DEPENSES FACTURES'!$F$33:$Z$33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46992</c:v>
                </c:pt>
                <c:pt idx="3">
                  <c:v>43612</c:v>
                </c:pt>
                <c:pt idx="4">
                  <c:v>38034</c:v>
                </c:pt>
                <c:pt idx="5">
                  <c:v>39356</c:v>
                </c:pt>
                <c:pt idx="6">
                  <c:v>37573</c:v>
                </c:pt>
                <c:pt idx="7">
                  <c:v>30767</c:v>
                </c:pt>
                <c:pt idx="8">
                  <c:v>41538</c:v>
                </c:pt>
                <c:pt idx="9">
                  <c:v>41536</c:v>
                </c:pt>
                <c:pt idx="10">
                  <c:v>45588</c:v>
                </c:pt>
                <c:pt idx="11">
                  <c:v>34802.269999999997</c:v>
                </c:pt>
                <c:pt idx="12">
                  <c:v>36389.360000000001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3-40F7-9DC2-C65F03762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6.880102487189102E-2"/>
          <c:h val="3.95844863934737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Dépenses gaz propane annuelles - € TTC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'DEPENSES FACTURES'!$B$49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'DEPENSES FACTURES'!$F$4:$Z$4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'DEPENSES FACTURES'!$F$49:$Z$49</c:f>
            </c:numRef>
          </c:val>
          <c:extLst>
            <c:ext xmlns:c16="http://schemas.microsoft.com/office/drawing/2014/chart" uri="{C3380CC4-5D6E-409C-BE32-E72D297353CC}">
              <c16:uniqueId val="{00000000-37E9-476A-AA78-DCF42EBEE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6.880102487189102E-2"/>
          <c:h val="3.95844863934737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Dépenses gaz butane annuelles - € TTC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'DEPENSES FACTURES'!$B$65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'DEPENSES FACTURES'!$F$4:$Z$4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'DEPENSES FACTURES'!$F$65:$Z$65</c:f>
            </c:numRef>
          </c:val>
          <c:extLst>
            <c:ext xmlns:c16="http://schemas.microsoft.com/office/drawing/2014/chart" uri="{C3380CC4-5D6E-409C-BE32-E72D297353CC}">
              <c16:uniqueId val="{00000000-6496-4770-AADB-F7D11CA75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6.880102487189102E-2"/>
          <c:h val="3.95844863934737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Dépenses RCU annuelles - € TTC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'DEPENSES FACTURES'!$B$81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'DEPENSES FACTURES'!$F$4:$Z$4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'DEPENSES FACTURES'!$F$81:$Z$81</c:f>
            </c:numRef>
          </c:val>
          <c:extLst>
            <c:ext xmlns:c16="http://schemas.microsoft.com/office/drawing/2014/chart" uri="{C3380CC4-5D6E-409C-BE32-E72D297353CC}">
              <c16:uniqueId val="{00000000-2878-4EC1-A09D-9F0ABB073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6.880102487189102E-2"/>
          <c:h val="3.95844863934737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Dépenses fioul annuelles - € TTC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'DEPENSES FACTURES'!$B$97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'DEPENSES FACTURES'!$F$4:$Z$4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'DEPENSES FACTURES'!$F$97:$Z$97</c:f>
            </c:numRef>
          </c:val>
          <c:extLst>
            <c:ext xmlns:c16="http://schemas.microsoft.com/office/drawing/2014/chart" uri="{C3380CC4-5D6E-409C-BE32-E72D297353CC}">
              <c16:uniqueId val="{00000000-32F9-491E-98C1-6A5C48EE6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6.880102487189102E-2"/>
          <c:h val="3.95844863934737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Dépenses bois granulés annuelles - € TTC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'DEPENSES FACTURES'!$B$113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'DEPENSES FACTURES'!$F$4:$Z$4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'DEPENSES FACTURES'!$F$113:$Z$113</c:f>
            </c:numRef>
          </c:val>
          <c:extLst>
            <c:ext xmlns:c16="http://schemas.microsoft.com/office/drawing/2014/chart" uri="{C3380CC4-5D6E-409C-BE32-E72D297353CC}">
              <c16:uniqueId val="{00000000-1E12-48C0-BDE7-5D209A1D4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6.880102487189102E-2"/>
          <c:h val="3.95844863934737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Dépenses bois plaquettes annuelles - € TTC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'DEPENSES FACTURES'!$B$129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'DEPENSES FACTURES'!$F$4:$Z$4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'DEPENSES FACTURES'!$F$129:$Z$129</c:f>
            </c:numRef>
          </c:val>
          <c:extLst>
            <c:ext xmlns:c16="http://schemas.microsoft.com/office/drawing/2014/chart" uri="{C3380CC4-5D6E-409C-BE32-E72D297353CC}">
              <c16:uniqueId val="{00000000-F286-4C92-AC5D-AF7D4BBCA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6.880102487189102E-2"/>
          <c:h val="3.95844863934737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Dépenses thermique totale annuelles - € TTC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'DEPENSES FACTURES'!$B$145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'DEPENSES FACTURES'!$F$4:$Z$4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'DEPENSES FACTURES'!$F$145:$Z$145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46992</c:v>
                </c:pt>
                <c:pt idx="3">
                  <c:v>51565</c:v>
                </c:pt>
                <c:pt idx="4">
                  <c:v>38034</c:v>
                </c:pt>
                <c:pt idx="5">
                  <c:v>39356</c:v>
                </c:pt>
                <c:pt idx="6">
                  <c:v>37573</c:v>
                </c:pt>
                <c:pt idx="7">
                  <c:v>30767</c:v>
                </c:pt>
                <c:pt idx="8">
                  <c:v>41538</c:v>
                </c:pt>
                <c:pt idx="9">
                  <c:v>41536</c:v>
                </c:pt>
                <c:pt idx="10">
                  <c:v>45588</c:v>
                </c:pt>
                <c:pt idx="11">
                  <c:v>34802.269999999997</c:v>
                </c:pt>
                <c:pt idx="12">
                  <c:v>36389.360000000001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3F-4F24-BE38-3994BB30E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6.880102487189102E-2"/>
          <c:h val="3.95844863934737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Dépenses énergétique totale annuelles - € TTC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'DEPENSES FACTURES'!$B$161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'DEPENSES FACTURES'!$F$4:$Z$4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'DEPENSES FACTURES'!$F$161:$Z$161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94781</c:v>
                </c:pt>
                <c:pt idx="3">
                  <c:v>103925</c:v>
                </c:pt>
                <c:pt idx="4">
                  <c:v>90697</c:v>
                </c:pt>
                <c:pt idx="5">
                  <c:v>98091</c:v>
                </c:pt>
                <c:pt idx="6">
                  <c:v>95520</c:v>
                </c:pt>
                <c:pt idx="7">
                  <c:v>78214</c:v>
                </c:pt>
                <c:pt idx="8">
                  <c:v>90687</c:v>
                </c:pt>
                <c:pt idx="9">
                  <c:v>106734</c:v>
                </c:pt>
                <c:pt idx="10">
                  <c:v>108340</c:v>
                </c:pt>
                <c:pt idx="11">
                  <c:v>102682.09</c:v>
                </c:pt>
                <c:pt idx="12">
                  <c:v>99994.75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52-4DA0-B0A3-40856EC5D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6.880102487189102E-2"/>
          <c:h val="3.95844863934737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Dépenses eau annuelles - € TTC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'DEPENSES FACTURES'!$B$177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'DEPENSES FACTURES'!$F$4:$Z$4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'DEPENSES FACTURES'!$F$177:$Z$177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43-44BE-BBF1-17E4FDD49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6.880102487189102E-2"/>
          <c:h val="3.95844863934737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électrique annuelle - kWh 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2"/>
          <c:order val="0"/>
          <c:tx>
            <c:strRef>
              <c:f>'CONSOMMATIONS kWh PCI'!$F$4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'CONSOMMATIONS kWh PCI'!$B$5:$B$16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PCI'!$F$5:$F$16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BC1-4F68-88A0-AF2BD6FE72E4}"/>
            </c:ext>
          </c:extLst>
        </c:ser>
        <c:ser>
          <c:idx val="13"/>
          <c:order val="1"/>
          <c:tx>
            <c:strRef>
              <c:f>'CONSOMMATIONS kWh PCI'!$G$4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'CONSOMMATIONS kWh PCI'!$B$5:$B$16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PCI'!$G$5:$G$16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BC1-4F68-88A0-AF2BD6FE72E4}"/>
            </c:ext>
          </c:extLst>
        </c:ser>
        <c:ser>
          <c:idx val="14"/>
          <c:order val="2"/>
          <c:tx>
            <c:strRef>
              <c:f>'CONSOMMATIONS kWh PCI'!$H$4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'CONSOMMATIONS kWh PCI'!$B$5:$B$16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PCI'!$H$5:$H$16</c:f>
              <c:numCache>
                <c:formatCode>#,##0</c:formatCode>
                <c:ptCount val="12"/>
                <c:pt idx="0">
                  <c:v>42567</c:v>
                </c:pt>
                <c:pt idx="1">
                  <c:v>43455</c:v>
                </c:pt>
                <c:pt idx="2">
                  <c:v>35682</c:v>
                </c:pt>
                <c:pt idx="3">
                  <c:v>33508</c:v>
                </c:pt>
                <c:pt idx="4">
                  <c:v>29035</c:v>
                </c:pt>
                <c:pt idx="5">
                  <c:v>44646</c:v>
                </c:pt>
                <c:pt idx="6">
                  <c:v>55988</c:v>
                </c:pt>
                <c:pt idx="7">
                  <c:v>63162</c:v>
                </c:pt>
                <c:pt idx="8">
                  <c:v>45118</c:v>
                </c:pt>
                <c:pt idx="9">
                  <c:v>38378</c:v>
                </c:pt>
                <c:pt idx="10">
                  <c:v>45944</c:v>
                </c:pt>
                <c:pt idx="11">
                  <c:v>50932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BC1-4F68-88A0-AF2BD6FE72E4}"/>
            </c:ext>
          </c:extLst>
        </c:ser>
        <c:ser>
          <c:idx val="15"/>
          <c:order val="3"/>
          <c:tx>
            <c:strRef>
              <c:f>'CONSOMMATIONS kWh PCI'!$I$4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'CONSOMMATIONS kWh PCI'!$B$5:$B$16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PCI'!$I$5:$I$16</c:f>
              <c:numCache>
                <c:formatCode>#,##0</c:formatCode>
                <c:ptCount val="12"/>
                <c:pt idx="0">
                  <c:v>52364</c:v>
                </c:pt>
                <c:pt idx="1">
                  <c:v>45527</c:v>
                </c:pt>
                <c:pt idx="2">
                  <c:v>46746</c:v>
                </c:pt>
                <c:pt idx="3">
                  <c:v>41293</c:v>
                </c:pt>
                <c:pt idx="4">
                  <c:v>37940</c:v>
                </c:pt>
                <c:pt idx="5">
                  <c:v>36563</c:v>
                </c:pt>
                <c:pt idx="6">
                  <c:v>63316</c:v>
                </c:pt>
                <c:pt idx="7">
                  <c:v>57584</c:v>
                </c:pt>
                <c:pt idx="8">
                  <c:v>37573</c:v>
                </c:pt>
                <c:pt idx="9">
                  <c:v>35701</c:v>
                </c:pt>
                <c:pt idx="10">
                  <c:v>45271</c:v>
                </c:pt>
                <c:pt idx="11">
                  <c:v>49970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BC1-4F68-88A0-AF2BD6FE72E4}"/>
            </c:ext>
          </c:extLst>
        </c:ser>
        <c:ser>
          <c:idx val="16"/>
          <c:order val="4"/>
          <c:tx>
            <c:strRef>
              <c:f>'CONSOMMATIONS kWh PCI'!$J$4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'CONSOMMATIONS kWh PCI'!$B$5:$B$16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PCI'!$J$5:$J$16</c:f>
              <c:numCache>
                <c:formatCode>#,##0</c:formatCode>
                <c:ptCount val="12"/>
                <c:pt idx="0">
                  <c:v>49730</c:v>
                </c:pt>
                <c:pt idx="1">
                  <c:v>42679</c:v>
                </c:pt>
                <c:pt idx="2">
                  <c:v>42630</c:v>
                </c:pt>
                <c:pt idx="3">
                  <c:v>37453</c:v>
                </c:pt>
                <c:pt idx="4">
                  <c:v>34338</c:v>
                </c:pt>
                <c:pt idx="5">
                  <c:v>45830</c:v>
                </c:pt>
                <c:pt idx="6">
                  <c:v>52403</c:v>
                </c:pt>
                <c:pt idx="7">
                  <c:v>52964</c:v>
                </c:pt>
                <c:pt idx="8">
                  <c:v>55889</c:v>
                </c:pt>
                <c:pt idx="9">
                  <c:v>30928</c:v>
                </c:pt>
                <c:pt idx="10">
                  <c:v>41032</c:v>
                </c:pt>
                <c:pt idx="11">
                  <c:v>47206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BC1-4F68-88A0-AF2BD6FE72E4}"/>
            </c:ext>
          </c:extLst>
        </c:ser>
        <c:ser>
          <c:idx val="17"/>
          <c:order val="5"/>
          <c:tx>
            <c:strRef>
              <c:f>'CONSOMMATIONS kWh PCI'!$K$4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'CONSOMMATIONS kWh PCI'!$B$5:$B$16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PCI'!$K$5:$K$16</c:f>
              <c:numCache>
                <c:formatCode>#,##0</c:formatCode>
                <c:ptCount val="12"/>
                <c:pt idx="0">
                  <c:v>48998</c:v>
                </c:pt>
                <c:pt idx="1">
                  <c:v>42573</c:v>
                </c:pt>
                <c:pt idx="2">
                  <c:v>42153</c:v>
                </c:pt>
                <c:pt idx="3">
                  <c:v>35756</c:v>
                </c:pt>
                <c:pt idx="4">
                  <c:v>32893</c:v>
                </c:pt>
                <c:pt idx="5">
                  <c:v>55406</c:v>
                </c:pt>
                <c:pt idx="6">
                  <c:v>68524</c:v>
                </c:pt>
                <c:pt idx="7">
                  <c:v>57113</c:v>
                </c:pt>
                <c:pt idx="8">
                  <c:v>44060</c:v>
                </c:pt>
                <c:pt idx="9">
                  <c:v>40097</c:v>
                </c:pt>
                <c:pt idx="10">
                  <c:v>41506</c:v>
                </c:pt>
                <c:pt idx="11">
                  <c:v>45363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BC1-4F68-88A0-AF2BD6FE72E4}"/>
            </c:ext>
          </c:extLst>
        </c:ser>
        <c:ser>
          <c:idx val="18"/>
          <c:order val="6"/>
          <c:tx>
            <c:strRef>
              <c:f>'CONSOMMATIONS kWh PCI'!$L$4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'CONSOMMATIONS kWh PCI'!$B$5:$B$16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PCI'!$L$5:$L$16</c:f>
              <c:numCache>
                <c:formatCode>#,##0</c:formatCode>
                <c:ptCount val="12"/>
                <c:pt idx="0">
                  <c:v>47357</c:v>
                </c:pt>
                <c:pt idx="1">
                  <c:v>42602</c:v>
                </c:pt>
                <c:pt idx="2">
                  <c:v>44908</c:v>
                </c:pt>
                <c:pt idx="3">
                  <c:v>39763</c:v>
                </c:pt>
                <c:pt idx="4">
                  <c:v>36465</c:v>
                </c:pt>
                <c:pt idx="5">
                  <c:v>46664</c:v>
                </c:pt>
                <c:pt idx="6">
                  <c:v>58944</c:v>
                </c:pt>
                <c:pt idx="7">
                  <c:v>57947</c:v>
                </c:pt>
                <c:pt idx="8">
                  <c:v>50704</c:v>
                </c:pt>
                <c:pt idx="9">
                  <c:v>38471</c:v>
                </c:pt>
                <c:pt idx="10">
                  <c:v>38749</c:v>
                </c:pt>
                <c:pt idx="11">
                  <c:v>42526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BC1-4F68-88A0-AF2BD6FE72E4}"/>
            </c:ext>
          </c:extLst>
        </c:ser>
        <c:ser>
          <c:idx val="19"/>
          <c:order val="7"/>
          <c:tx>
            <c:strRef>
              <c:f>'CONSOMMATIONS kWh PCI'!$M$4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'CONSOMMATIONS kWh PCI'!$B$5:$B$16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PCI'!$M$5:$M$16</c:f>
              <c:numCache>
                <c:formatCode>#,##0</c:formatCode>
                <c:ptCount val="12"/>
                <c:pt idx="0">
                  <c:v>45035</c:v>
                </c:pt>
                <c:pt idx="1">
                  <c:v>36346</c:v>
                </c:pt>
                <c:pt idx="2">
                  <c:v>37609</c:v>
                </c:pt>
                <c:pt idx="3">
                  <c:v>33940</c:v>
                </c:pt>
                <c:pt idx="4">
                  <c:v>33671</c:v>
                </c:pt>
                <c:pt idx="5">
                  <c:v>55989</c:v>
                </c:pt>
                <c:pt idx="6">
                  <c:v>57330</c:v>
                </c:pt>
                <c:pt idx="7">
                  <c:v>58044</c:v>
                </c:pt>
                <c:pt idx="8">
                  <c:v>38430</c:v>
                </c:pt>
                <c:pt idx="9">
                  <c:v>34269</c:v>
                </c:pt>
                <c:pt idx="10">
                  <c:v>37501</c:v>
                </c:pt>
                <c:pt idx="11">
                  <c:v>42659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BC1-4F68-88A0-AF2BD6FE72E4}"/>
            </c:ext>
          </c:extLst>
        </c:ser>
        <c:ser>
          <c:idx val="20"/>
          <c:order val="8"/>
          <c:tx>
            <c:strRef>
              <c:f>'CONSOMMATIONS kWh PCI'!$N$4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'CONSOMMATIONS kWh PCI'!$B$5:$B$16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PCI'!$N$5:$N$16</c:f>
              <c:numCache>
                <c:formatCode>#,##0</c:formatCode>
                <c:ptCount val="12"/>
                <c:pt idx="0">
                  <c:v>42177</c:v>
                </c:pt>
                <c:pt idx="1">
                  <c:v>40857</c:v>
                </c:pt>
                <c:pt idx="2">
                  <c:v>41596</c:v>
                </c:pt>
                <c:pt idx="3">
                  <c:v>34773</c:v>
                </c:pt>
                <c:pt idx="4">
                  <c:v>32466</c:v>
                </c:pt>
                <c:pt idx="5">
                  <c:v>45719</c:v>
                </c:pt>
                <c:pt idx="6">
                  <c:v>63482</c:v>
                </c:pt>
                <c:pt idx="7">
                  <c:v>63589</c:v>
                </c:pt>
                <c:pt idx="8">
                  <c:v>50021</c:v>
                </c:pt>
                <c:pt idx="9">
                  <c:v>38721</c:v>
                </c:pt>
                <c:pt idx="10">
                  <c:v>38550</c:v>
                </c:pt>
                <c:pt idx="11">
                  <c:v>41542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5BC1-4F68-88A0-AF2BD6FE72E4}"/>
            </c:ext>
          </c:extLst>
        </c:ser>
        <c:ser>
          <c:idx val="21"/>
          <c:order val="9"/>
          <c:tx>
            <c:strRef>
              <c:f>'CONSOMMATIONS kWh PCI'!$O$4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'CONSOMMATIONS kWh PCI'!$B$5:$B$16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PCI'!$O$5:$O$16</c:f>
              <c:numCache>
                <c:formatCode>#,##0</c:formatCode>
                <c:ptCount val="12"/>
                <c:pt idx="0">
                  <c:v>45052</c:v>
                </c:pt>
                <c:pt idx="1">
                  <c:v>36859</c:v>
                </c:pt>
                <c:pt idx="2">
                  <c:v>36996</c:v>
                </c:pt>
                <c:pt idx="3">
                  <c:v>34558</c:v>
                </c:pt>
                <c:pt idx="4">
                  <c:v>31571</c:v>
                </c:pt>
                <c:pt idx="5">
                  <c:v>40630</c:v>
                </c:pt>
                <c:pt idx="6">
                  <c:v>66962</c:v>
                </c:pt>
                <c:pt idx="7">
                  <c:v>59214</c:v>
                </c:pt>
                <c:pt idx="8">
                  <c:v>47405</c:v>
                </c:pt>
                <c:pt idx="9">
                  <c:v>35955</c:v>
                </c:pt>
                <c:pt idx="10">
                  <c:v>39660</c:v>
                </c:pt>
                <c:pt idx="11">
                  <c:v>43107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BC1-4F68-88A0-AF2BD6FE72E4}"/>
            </c:ext>
          </c:extLst>
        </c:ser>
        <c:ser>
          <c:idx val="22"/>
          <c:order val="10"/>
          <c:tx>
            <c:strRef>
              <c:f>'CONSOMMATIONS kWh PCI'!$P$4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'CONSOMMATIONS kWh PCI'!$B$5:$B$16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PCI'!$P$5:$P$16</c:f>
              <c:numCache>
                <c:formatCode>#,##0</c:formatCode>
                <c:ptCount val="12"/>
                <c:pt idx="0">
                  <c:v>46067</c:v>
                </c:pt>
                <c:pt idx="1">
                  <c:v>39091</c:v>
                </c:pt>
                <c:pt idx="2">
                  <c:v>41603</c:v>
                </c:pt>
                <c:pt idx="3">
                  <c:v>37623</c:v>
                </c:pt>
                <c:pt idx="4">
                  <c:v>34866</c:v>
                </c:pt>
                <c:pt idx="5">
                  <c:v>46700</c:v>
                </c:pt>
                <c:pt idx="6">
                  <c:v>61574</c:v>
                </c:pt>
                <c:pt idx="7">
                  <c:v>61020</c:v>
                </c:pt>
                <c:pt idx="8">
                  <c:v>48374</c:v>
                </c:pt>
                <c:pt idx="9">
                  <c:v>40268</c:v>
                </c:pt>
                <c:pt idx="10">
                  <c:v>41695</c:v>
                </c:pt>
                <c:pt idx="11">
                  <c:v>47966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5BC1-4F68-88A0-AF2BD6FE72E4}"/>
            </c:ext>
          </c:extLst>
        </c:ser>
        <c:ser>
          <c:idx val="23"/>
          <c:order val="11"/>
          <c:tx>
            <c:strRef>
              <c:f>'CONSOMMATIONS kWh PCI'!$Q$4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'CONSOMMATIONS kWh PCI'!$B$5:$B$16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PCI'!$Q$5:$Q$16</c:f>
              <c:numCache>
                <c:formatCode>#,##0</c:formatCode>
                <c:ptCount val="12"/>
                <c:pt idx="0">
                  <c:v>48656</c:v>
                </c:pt>
                <c:pt idx="1">
                  <c:v>41031</c:v>
                </c:pt>
                <c:pt idx="2">
                  <c:v>43725</c:v>
                </c:pt>
                <c:pt idx="3">
                  <c:v>39397</c:v>
                </c:pt>
                <c:pt idx="4">
                  <c:v>36180</c:v>
                </c:pt>
                <c:pt idx="5">
                  <c:v>49475</c:v>
                </c:pt>
                <c:pt idx="6">
                  <c:v>58010</c:v>
                </c:pt>
                <c:pt idx="7">
                  <c:v>58211</c:v>
                </c:pt>
                <c:pt idx="8">
                  <c:v>49487</c:v>
                </c:pt>
                <c:pt idx="9">
                  <c:v>36849</c:v>
                </c:pt>
                <c:pt idx="10">
                  <c:v>42317</c:v>
                </c:pt>
                <c:pt idx="11">
                  <c:v>47426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BC1-4F68-88A0-AF2BD6FE72E4}"/>
            </c:ext>
          </c:extLst>
        </c:ser>
        <c:ser>
          <c:idx val="0"/>
          <c:order val="12"/>
          <c:tx>
            <c:strRef>
              <c:f>'CONSOMMATIONS kWh PCI'!$R$4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'CONSOMMATIONS kWh PCI'!$B$5:$B$16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PCI'!$R$5:$R$16</c:f>
              <c:numCache>
                <c:formatCode>#,##0</c:formatCode>
                <c:ptCount val="12"/>
                <c:pt idx="0">
                  <c:v>50529</c:v>
                </c:pt>
                <c:pt idx="1">
                  <c:v>41836</c:v>
                </c:pt>
                <c:pt idx="2">
                  <c:v>45216</c:v>
                </c:pt>
                <c:pt idx="3">
                  <c:v>38911</c:v>
                </c:pt>
                <c:pt idx="4">
                  <c:v>39324</c:v>
                </c:pt>
                <c:pt idx="5">
                  <c:v>54688</c:v>
                </c:pt>
                <c:pt idx="6">
                  <c:v>64670</c:v>
                </c:pt>
                <c:pt idx="7">
                  <c:v>65513</c:v>
                </c:pt>
                <c:pt idx="8">
                  <c:v>45507</c:v>
                </c:pt>
                <c:pt idx="9">
                  <c:v>33421</c:v>
                </c:pt>
                <c:pt idx="10">
                  <c:v>39562</c:v>
                </c:pt>
                <c:pt idx="11">
                  <c:v>47432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2-4173-934E-781CEF1EE25B}"/>
            </c:ext>
          </c:extLst>
        </c:ser>
        <c:ser>
          <c:idx val="1"/>
          <c:order val="13"/>
          <c:tx>
            <c:strRef>
              <c:f>'CONSOMMATIONS kWh PCI'!$S$4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'CONSOMMATIONS kWh PCI'!$B$5:$B$16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PCI'!$S$5:$S$16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62-4173-934E-781CEF1EE25B}"/>
            </c:ext>
          </c:extLst>
        </c:ser>
        <c:ser>
          <c:idx val="2"/>
          <c:order val="14"/>
          <c:tx>
            <c:strRef>
              <c:f>'CONSOMMATIONS kWh PCI'!$T$4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'CONSOMMATIONS kWh PCI'!$B$5:$B$16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PCI'!$T$5:$T$16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62-4173-934E-781CEF1EE25B}"/>
            </c:ext>
          </c:extLst>
        </c:ser>
        <c:ser>
          <c:idx val="3"/>
          <c:order val="15"/>
          <c:tx>
            <c:strRef>
              <c:f>'CONSOMMATIONS kWh PCI'!$U$4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'CONSOMMATIONS kWh PCI'!$B$5:$B$16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PCI'!$U$5:$U$16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62-4173-934E-781CEF1EE25B}"/>
            </c:ext>
          </c:extLst>
        </c:ser>
        <c:ser>
          <c:idx val="4"/>
          <c:order val="16"/>
          <c:tx>
            <c:strRef>
              <c:f>'CONSOMMATIONS kWh PCI'!$V$4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'CONSOMMATIONS kWh PCI'!$B$5:$B$16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PCI'!$V$5:$V$16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62-4173-934E-781CEF1EE25B}"/>
            </c:ext>
          </c:extLst>
        </c:ser>
        <c:ser>
          <c:idx val="5"/>
          <c:order val="17"/>
          <c:tx>
            <c:strRef>
              <c:f>'CONSOMMATIONS kWh PCI'!$W$4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'CONSOMMATIONS kWh PCI'!$B$5:$B$16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PCI'!$W$5:$W$16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62-4173-934E-781CEF1EE25B}"/>
            </c:ext>
          </c:extLst>
        </c:ser>
        <c:ser>
          <c:idx val="6"/>
          <c:order val="18"/>
          <c:tx>
            <c:strRef>
              <c:f>'CONSOMMATIONS kWh PCI'!$X$4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'CONSOMMATIONS kWh PCI'!$B$5:$B$16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PCI'!$X$5:$X$16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62-4173-934E-781CEF1EE25B}"/>
            </c:ext>
          </c:extLst>
        </c:ser>
        <c:ser>
          <c:idx val="7"/>
          <c:order val="19"/>
          <c:tx>
            <c:strRef>
              <c:f>'CONSOMMATIONS kWh PCI'!$Y$4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'CONSOMMATIONS kWh PCI'!$B$5:$B$16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PCI'!$Y$5:$Y$16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C62-4173-934E-781CEF1EE25B}"/>
            </c:ext>
          </c:extLst>
        </c:ser>
        <c:ser>
          <c:idx val="8"/>
          <c:order val="20"/>
          <c:tx>
            <c:strRef>
              <c:f>'CONSOMMATIONS kWh PCI'!$Z$4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'CONSOMMATIONS kWh PCI'!$B$5:$B$16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PCI'!$Z$5:$Z$16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62-4173-934E-781CEF1EE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045042099558694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electrique annuelle totale - kWh 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'CONSOMMATIONS kWh PCI'!$B$17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'CONSOMMATIONS kWh PCI'!$F$4:$Z$4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'CONSOMMATIONS kWh PCI'!$F$17:$Z$17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528415</c:v>
                </c:pt>
                <c:pt idx="3">
                  <c:v>549848</c:v>
                </c:pt>
                <c:pt idx="4">
                  <c:v>533082</c:v>
                </c:pt>
                <c:pt idx="5">
                  <c:v>554442</c:v>
                </c:pt>
                <c:pt idx="6">
                  <c:v>545100</c:v>
                </c:pt>
                <c:pt idx="7">
                  <c:v>510823</c:v>
                </c:pt>
                <c:pt idx="8">
                  <c:v>533493</c:v>
                </c:pt>
                <c:pt idx="9">
                  <c:v>517969</c:v>
                </c:pt>
                <c:pt idx="10">
                  <c:v>546847</c:v>
                </c:pt>
                <c:pt idx="11">
                  <c:v>550764</c:v>
                </c:pt>
                <c:pt idx="12">
                  <c:v>566609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88-4A0E-BF68-D3E9566A4612}"/>
            </c:ext>
          </c:extLst>
        </c:ser>
        <c:ser>
          <c:idx val="1"/>
          <c:order val="1"/>
          <c:tx>
            <c:strRef>
              <c:f>'CONSOMMATIONS kWh PCI'!$B$18</c:f>
              <c:strCache>
                <c:ptCount val="1"/>
                <c:pt idx="0">
                  <c:v>TOTAL CORRIGE</c:v>
                </c:pt>
              </c:strCache>
            </c:strRef>
          </c:tx>
          <c:invertIfNegative val="0"/>
          <c:val>
            <c:numRef>
              <c:f>'CONSOMMATIONS kWh PCI'!$F$18:$Z$18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692880.2603550296</c:v>
                </c:pt>
                <c:pt idx="3">
                  <c:v>600820.10256410239</c:v>
                </c:pt>
                <c:pt idx="4">
                  <c:v>580971.98950819671</c:v>
                </c:pt>
                <c:pt idx="5">
                  <c:v>537778.00058360083</c:v>
                </c:pt>
                <c:pt idx="6">
                  <c:v>497027.12933753943</c:v>
                </c:pt>
                <c:pt idx="7">
                  <c:v>501247.42494464951</c:v>
                </c:pt>
                <c:pt idx="8">
                  <c:v>440414.93406184023</c:v>
                </c:pt>
                <c:pt idx="9">
                  <c:v>455423.60957545304</c:v>
                </c:pt>
                <c:pt idx="10">
                  <c:v>546189.73197115376</c:v>
                </c:pt>
                <c:pt idx="11">
                  <c:v>606606.87077534792</c:v>
                </c:pt>
                <c:pt idx="12">
                  <c:v>456860.71946634323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F2-4D2C-B6CD-0CC7552E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gaz naturel annuelle - kWh 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2"/>
          <c:order val="0"/>
          <c:tx>
            <c:strRef>
              <c:f>'CONSOMMATIONS kWh PCI'!$F$4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'CONSOMMATIONS kWh PCI'!$B$22:$B$33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PCI'!$F$22:$F$33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8E-421D-A39D-975D8BD5F2BA}"/>
            </c:ext>
          </c:extLst>
        </c:ser>
        <c:ser>
          <c:idx val="13"/>
          <c:order val="1"/>
          <c:tx>
            <c:strRef>
              <c:f>'CONSOMMATIONS kWh PCI'!$G$4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'CONSOMMATIONS kWh PCI'!$B$22:$B$33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PCI'!$G$22:$G$33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8E-421D-A39D-975D8BD5F2BA}"/>
            </c:ext>
          </c:extLst>
        </c:ser>
        <c:ser>
          <c:idx val="14"/>
          <c:order val="2"/>
          <c:tx>
            <c:strRef>
              <c:f>'CONSOMMATIONS kWh PCI'!$H$4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'CONSOMMATIONS kWh PCI'!$B$22:$B$33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PCI'!$H$22:$H$33</c:f>
              <c:numCache>
                <c:formatCode>#,##0</c:formatCode>
                <c:ptCount val="12"/>
                <c:pt idx="0">
                  <c:v>112198.19819819818</c:v>
                </c:pt>
                <c:pt idx="1">
                  <c:v>153155.85585585583</c:v>
                </c:pt>
                <c:pt idx="2">
                  <c:v>77957.657657657648</c:v>
                </c:pt>
                <c:pt idx="3">
                  <c:v>50410.810810810806</c:v>
                </c:pt>
                <c:pt idx="4">
                  <c:v>33172.972972972966</c:v>
                </c:pt>
                <c:pt idx="5">
                  <c:v>30836.036036036032</c:v>
                </c:pt>
                <c:pt idx="6">
                  <c:v>22336.936936936934</c:v>
                </c:pt>
                <c:pt idx="7">
                  <c:v>21689.189189189186</c:v>
                </c:pt>
                <c:pt idx="8">
                  <c:v>20397.297297297297</c:v>
                </c:pt>
                <c:pt idx="9">
                  <c:v>29518.918918918916</c:v>
                </c:pt>
                <c:pt idx="10">
                  <c:v>84829.729729729719</c:v>
                </c:pt>
                <c:pt idx="11">
                  <c:v>132247.74774774772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8E-421D-A39D-975D8BD5F2BA}"/>
            </c:ext>
          </c:extLst>
        </c:ser>
        <c:ser>
          <c:idx val="15"/>
          <c:order val="3"/>
          <c:tx>
            <c:strRef>
              <c:f>'CONSOMMATIONS kWh PCI'!$I$4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'CONSOMMATIONS kWh PCI'!$B$22:$B$33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PCI'!$I$22:$I$33</c:f>
              <c:numCache>
                <c:formatCode>#,##0</c:formatCode>
                <c:ptCount val="12"/>
                <c:pt idx="0">
                  <c:v>143263.96396396394</c:v>
                </c:pt>
                <c:pt idx="1">
                  <c:v>132583.78378378376</c:v>
                </c:pt>
                <c:pt idx="2">
                  <c:v>117990.99099099098</c:v>
                </c:pt>
                <c:pt idx="3">
                  <c:v>55158.55855855855</c:v>
                </c:pt>
                <c:pt idx="4">
                  <c:v>47859.459459459453</c:v>
                </c:pt>
                <c:pt idx="5">
                  <c:v>29985.585585585581</c:v>
                </c:pt>
                <c:pt idx="6">
                  <c:v>22141.441441441439</c:v>
                </c:pt>
                <c:pt idx="7">
                  <c:v>22188.288288288284</c:v>
                </c:pt>
                <c:pt idx="8">
                  <c:v>22388.288288288284</c:v>
                </c:pt>
                <c:pt idx="9">
                  <c:v>22808.108108108107</c:v>
                </c:pt>
                <c:pt idx="10">
                  <c:v>86627.927927927914</c:v>
                </c:pt>
                <c:pt idx="11">
                  <c:v>119229.72972972972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8E-421D-A39D-975D8BD5F2BA}"/>
            </c:ext>
          </c:extLst>
        </c:ser>
        <c:ser>
          <c:idx val="16"/>
          <c:order val="4"/>
          <c:tx>
            <c:strRef>
              <c:f>'CONSOMMATIONS kWh PCI'!$J$4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'CONSOMMATIONS kWh PCI'!$B$22:$B$33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PCI'!$J$22:$J$33</c:f>
              <c:numCache>
                <c:formatCode>#,##0</c:formatCode>
                <c:ptCount val="12"/>
                <c:pt idx="0">
                  <c:v>124434.23423423422</c:v>
                </c:pt>
                <c:pt idx="1">
                  <c:v>102226.12612612611</c:v>
                </c:pt>
                <c:pt idx="2">
                  <c:v>79199.999999999985</c:v>
                </c:pt>
                <c:pt idx="3">
                  <c:v>55044.144144144135</c:v>
                </c:pt>
                <c:pt idx="4">
                  <c:v>31707.207207207204</c:v>
                </c:pt>
                <c:pt idx="5">
                  <c:v>23274.774774774771</c:v>
                </c:pt>
                <c:pt idx="6">
                  <c:v>21078.378378378377</c:v>
                </c:pt>
                <c:pt idx="7">
                  <c:v>19670.270270270266</c:v>
                </c:pt>
                <c:pt idx="8">
                  <c:v>20977.477477477474</c:v>
                </c:pt>
                <c:pt idx="9">
                  <c:v>22589.189189189186</c:v>
                </c:pt>
                <c:pt idx="10">
                  <c:v>63183.78378378378</c:v>
                </c:pt>
                <c:pt idx="11">
                  <c:v>105597.29729729729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8E-421D-A39D-975D8BD5F2BA}"/>
            </c:ext>
          </c:extLst>
        </c:ser>
        <c:ser>
          <c:idx val="17"/>
          <c:order val="5"/>
          <c:tx>
            <c:strRef>
              <c:f>'CONSOMMATIONS kWh PCI'!$K$4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'CONSOMMATIONS kWh PCI'!$B$22:$B$33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PCI'!$K$22:$K$33</c:f>
              <c:numCache>
                <c:formatCode>#,##0</c:formatCode>
                <c:ptCount val="12"/>
                <c:pt idx="0">
                  <c:v>134049.54954954953</c:v>
                </c:pt>
                <c:pt idx="1">
                  <c:v>135400.90090090089</c:v>
                </c:pt>
                <c:pt idx="2">
                  <c:v>78754.054054054039</c:v>
                </c:pt>
                <c:pt idx="3">
                  <c:v>50354.954954954948</c:v>
                </c:pt>
                <c:pt idx="4">
                  <c:v>30739.639639639638</c:v>
                </c:pt>
                <c:pt idx="5">
                  <c:v>23072.072072072071</c:v>
                </c:pt>
                <c:pt idx="6">
                  <c:v>19821.62162162162</c:v>
                </c:pt>
                <c:pt idx="7">
                  <c:v>21509.909909909908</c:v>
                </c:pt>
                <c:pt idx="8">
                  <c:v>23438.738738738735</c:v>
                </c:pt>
                <c:pt idx="9">
                  <c:v>34099.999999999993</c:v>
                </c:pt>
                <c:pt idx="10">
                  <c:v>59161.261261261257</c:v>
                </c:pt>
                <c:pt idx="11">
                  <c:v>69074.774774774764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8E-421D-A39D-975D8BD5F2BA}"/>
            </c:ext>
          </c:extLst>
        </c:ser>
        <c:ser>
          <c:idx val="18"/>
          <c:order val="6"/>
          <c:tx>
            <c:strRef>
              <c:f>'CONSOMMATIONS kWh PCI'!$L$4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'CONSOMMATIONS kWh PCI'!$B$22:$B$33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PCI'!$L$22:$L$33</c:f>
              <c:numCache>
                <c:formatCode>#,##0</c:formatCode>
                <c:ptCount val="12"/>
                <c:pt idx="0">
                  <c:v>97803.603603603595</c:v>
                </c:pt>
                <c:pt idx="1">
                  <c:v>89325.225225225222</c:v>
                </c:pt>
                <c:pt idx="2">
                  <c:v>85316.216216216213</c:v>
                </c:pt>
                <c:pt idx="3">
                  <c:v>53730.630630630621</c:v>
                </c:pt>
                <c:pt idx="4">
                  <c:v>38556.756756756753</c:v>
                </c:pt>
                <c:pt idx="5">
                  <c:v>32463.963963963961</c:v>
                </c:pt>
                <c:pt idx="6">
                  <c:v>34775.675675675673</c:v>
                </c:pt>
                <c:pt idx="7">
                  <c:v>24921.62162162162</c:v>
                </c:pt>
                <c:pt idx="8">
                  <c:v>31579.279279279275</c:v>
                </c:pt>
                <c:pt idx="9">
                  <c:v>46200.900900900895</c:v>
                </c:pt>
                <c:pt idx="10">
                  <c:v>85958.55855855855</c:v>
                </c:pt>
                <c:pt idx="11">
                  <c:v>92318.018018018003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A8E-421D-A39D-975D8BD5F2BA}"/>
            </c:ext>
          </c:extLst>
        </c:ser>
        <c:ser>
          <c:idx val="19"/>
          <c:order val="7"/>
          <c:tx>
            <c:strRef>
              <c:f>'CONSOMMATIONS kWh PCI'!$M$4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'CONSOMMATIONS kWh PCI'!$B$22:$B$33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PCI'!$M$22:$M$33</c:f>
              <c:numCache>
                <c:formatCode>#,##0</c:formatCode>
                <c:ptCount val="12"/>
                <c:pt idx="0">
                  <c:v>134889.18918918917</c:v>
                </c:pt>
                <c:pt idx="1">
                  <c:v>101731.53153153152</c:v>
                </c:pt>
                <c:pt idx="2">
                  <c:v>75664.864864864852</c:v>
                </c:pt>
                <c:pt idx="3">
                  <c:v>45681.081081081073</c:v>
                </c:pt>
                <c:pt idx="4">
                  <c:v>32038.738738738735</c:v>
                </c:pt>
                <c:pt idx="5">
                  <c:v>25153.153153153151</c:v>
                </c:pt>
                <c:pt idx="6">
                  <c:v>22488.288288288284</c:v>
                </c:pt>
                <c:pt idx="7">
                  <c:v>20835.135135135133</c:v>
                </c:pt>
                <c:pt idx="8">
                  <c:v>22306.306306306305</c:v>
                </c:pt>
                <c:pt idx="9">
                  <c:v>23949.549549549545</c:v>
                </c:pt>
                <c:pt idx="10">
                  <c:v>85498.198198198195</c:v>
                </c:pt>
                <c:pt idx="11">
                  <c:v>120029.72972972972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A8E-421D-A39D-975D8BD5F2BA}"/>
            </c:ext>
          </c:extLst>
        </c:ser>
        <c:ser>
          <c:idx val="20"/>
          <c:order val="8"/>
          <c:tx>
            <c:strRef>
              <c:f>'CONSOMMATIONS kWh PCI'!$N$4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'CONSOMMATIONS kWh PCI'!$B$22:$B$33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PCI'!$N$22:$N$33</c:f>
              <c:numCache>
                <c:formatCode>#,##0</c:formatCode>
                <c:ptCount val="12"/>
                <c:pt idx="0">
                  <c:v>98960.360360360355</c:v>
                </c:pt>
                <c:pt idx="1">
                  <c:v>126504.5045045045</c:v>
                </c:pt>
                <c:pt idx="2">
                  <c:v>106826.12612612611</c:v>
                </c:pt>
                <c:pt idx="3">
                  <c:v>59319.819819819815</c:v>
                </c:pt>
                <c:pt idx="4">
                  <c:v>31599.999999999996</c:v>
                </c:pt>
                <c:pt idx="5">
                  <c:v>23034.234234234231</c:v>
                </c:pt>
                <c:pt idx="6">
                  <c:v>24713.51351351351</c:v>
                </c:pt>
                <c:pt idx="7">
                  <c:v>25922.522522522519</c:v>
                </c:pt>
                <c:pt idx="8">
                  <c:v>28100.900900900899</c:v>
                </c:pt>
                <c:pt idx="9">
                  <c:v>35036.036036036036</c:v>
                </c:pt>
                <c:pt idx="10">
                  <c:v>95154.054054054039</c:v>
                </c:pt>
                <c:pt idx="11">
                  <c:v>111206.30630630629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8E-421D-A39D-975D8BD5F2BA}"/>
            </c:ext>
          </c:extLst>
        </c:ser>
        <c:ser>
          <c:idx val="21"/>
          <c:order val="9"/>
          <c:tx>
            <c:strRef>
              <c:f>'CONSOMMATIONS kWh PCI'!$O$4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'CONSOMMATIONS kWh PCI'!$B$22:$B$33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PCI'!$O$22:$O$33</c:f>
              <c:numCache>
                <c:formatCode>#,##0</c:formatCode>
                <c:ptCount val="12"/>
                <c:pt idx="0">
                  <c:v>142961.26126126124</c:v>
                </c:pt>
                <c:pt idx="1">
                  <c:v>114297.29729729728</c:v>
                </c:pt>
                <c:pt idx="2">
                  <c:v>72851.351351351346</c:v>
                </c:pt>
                <c:pt idx="3">
                  <c:v>74340.540540540533</c:v>
                </c:pt>
                <c:pt idx="4">
                  <c:v>33863.963963963957</c:v>
                </c:pt>
                <c:pt idx="5">
                  <c:v>25970.270270270266</c:v>
                </c:pt>
                <c:pt idx="6">
                  <c:v>23154.954954954952</c:v>
                </c:pt>
                <c:pt idx="7">
                  <c:v>22847.747747747744</c:v>
                </c:pt>
                <c:pt idx="8">
                  <c:v>25354.954954954952</c:v>
                </c:pt>
                <c:pt idx="9">
                  <c:v>33220.720720720718</c:v>
                </c:pt>
                <c:pt idx="10">
                  <c:v>79759.459459459453</c:v>
                </c:pt>
                <c:pt idx="11">
                  <c:v>98936.036036036021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A8E-421D-A39D-975D8BD5F2BA}"/>
            </c:ext>
          </c:extLst>
        </c:ser>
        <c:ser>
          <c:idx val="22"/>
          <c:order val="10"/>
          <c:tx>
            <c:strRef>
              <c:f>'CONSOMMATIONS kWh PCI'!$P$4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'CONSOMMATIONS kWh PCI'!$B$22:$B$33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PCI'!$P$22:$P$33</c:f>
              <c:numCache>
                <c:formatCode>#,##0</c:formatCode>
                <c:ptCount val="12"/>
                <c:pt idx="0">
                  <c:v>115536.93693693692</c:v>
                </c:pt>
                <c:pt idx="1">
                  <c:v>94580.180180180163</c:v>
                </c:pt>
                <c:pt idx="2">
                  <c:v>91311.711711711701</c:v>
                </c:pt>
                <c:pt idx="3">
                  <c:v>76847.747747747737</c:v>
                </c:pt>
                <c:pt idx="4">
                  <c:v>43543.24324324324</c:v>
                </c:pt>
                <c:pt idx="5">
                  <c:v>36368.468468468462</c:v>
                </c:pt>
                <c:pt idx="6">
                  <c:v>41845.945945945939</c:v>
                </c:pt>
                <c:pt idx="7">
                  <c:v>42809.909909909904</c:v>
                </c:pt>
                <c:pt idx="8">
                  <c:v>41369.369369369364</c:v>
                </c:pt>
                <c:pt idx="9">
                  <c:v>58586.486486486479</c:v>
                </c:pt>
                <c:pt idx="10">
                  <c:v>80973.873873873861</c:v>
                </c:pt>
                <c:pt idx="11">
                  <c:v>102682.88288288287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A8E-421D-A39D-975D8BD5F2BA}"/>
            </c:ext>
          </c:extLst>
        </c:ser>
        <c:ser>
          <c:idx val="23"/>
          <c:order val="11"/>
          <c:tx>
            <c:strRef>
              <c:f>'CONSOMMATIONS kWh PCI'!$Q$4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'CONSOMMATIONS kWh PCI'!$B$22:$B$33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PCI'!$Q$22:$Q$33</c:f>
              <c:numCache>
                <c:formatCode>#,##0</c:formatCode>
                <c:ptCount val="12"/>
                <c:pt idx="0">
                  <c:v>131068.46846846845</c:v>
                </c:pt>
                <c:pt idx="1">
                  <c:v>90344.144144144127</c:v>
                </c:pt>
                <c:pt idx="2">
                  <c:v>75899.099099099098</c:v>
                </c:pt>
                <c:pt idx="3">
                  <c:v>67845.045045045044</c:v>
                </c:pt>
                <c:pt idx="4">
                  <c:v>46982.882882882877</c:v>
                </c:pt>
                <c:pt idx="5">
                  <c:v>22559.459459459456</c:v>
                </c:pt>
                <c:pt idx="6">
                  <c:v>19459.459459459456</c:v>
                </c:pt>
                <c:pt idx="7">
                  <c:v>19008.108108108107</c:v>
                </c:pt>
                <c:pt idx="8">
                  <c:v>18841.441441441439</c:v>
                </c:pt>
                <c:pt idx="9">
                  <c:v>30039.639639639638</c:v>
                </c:pt>
                <c:pt idx="10">
                  <c:v>60585.585585585577</c:v>
                </c:pt>
                <c:pt idx="11">
                  <c:v>90099.999999999985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A8E-421D-A39D-975D8BD5F2BA}"/>
            </c:ext>
          </c:extLst>
        </c:ser>
        <c:ser>
          <c:idx val="0"/>
          <c:order val="12"/>
          <c:tx>
            <c:strRef>
              <c:f>'CONSOMMATIONS kWh PCI'!$R$4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'CONSOMMATIONS kWh PCI'!$B$22:$B$33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PCI'!$R$22:$R$33</c:f>
              <c:numCache>
                <c:formatCode>#,##0</c:formatCode>
                <c:ptCount val="12"/>
                <c:pt idx="0">
                  <c:v>102236.93693693692</c:v>
                </c:pt>
                <c:pt idx="1">
                  <c:v>92177.477477477471</c:v>
                </c:pt>
                <c:pt idx="2">
                  <c:v>77345.04504504503</c:v>
                </c:pt>
                <c:pt idx="3">
                  <c:v>55097.297297297293</c:v>
                </c:pt>
                <c:pt idx="4">
                  <c:v>24659.459459459456</c:v>
                </c:pt>
                <c:pt idx="5">
                  <c:v>20967.567567567567</c:v>
                </c:pt>
                <c:pt idx="6">
                  <c:v>18281.08108108108</c:v>
                </c:pt>
                <c:pt idx="7">
                  <c:v>18954.954954954952</c:v>
                </c:pt>
                <c:pt idx="8">
                  <c:v>18864.864864864863</c:v>
                </c:pt>
                <c:pt idx="9">
                  <c:v>18289.189189189186</c:v>
                </c:pt>
                <c:pt idx="10">
                  <c:v>36212.612612612611</c:v>
                </c:pt>
                <c:pt idx="11">
                  <c:v>72621.621621621613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A8E-421D-A39D-975D8BD5F2BA}"/>
            </c:ext>
          </c:extLst>
        </c:ser>
        <c:ser>
          <c:idx val="1"/>
          <c:order val="13"/>
          <c:tx>
            <c:strRef>
              <c:f>'CONSOMMATIONS kWh PCI'!$S$4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'CONSOMMATIONS kWh PCI'!$B$22:$B$33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PCI'!$S$22:$S$33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A8E-421D-A39D-975D8BD5F2BA}"/>
            </c:ext>
          </c:extLst>
        </c:ser>
        <c:ser>
          <c:idx val="2"/>
          <c:order val="14"/>
          <c:tx>
            <c:strRef>
              <c:f>'CONSOMMATIONS kWh PCI'!$T$4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'CONSOMMATIONS kWh PCI'!$B$22:$B$33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PCI'!$T$22:$T$33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A8E-421D-A39D-975D8BD5F2BA}"/>
            </c:ext>
          </c:extLst>
        </c:ser>
        <c:ser>
          <c:idx val="3"/>
          <c:order val="15"/>
          <c:tx>
            <c:strRef>
              <c:f>'CONSOMMATIONS kWh PCI'!$U$4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'CONSOMMATIONS kWh PCI'!$B$22:$B$33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PCI'!$U$22:$U$33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A8E-421D-A39D-975D8BD5F2BA}"/>
            </c:ext>
          </c:extLst>
        </c:ser>
        <c:ser>
          <c:idx val="4"/>
          <c:order val="16"/>
          <c:tx>
            <c:strRef>
              <c:f>'CONSOMMATIONS kWh PCI'!$V$4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'CONSOMMATIONS kWh PCI'!$B$22:$B$33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PCI'!$V$22:$V$33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A8E-421D-A39D-975D8BD5F2BA}"/>
            </c:ext>
          </c:extLst>
        </c:ser>
        <c:ser>
          <c:idx val="5"/>
          <c:order val="17"/>
          <c:tx>
            <c:strRef>
              <c:f>'CONSOMMATIONS kWh PCI'!$W$4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'CONSOMMATIONS kWh PCI'!$B$22:$B$33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PCI'!$W$22:$W$33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A8E-421D-A39D-975D8BD5F2BA}"/>
            </c:ext>
          </c:extLst>
        </c:ser>
        <c:ser>
          <c:idx val="6"/>
          <c:order val="18"/>
          <c:tx>
            <c:strRef>
              <c:f>'CONSOMMATIONS kWh PCI'!$X$4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'CONSOMMATIONS kWh PCI'!$B$22:$B$33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PCI'!$X$22:$X$33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A8E-421D-A39D-975D8BD5F2BA}"/>
            </c:ext>
          </c:extLst>
        </c:ser>
        <c:ser>
          <c:idx val="7"/>
          <c:order val="19"/>
          <c:tx>
            <c:strRef>
              <c:f>'CONSOMMATIONS kWh PCI'!$Y$4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'CONSOMMATIONS kWh PCI'!$B$22:$B$33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PCI'!$Y$22:$Y$33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A8E-421D-A39D-975D8BD5F2BA}"/>
            </c:ext>
          </c:extLst>
        </c:ser>
        <c:ser>
          <c:idx val="8"/>
          <c:order val="20"/>
          <c:tx>
            <c:strRef>
              <c:f>'CONSOMMATIONS kWh PCI'!$Z$4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'CONSOMMATIONS kWh PCI'!$B$22:$B$33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PCI'!$Z$22:$Z$33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A8E-421D-A39D-975D8BD5F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152068605574198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gaz propane annuelle - kWh 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2"/>
          <c:order val="0"/>
          <c:tx>
            <c:strRef>
              <c:f>'CONSOMMATIONS kWh PCI'!$F$4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'CONSOMMATIONS kWh PCI'!$B$39:$B$50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PCI'!$F$39:$F$50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F1-4987-AA5E-A15F68C9B66B}"/>
            </c:ext>
          </c:extLst>
        </c:ser>
        <c:ser>
          <c:idx val="13"/>
          <c:order val="1"/>
          <c:tx>
            <c:strRef>
              <c:f>'CONSOMMATIONS kWh PCI'!$G$4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'CONSOMMATIONS kWh PCI'!$B$39:$B$50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PCI'!$G$39:$G$50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F1-4987-AA5E-A15F68C9B66B}"/>
            </c:ext>
          </c:extLst>
        </c:ser>
        <c:ser>
          <c:idx val="14"/>
          <c:order val="2"/>
          <c:tx>
            <c:strRef>
              <c:f>'CONSOMMATIONS kWh PCI'!$H$4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'CONSOMMATIONS kWh PCI'!$B$39:$B$50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PCI'!$H$39:$H$50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F1-4987-AA5E-A15F68C9B66B}"/>
            </c:ext>
          </c:extLst>
        </c:ser>
        <c:ser>
          <c:idx val="15"/>
          <c:order val="3"/>
          <c:tx>
            <c:strRef>
              <c:f>'CONSOMMATIONS kWh PCI'!$I$4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'CONSOMMATIONS kWh PCI'!$B$39:$B$50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PCI'!$I$39:$I$50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F1-4987-AA5E-A15F68C9B66B}"/>
            </c:ext>
          </c:extLst>
        </c:ser>
        <c:ser>
          <c:idx val="16"/>
          <c:order val="4"/>
          <c:tx>
            <c:strRef>
              <c:f>'CONSOMMATIONS kWh PCI'!$J$4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'CONSOMMATIONS kWh PCI'!$B$39:$B$50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PCI'!$J$39:$J$50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F1-4987-AA5E-A15F68C9B66B}"/>
            </c:ext>
          </c:extLst>
        </c:ser>
        <c:ser>
          <c:idx val="17"/>
          <c:order val="5"/>
          <c:tx>
            <c:strRef>
              <c:f>'CONSOMMATIONS kWh PCI'!$K$4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'CONSOMMATIONS kWh PCI'!$B$39:$B$50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PCI'!$K$39:$K$50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F1-4987-AA5E-A15F68C9B66B}"/>
            </c:ext>
          </c:extLst>
        </c:ser>
        <c:ser>
          <c:idx val="18"/>
          <c:order val="6"/>
          <c:tx>
            <c:strRef>
              <c:f>'CONSOMMATIONS kWh PCI'!$L$4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'CONSOMMATIONS kWh PCI'!$B$39:$B$50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PCI'!$L$39:$L$50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F1-4987-AA5E-A15F68C9B66B}"/>
            </c:ext>
          </c:extLst>
        </c:ser>
        <c:ser>
          <c:idx val="19"/>
          <c:order val="7"/>
          <c:tx>
            <c:strRef>
              <c:f>'CONSOMMATIONS kWh PCI'!$M$4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'CONSOMMATIONS kWh PCI'!$B$39:$B$50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PCI'!$M$39:$M$50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1F1-4987-AA5E-A15F68C9B66B}"/>
            </c:ext>
          </c:extLst>
        </c:ser>
        <c:ser>
          <c:idx val="20"/>
          <c:order val="8"/>
          <c:tx>
            <c:strRef>
              <c:f>'CONSOMMATIONS kWh PCI'!$N$4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'CONSOMMATIONS kWh PCI'!$B$39:$B$50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PCI'!$N$39:$N$50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F1-4987-AA5E-A15F68C9B66B}"/>
            </c:ext>
          </c:extLst>
        </c:ser>
        <c:ser>
          <c:idx val="21"/>
          <c:order val="9"/>
          <c:tx>
            <c:strRef>
              <c:f>'CONSOMMATIONS kWh PCI'!$O$4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'CONSOMMATIONS kWh PCI'!$B$39:$B$50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PCI'!$O$39:$O$50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1F1-4987-AA5E-A15F68C9B66B}"/>
            </c:ext>
          </c:extLst>
        </c:ser>
        <c:ser>
          <c:idx val="22"/>
          <c:order val="10"/>
          <c:tx>
            <c:strRef>
              <c:f>'CONSOMMATIONS kWh PCI'!$P$4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'CONSOMMATIONS kWh PCI'!$B$39:$B$50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PCI'!$P$39:$P$50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1F1-4987-AA5E-A15F68C9B66B}"/>
            </c:ext>
          </c:extLst>
        </c:ser>
        <c:ser>
          <c:idx val="23"/>
          <c:order val="11"/>
          <c:tx>
            <c:strRef>
              <c:f>'CONSOMMATIONS kWh PCI'!$Q$4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'CONSOMMATIONS kWh PCI'!$B$39:$B$50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PCI'!$Q$39:$Q$50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1F1-4987-AA5E-A15F68C9B66B}"/>
            </c:ext>
          </c:extLst>
        </c:ser>
        <c:ser>
          <c:idx val="0"/>
          <c:order val="12"/>
          <c:tx>
            <c:strRef>
              <c:f>'CONSOMMATIONS kWh PCI'!$R$4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'CONSOMMATIONS kWh PCI'!$B$39:$B$50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PCI'!$R$39:$R$50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1F1-4987-AA5E-A15F68C9B66B}"/>
            </c:ext>
          </c:extLst>
        </c:ser>
        <c:ser>
          <c:idx val="1"/>
          <c:order val="13"/>
          <c:tx>
            <c:strRef>
              <c:f>'CONSOMMATIONS kWh PCI'!$S$4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'CONSOMMATIONS kWh PCI'!$B$39:$B$50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PCI'!$S$39:$S$50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1F1-4987-AA5E-A15F68C9B66B}"/>
            </c:ext>
          </c:extLst>
        </c:ser>
        <c:ser>
          <c:idx val="2"/>
          <c:order val="14"/>
          <c:tx>
            <c:strRef>
              <c:f>'CONSOMMATIONS kWh PCI'!$T$4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'CONSOMMATIONS kWh PCI'!$B$39:$B$50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PCI'!$T$39:$T$50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1F1-4987-AA5E-A15F68C9B66B}"/>
            </c:ext>
          </c:extLst>
        </c:ser>
        <c:ser>
          <c:idx val="3"/>
          <c:order val="15"/>
          <c:tx>
            <c:strRef>
              <c:f>'CONSOMMATIONS kWh PCI'!$U$4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'CONSOMMATIONS kWh PCI'!$B$39:$B$50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PCI'!$U$39:$U$50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1F1-4987-AA5E-A15F68C9B66B}"/>
            </c:ext>
          </c:extLst>
        </c:ser>
        <c:ser>
          <c:idx val="4"/>
          <c:order val="16"/>
          <c:tx>
            <c:strRef>
              <c:f>'CONSOMMATIONS kWh PCI'!$V$4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'CONSOMMATIONS kWh PCI'!$B$39:$B$50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PCI'!$V$39:$V$50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1F1-4987-AA5E-A15F68C9B66B}"/>
            </c:ext>
          </c:extLst>
        </c:ser>
        <c:ser>
          <c:idx val="5"/>
          <c:order val="17"/>
          <c:tx>
            <c:strRef>
              <c:f>'CONSOMMATIONS kWh PCI'!$W$4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'CONSOMMATIONS kWh PCI'!$B$39:$B$50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PCI'!$W$39:$W$50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1F1-4987-AA5E-A15F68C9B66B}"/>
            </c:ext>
          </c:extLst>
        </c:ser>
        <c:ser>
          <c:idx val="6"/>
          <c:order val="18"/>
          <c:tx>
            <c:strRef>
              <c:f>'CONSOMMATIONS kWh PCI'!$X$4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'CONSOMMATIONS kWh PCI'!$B$39:$B$50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PCI'!$X$39:$X$50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1F1-4987-AA5E-A15F68C9B66B}"/>
            </c:ext>
          </c:extLst>
        </c:ser>
        <c:ser>
          <c:idx val="7"/>
          <c:order val="19"/>
          <c:tx>
            <c:strRef>
              <c:f>'CONSOMMATIONS kWh PCI'!$Y$4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'CONSOMMATIONS kWh PCI'!$B$39:$B$50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PCI'!$Y$39:$Y$50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1F1-4987-AA5E-A15F68C9B66B}"/>
            </c:ext>
          </c:extLst>
        </c:ser>
        <c:ser>
          <c:idx val="8"/>
          <c:order val="20"/>
          <c:tx>
            <c:strRef>
              <c:f>'CONSOMMATIONS kWh PCI'!$Z$4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'CONSOMMATIONS kWh PCI'!$B$39:$B$50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PCI'!$Z$39:$Z$50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1F1-4987-AA5E-A15F68C9B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152068605574198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gaz butane annuelle - kWh 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2"/>
          <c:order val="0"/>
          <c:tx>
            <c:strRef>
              <c:f>'CONSOMMATIONS kWh PCI'!$F$4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'CONSOMMATIONS kWh PCI'!$B$55:$B$66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PCI'!$F$55:$F$66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72-4DE5-BD88-4466E2A1E5C6}"/>
            </c:ext>
          </c:extLst>
        </c:ser>
        <c:ser>
          <c:idx val="13"/>
          <c:order val="1"/>
          <c:tx>
            <c:strRef>
              <c:f>'CONSOMMATIONS kWh PCI'!$G$4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'CONSOMMATIONS kWh PCI'!$B$55:$B$66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PCI'!$G$55:$G$66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72-4DE5-BD88-4466E2A1E5C6}"/>
            </c:ext>
          </c:extLst>
        </c:ser>
        <c:ser>
          <c:idx val="14"/>
          <c:order val="2"/>
          <c:tx>
            <c:strRef>
              <c:f>'CONSOMMATIONS kWh PCI'!$H$4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'CONSOMMATIONS kWh PCI'!$B$55:$B$66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PCI'!$H$55:$H$66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72-4DE5-BD88-4466E2A1E5C6}"/>
            </c:ext>
          </c:extLst>
        </c:ser>
        <c:ser>
          <c:idx val="15"/>
          <c:order val="3"/>
          <c:tx>
            <c:strRef>
              <c:f>'CONSOMMATIONS kWh PCI'!$I$4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'CONSOMMATIONS kWh PCI'!$B$55:$B$66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PCI'!$I$55:$I$66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72-4DE5-BD88-4466E2A1E5C6}"/>
            </c:ext>
          </c:extLst>
        </c:ser>
        <c:ser>
          <c:idx val="16"/>
          <c:order val="4"/>
          <c:tx>
            <c:strRef>
              <c:f>'CONSOMMATIONS kWh PCI'!$J$4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'CONSOMMATIONS kWh PCI'!$B$55:$B$66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PCI'!$J$55:$J$66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72-4DE5-BD88-4466E2A1E5C6}"/>
            </c:ext>
          </c:extLst>
        </c:ser>
        <c:ser>
          <c:idx val="17"/>
          <c:order val="5"/>
          <c:tx>
            <c:strRef>
              <c:f>'CONSOMMATIONS kWh PCI'!$K$4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'CONSOMMATIONS kWh PCI'!$B$55:$B$66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PCI'!$K$55:$K$66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72-4DE5-BD88-4466E2A1E5C6}"/>
            </c:ext>
          </c:extLst>
        </c:ser>
        <c:ser>
          <c:idx val="18"/>
          <c:order val="6"/>
          <c:tx>
            <c:strRef>
              <c:f>'CONSOMMATIONS kWh PCI'!$L$4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'CONSOMMATIONS kWh PCI'!$B$55:$B$66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PCI'!$L$55:$L$66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72-4DE5-BD88-4466E2A1E5C6}"/>
            </c:ext>
          </c:extLst>
        </c:ser>
        <c:ser>
          <c:idx val="19"/>
          <c:order val="7"/>
          <c:tx>
            <c:strRef>
              <c:f>'CONSOMMATIONS kWh PCI'!$M$4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'CONSOMMATIONS kWh PCI'!$B$55:$B$66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PCI'!$M$55:$M$66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A72-4DE5-BD88-4466E2A1E5C6}"/>
            </c:ext>
          </c:extLst>
        </c:ser>
        <c:ser>
          <c:idx val="20"/>
          <c:order val="8"/>
          <c:tx>
            <c:strRef>
              <c:f>'CONSOMMATIONS kWh PCI'!$N$4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'CONSOMMATIONS kWh PCI'!$B$55:$B$66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PCI'!$N$55:$N$66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72-4DE5-BD88-4466E2A1E5C6}"/>
            </c:ext>
          </c:extLst>
        </c:ser>
        <c:ser>
          <c:idx val="21"/>
          <c:order val="9"/>
          <c:tx>
            <c:strRef>
              <c:f>'CONSOMMATIONS kWh PCI'!$O$4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'CONSOMMATIONS kWh PCI'!$B$55:$B$66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PCI'!$O$55:$O$66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A72-4DE5-BD88-4466E2A1E5C6}"/>
            </c:ext>
          </c:extLst>
        </c:ser>
        <c:ser>
          <c:idx val="22"/>
          <c:order val="10"/>
          <c:tx>
            <c:strRef>
              <c:f>'CONSOMMATIONS kWh PCI'!$P$4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'CONSOMMATIONS kWh PCI'!$B$55:$B$66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PCI'!$P$55:$P$66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A72-4DE5-BD88-4466E2A1E5C6}"/>
            </c:ext>
          </c:extLst>
        </c:ser>
        <c:ser>
          <c:idx val="23"/>
          <c:order val="11"/>
          <c:tx>
            <c:strRef>
              <c:f>'CONSOMMATIONS kWh PCI'!$Q$4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'CONSOMMATIONS kWh PCI'!$B$55:$B$66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PCI'!$Q$55:$Q$66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A72-4DE5-BD88-4466E2A1E5C6}"/>
            </c:ext>
          </c:extLst>
        </c:ser>
        <c:ser>
          <c:idx val="0"/>
          <c:order val="12"/>
          <c:tx>
            <c:strRef>
              <c:f>'CONSOMMATIONS kWh PCI'!$R$4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'CONSOMMATIONS kWh PCI'!$B$55:$B$66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PCI'!$R$55:$R$66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A72-4DE5-BD88-4466E2A1E5C6}"/>
            </c:ext>
          </c:extLst>
        </c:ser>
        <c:ser>
          <c:idx val="1"/>
          <c:order val="13"/>
          <c:tx>
            <c:strRef>
              <c:f>'CONSOMMATIONS kWh PCI'!$S$4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'CONSOMMATIONS kWh PCI'!$B$55:$B$66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PCI'!$S$55:$S$66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A72-4DE5-BD88-4466E2A1E5C6}"/>
            </c:ext>
          </c:extLst>
        </c:ser>
        <c:ser>
          <c:idx val="2"/>
          <c:order val="14"/>
          <c:tx>
            <c:strRef>
              <c:f>'CONSOMMATIONS kWh PCI'!$T$4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'CONSOMMATIONS kWh PCI'!$B$55:$B$66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PCI'!$T$55:$T$66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A72-4DE5-BD88-4466E2A1E5C6}"/>
            </c:ext>
          </c:extLst>
        </c:ser>
        <c:ser>
          <c:idx val="3"/>
          <c:order val="15"/>
          <c:tx>
            <c:strRef>
              <c:f>'CONSOMMATIONS kWh PCI'!$U$4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'CONSOMMATIONS kWh PCI'!$B$55:$B$66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PCI'!$U$55:$U$66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72-4DE5-BD88-4466E2A1E5C6}"/>
            </c:ext>
          </c:extLst>
        </c:ser>
        <c:ser>
          <c:idx val="4"/>
          <c:order val="16"/>
          <c:tx>
            <c:strRef>
              <c:f>'CONSOMMATIONS kWh PCI'!$V$4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'CONSOMMATIONS kWh PCI'!$B$55:$B$66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PCI'!$V$55:$V$66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A72-4DE5-BD88-4466E2A1E5C6}"/>
            </c:ext>
          </c:extLst>
        </c:ser>
        <c:ser>
          <c:idx val="5"/>
          <c:order val="17"/>
          <c:tx>
            <c:strRef>
              <c:f>'CONSOMMATIONS kWh PCI'!$W$4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'CONSOMMATIONS kWh PCI'!$B$55:$B$66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PCI'!$W$55:$W$66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A72-4DE5-BD88-4466E2A1E5C6}"/>
            </c:ext>
          </c:extLst>
        </c:ser>
        <c:ser>
          <c:idx val="6"/>
          <c:order val="18"/>
          <c:tx>
            <c:strRef>
              <c:f>'CONSOMMATIONS kWh PCI'!$X$4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'CONSOMMATIONS kWh PCI'!$B$55:$B$66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PCI'!$X$55:$X$66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A72-4DE5-BD88-4466E2A1E5C6}"/>
            </c:ext>
          </c:extLst>
        </c:ser>
        <c:ser>
          <c:idx val="7"/>
          <c:order val="19"/>
          <c:tx>
            <c:strRef>
              <c:f>'CONSOMMATIONS kWh PCI'!$Y$4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'CONSOMMATIONS kWh PCI'!$B$55:$B$66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PCI'!$Y$55:$Y$66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A72-4DE5-BD88-4466E2A1E5C6}"/>
            </c:ext>
          </c:extLst>
        </c:ser>
        <c:ser>
          <c:idx val="8"/>
          <c:order val="20"/>
          <c:tx>
            <c:strRef>
              <c:f>'CONSOMMATIONS kWh PCI'!$Z$4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'CONSOMMATIONS kWh PCI'!$B$55:$B$66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PCI'!$Z$55:$Z$66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A72-4DE5-BD88-4466E2A1E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152068605574198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RCU annuelle - kWh 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2"/>
          <c:order val="0"/>
          <c:tx>
            <c:strRef>
              <c:f>'CONSOMMATIONS kWh PCI'!$F$4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'CONSOMMATIONS kWh PCI'!$B$71:$B$82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PCI'!$F$71:$F$82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C0-4561-8833-35FA8763A456}"/>
            </c:ext>
          </c:extLst>
        </c:ser>
        <c:ser>
          <c:idx val="13"/>
          <c:order val="1"/>
          <c:tx>
            <c:strRef>
              <c:f>'CONSOMMATIONS kWh PCI'!$G$4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'CONSOMMATIONS kWh PCI'!$B$71:$B$82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PCI'!$G$71:$G$82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C0-4561-8833-35FA8763A456}"/>
            </c:ext>
          </c:extLst>
        </c:ser>
        <c:ser>
          <c:idx val="14"/>
          <c:order val="2"/>
          <c:tx>
            <c:strRef>
              <c:f>'CONSOMMATIONS kWh PCI'!$H$4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'CONSOMMATIONS kWh PCI'!$B$71:$B$82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PCI'!$H$71:$H$82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C0-4561-8833-35FA8763A456}"/>
            </c:ext>
          </c:extLst>
        </c:ser>
        <c:ser>
          <c:idx val="15"/>
          <c:order val="3"/>
          <c:tx>
            <c:strRef>
              <c:f>'CONSOMMATIONS kWh PCI'!$I$4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'CONSOMMATIONS kWh PCI'!$B$71:$B$82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PCI'!$I$71:$I$82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C0-4561-8833-35FA8763A456}"/>
            </c:ext>
          </c:extLst>
        </c:ser>
        <c:ser>
          <c:idx val="16"/>
          <c:order val="4"/>
          <c:tx>
            <c:strRef>
              <c:f>'CONSOMMATIONS kWh PCI'!$J$4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'CONSOMMATIONS kWh PCI'!$B$71:$B$82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PCI'!$J$71:$J$82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C0-4561-8833-35FA8763A456}"/>
            </c:ext>
          </c:extLst>
        </c:ser>
        <c:ser>
          <c:idx val="17"/>
          <c:order val="5"/>
          <c:tx>
            <c:strRef>
              <c:f>'CONSOMMATIONS kWh PCI'!$K$4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'CONSOMMATIONS kWh PCI'!$B$71:$B$82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PCI'!$K$71:$K$82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C0-4561-8833-35FA8763A456}"/>
            </c:ext>
          </c:extLst>
        </c:ser>
        <c:ser>
          <c:idx val="18"/>
          <c:order val="6"/>
          <c:tx>
            <c:strRef>
              <c:f>'CONSOMMATIONS kWh PCI'!$L$4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'CONSOMMATIONS kWh PCI'!$B$71:$B$82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PCI'!$L$71:$L$82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C0-4561-8833-35FA8763A456}"/>
            </c:ext>
          </c:extLst>
        </c:ser>
        <c:ser>
          <c:idx val="19"/>
          <c:order val="7"/>
          <c:tx>
            <c:strRef>
              <c:f>'CONSOMMATIONS kWh PCI'!$M$4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'CONSOMMATIONS kWh PCI'!$B$71:$B$82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PCI'!$M$71:$M$82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1C0-4561-8833-35FA8763A456}"/>
            </c:ext>
          </c:extLst>
        </c:ser>
        <c:ser>
          <c:idx val="20"/>
          <c:order val="8"/>
          <c:tx>
            <c:strRef>
              <c:f>'CONSOMMATIONS kWh PCI'!$N$4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'CONSOMMATIONS kWh PCI'!$B$71:$B$82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PCI'!$N$71:$N$82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C0-4561-8833-35FA8763A456}"/>
            </c:ext>
          </c:extLst>
        </c:ser>
        <c:ser>
          <c:idx val="21"/>
          <c:order val="9"/>
          <c:tx>
            <c:strRef>
              <c:f>'CONSOMMATIONS kWh PCI'!$O$4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'CONSOMMATIONS kWh PCI'!$B$71:$B$82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PCI'!$O$71:$O$82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1C0-4561-8833-35FA8763A456}"/>
            </c:ext>
          </c:extLst>
        </c:ser>
        <c:ser>
          <c:idx val="22"/>
          <c:order val="10"/>
          <c:tx>
            <c:strRef>
              <c:f>'CONSOMMATIONS kWh PCI'!$P$4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'CONSOMMATIONS kWh PCI'!$B$71:$B$82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PCI'!$P$71:$P$82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1C0-4561-8833-35FA8763A456}"/>
            </c:ext>
          </c:extLst>
        </c:ser>
        <c:ser>
          <c:idx val="23"/>
          <c:order val="11"/>
          <c:tx>
            <c:strRef>
              <c:f>'CONSOMMATIONS kWh PCI'!$Q$4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'CONSOMMATIONS kWh PCI'!$B$71:$B$82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PCI'!$Q$71:$Q$82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1C0-4561-8833-35FA8763A456}"/>
            </c:ext>
          </c:extLst>
        </c:ser>
        <c:ser>
          <c:idx val="0"/>
          <c:order val="12"/>
          <c:tx>
            <c:strRef>
              <c:f>'CONSOMMATIONS kWh PCI'!$R$4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'CONSOMMATIONS kWh PCI'!$B$71:$B$82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PCI'!$R$71:$R$82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1C0-4561-8833-35FA8763A456}"/>
            </c:ext>
          </c:extLst>
        </c:ser>
        <c:ser>
          <c:idx val="1"/>
          <c:order val="13"/>
          <c:tx>
            <c:strRef>
              <c:f>'CONSOMMATIONS kWh PCI'!$S$4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'CONSOMMATIONS kWh PCI'!$B$71:$B$82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PCI'!$S$71:$S$82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1C0-4561-8833-35FA8763A456}"/>
            </c:ext>
          </c:extLst>
        </c:ser>
        <c:ser>
          <c:idx val="2"/>
          <c:order val="14"/>
          <c:tx>
            <c:strRef>
              <c:f>'CONSOMMATIONS kWh PCI'!$T$4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'CONSOMMATIONS kWh PCI'!$B$71:$B$82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PCI'!$T$71:$T$82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1C0-4561-8833-35FA8763A456}"/>
            </c:ext>
          </c:extLst>
        </c:ser>
        <c:ser>
          <c:idx val="3"/>
          <c:order val="15"/>
          <c:tx>
            <c:strRef>
              <c:f>'CONSOMMATIONS kWh PCI'!$U$4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'CONSOMMATIONS kWh PCI'!$B$71:$B$82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PCI'!$U$71:$U$82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1C0-4561-8833-35FA8763A456}"/>
            </c:ext>
          </c:extLst>
        </c:ser>
        <c:ser>
          <c:idx val="4"/>
          <c:order val="16"/>
          <c:tx>
            <c:strRef>
              <c:f>'CONSOMMATIONS kWh PCI'!$V$4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'CONSOMMATIONS kWh PCI'!$B$71:$B$82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PCI'!$V$71:$V$82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1C0-4561-8833-35FA8763A456}"/>
            </c:ext>
          </c:extLst>
        </c:ser>
        <c:ser>
          <c:idx val="5"/>
          <c:order val="17"/>
          <c:tx>
            <c:strRef>
              <c:f>'CONSOMMATIONS kWh PCI'!$W$4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'CONSOMMATIONS kWh PCI'!$B$71:$B$82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PCI'!$W$71:$W$82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1C0-4561-8833-35FA8763A456}"/>
            </c:ext>
          </c:extLst>
        </c:ser>
        <c:ser>
          <c:idx val="6"/>
          <c:order val="18"/>
          <c:tx>
            <c:strRef>
              <c:f>'CONSOMMATIONS kWh PCI'!$X$4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'CONSOMMATIONS kWh PCI'!$B$71:$B$82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PCI'!$X$71:$X$82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1C0-4561-8833-35FA8763A456}"/>
            </c:ext>
          </c:extLst>
        </c:ser>
        <c:ser>
          <c:idx val="7"/>
          <c:order val="19"/>
          <c:tx>
            <c:strRef>
              <c:f>'CONSOMMATIONS kWh PCI'!$Y$4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'CONSOMMATIONS kWh PCI'!$B$71:$B$82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PCI'!$Y$71:$Y$82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1C0-4561-8833-35FA8763A456}"/>
            </c:ext>
          </c:extLst>
        </c:ser>
        <c:ser>
          <c:idx val="8"/>
          <c:order val="20"/>
          <c:tx>
            <c:strRef>
              <c:f>'CONSOMMATIONS kWh PCI'!$Z$4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'CONSOMMATIONS kWh PCI'!$B$71:$B$82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PCI'!$Z$71:$Z$82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1C0-4561-8833-35FA8763A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152068605574198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fioul annuelle - kWh 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2"/>
          <c:order val="0"/>
          <c:tx>
            <c:strRef>
              <c:f>'CONSOMMATIONS kWh PCI'!$F$4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'CONSOMMATIONS kWh PCI'!$B$87:$B$98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PCI'!$F$87:$F$98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D1-4104-9661-34AFA8E38564}"/>
            </c:ext>
          </c:extLst>
        </c:ser>
        <c:ser>
          <c:idx val="13"/>
          <c:order val="1"/>
          <c:tx>
            <c:strRef>
              <c:f>'CONSOMMATIONS kWh PCI'!$G$4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'CONSOMMATIONS kWh PCI'!$B$87:$B$98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PCI'!$G$87:$G$98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D1-4104-9661-34AFA8E38564}"/>
            </c:ext>
          </c:extLst>
        </c:ser>
        <c:ser>
          <c:idx val="14"/>
          <c:order val="2"/>
          <c:tx>
            <c:strRef>
              <c:f>'CONSOMMATIONS kWh PCI'!$H$4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'CONSOMMATIONS kWh PCI'!$B$87:$B$98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PCI'!$H$87:$H$98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D1-4104-9661-34AFA8E38564}"/>
            </c:ext>
          </c:extLst>
        </c:ser>
        <c:ser>
          <c:idx val="15"/>
          <c:order val="3"/>
          <c:tx>
            <c:strRef>
              <c:f>'CONSOMMATIONS kWh PCI'!$I$4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'CONSOMMATIONS kWh PCI'!$B$87:$B$98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PCI'!$I$87:$I$98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D1-4104-9661-34AFA8E38564}"/>
            </c:ext>
          </c:extLst>
        </c:ser>
        <c:ser>
          <c:idx val="16"/>
          <c:order val="4"/>
          <c:tx>
            <c:strRef>
              <c:f>'CONSOMMATIONS kWh PCI'!$J$4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'CONSOMMATIONS kWh PCI'!$B$87:$B$98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PCI'!$J$87:$J$98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D1-4104-9661-34AFA8E38564}"/>
            </c:ext>
          </c:extLst>
        </c:ser>
        <c:ser>
          <c:idx val="17"/>
          <c:order val="5"/>
          <c:tx>
            <c:strRef>
              <c:f>'CONSOMMATIONS kWh PCI'!$K$4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'CONSOMMATIONS kWh PCI'!$B$87:$B$98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PCI'!$K$87:$K$98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D1-4104-9661-34AFA8E38564}"/>
            </c:ext>
          </c:extLst>
        </c:ser>
        <c:ser>
          <c:idx val="18"/>
          <c:order val="6"/>
          <c:tx>
            <c:strRef>
              <c:f>'CONSOMMATIONS kWh PCI'!$L$4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'CONSOMMATIONS kWh PCI'!$B$87:$B$98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PCI'!$L$87:$L$98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7D1-4104-9661-34AFA8E38564}"/>
            </c:ext>
          </c:extLst>
        </c:ser>
        <c:ser>
          <c:idx val="19"/>
          <c:order val="7"/>
          <c:tx>
            <c:strRef>
              <c:f>'CONSOMMATIONS kWh PCI'!$M$4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'CONSOMMATIONS kWh PCI'!$B$87:$B$98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PCI'!$M$87:$M$98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D1-4104-9661-34AFA8E38564}"/>
            </c:ext>
          </c:extLst>
        </c:ser>
        <c:ser>
          <c:idx val="20"/>
          <c:order val="8"/>
          <c:tx>
            <c:strRef>
              <c:f>'CONSOMMATIONS kWh PCI'!$N$4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'CONSOMMATIONS kWh PCI'!$B$87:$B$98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PCI'!$N$87:$N$98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2073.7600000000007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D1-4104-9661-34AFA8E38564}"/>
            </c:ext>
          </c:extLst>
        </c:ser>
        <c:ser>
          <c:idx val="21"/>
          <c:order val="9"/>
          <c:tx>
            <c:strRef>
              <c:f>'CONSOMMATIONS kWh PCI'!$O$4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'CONSOMMATIONS kWh PCI'!$B$87:$B$98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PCI'!$O$87:$O$98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7D1-4104-9661-34AFA8E38564}"/>
            </c:ext>
          </c:extLst>
        </c:ser>
        <c:ser>
          <c:idx val="22"/>
          <c:order val="10"/>
          <c:tx>
            <c:strRef>
              <c:f>'CONSOMMATIONS kWh PCI'!$P$4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'CONSOMMATIONS kWh PCI'!$B$87:$B$98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PCI'!$P$87:$P$98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1505.4700000000003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7D1-4104-9661-34AFA8E38564}"/>
            </c:ext>
          </c:extLst>
        </c:ser>
        <c:ser>
          <c:idx val="23"/>
          <c:order val="11"/>
          <c:tx>
            <c:strRef>
              <c:f>'CONSOMMATIONS kWh PCI'!$Q$4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'CONSOMMATIONS kWh PCI'!$B$87:$B$98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PCI'!$Q$87:$Q$98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7D1-4104-9661-34AFA8E38564}"/>
            </c:ext>
          </c:extLst>
        </c:ser>
        <c:ser>
          <c:idx val="0"/>
          <c:order val="12"/>
          <c:tx>
            <c:strRef>
              <c:f>'CONSOMMATIONS kWh PCI'!$R$4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'CONSOMMATIONS kWh PCI'!$B$87:$B$98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PCI'!$R$87:$R$98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7D1-4104-9661-34AFA8E38564}"/>
            </c:ext>
          </c:extLst>
        </c:ser>
        <c:ser>
          <c:idx val="1"/>
          <c:order val="13"/>
          <c:tx>
            <c:strRef>
              <c:f>'CONSOMMATIONS kWh PCI'!$S$4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'CONSOMMATIONS kWh PCI'!$B$87:$B$98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PCI'!$S$87:$S$98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7D1-4104-9661-34AFA8E38564}"/>
            </c:ext>
          </c:extLst>
        </c:ser>
        <c:ser>
          <c:idx val="2"/>
          <c:order val="14"/>
          <c:tx>
            <c:strRef>
              <c:f>'CONSOMMATIONS kWh PCI'!$T$4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'CONSOMMATIONS kWh PCI'!$B$87:$B$98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PCI'!$T$87:$T$98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7D1-4104-9661-34AFA8E38564}"/>
            </c:ext>
          </c:extLst>
        </c:ser>
        <c:ser>
          <c:idx val="3"/>
          <c:order val="15"/>
          <c:tx>
            <c:strRef>
              <c:f>'CONSOMMATIONS kWh PCI'!$U$4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'CONSOMMATIONS kWh PCI'!$B$87:$B$98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PCI'!$U$87:$U$98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7D1-4104-9661-34AFA8E38564}"/>
            </c:ext>
          </c:extLst>
        </c:ser>
        <c:ser>
          <c:idx val="4"/>
          <c:order val="16"/>
          <c:tx>
            <c:strRef>
              <c:f>'CONSOMMATIONS kWh PCI'!$V$4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'CONSOMMATIONS kWh PCI'!$B$87:$B$98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PCI'!$V$87:$V$98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7D1-4104-9661-34AFA8E38564}"/>
            </c:ext>
          </c:extLst>
        </c:ser>
        <c:ser>
          <c:idx val="5"/>
          <c:order val="17"/>
          <c:tx>
            <c:strRef>
              <c:f>'CONSOMMATIONS kWh PCI'!$W$4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'CONSOMMATIONS kWh PCI'!$B$87:$B$98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PCI'!$W$87:$W$98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7D1-4104-9661-34AFA8E38564}"/>
            </c:ext>
          </c:extLst>
        </c:ser>
        <c:ser>
          <c:idx val="6"/>
          <c:order val="18"/>
          <c:tx>
            <c:strRef>
              <c:f>'CONSOMMATIONS kWh PCI'!$X$4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'CONSOMMATIONS kWh PCI'!$B$87:$B$98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PCI'!$X$87:$X$98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7D1-4104-9661-34AFA8E38564}"/>
            </c:ext>
          </c:extLst>
        </c:ser>
        <c:ser>
          <c:idx val="7"/>
          <c:order val="19"/>
          <c:tx>
            <c:strRef>
              <c:f>'CONSOMMATIONS kWh PCI'!$Y$4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'CONSOMMATIONS kWh PCI'!$B$87:$B$98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PCI'!$Y$87:$Y$98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7D1-4104-9661-34AFA8E38564}"/>
            </c:ext>
          </c:extLst>
        </c:ser>
        <c:ser>
          <c:idx val="8"/>
          <c:order val="20"/>
          <c:tx>
            <c:strRef>
              <c:f>'CONSOMMATIONS kWh PCI'!$Z$4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'CONSOMMATIONS kWh PCI'!$B$87:$B$98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PCI'!$Z$87:$Z$98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7D1-4104-9661-34AFA8E38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152068605574198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bois granulés annuelle - kWh 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2"/>
          <c:order val="0"/>
          <c:tx>
            <c:strRef>
              <c:f>'CONSOMMATIONS kWh PCI'!$F$4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'CONSOMMATIONS kWh PCI'!$B$103:$B$114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PCI'!$F$103:$F$114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64-454E-8671-552CE3D74F44}"/>
            </c:ext>
          </c:extLst>
        </c:ser>
        <c:ser>
          <c:idx val="13"/>
          <c:order val="1"/>
          <c:tx>
            <c:strRef>
              <c:f>'CONSOMMATIONS kWh PCI'!$G$4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'CONSOMMATIONS kWh PCI'!$B$103:$B$114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PCI'!$G$103:$G$114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64-454E-8671-552CE3D74F44}"/>
            </c:ext>
          </c:extLst>
        </c:ser>
        <c:ser>
          <c:idx val="14"/>
          <c:order val="2"/>
          <c:tx>
            <c:strRef>
              <c:f>'CONSOMMATIONS kWh PCI'!$H$4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'CONSOMMATIONS kWh PCI'!$B$103:$B$114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PCI'!$H$103:$H$114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64-454E-8671-552CE3D74F44}"/>
            </c:ext>
          </c:extLst>
        </c:ser>
        <c:ser>
          <c:idx val="15"/>
          <c:order val="3"/>
          <c:tx>
            <c:strRef>
              <c:f>'CONSOMMATIONS kWh PCI'!$I$4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'CONSOMMATIONS kWh PCI'!$B$103:$B$114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PCI'!$I$103:$I$114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64-454E-8671-552CE3D74F44}"/>
            </c:ext>
          </c:extLst>
        </c:ser>
        <c:ser>
          <c:idx val="16"/>
          <c:order val="4"/>
          <c:tx>
            <c:strRef>
              <c:f>'CONSOMMATIONS kWh PCI'!$J$4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'CONSOMMATIONS kWh PCI'!$B$103:$B$114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PCI'!$J$103:$J$114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64-454E-8671-552CE3D74F44}"/>
            </c:ext>
          </c:extLst>
        </c:ser>
        <c:ser>
          <c:idx val="17"/>
          <c:order val="5"/>
          <c:tx>
            <c:strRef>
              <c:f>'CONSOMMATIONS kWh PCI'!$K$4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'CONSOMMATIONS kWh PCI'!$B$103:$B$114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PCI'!$K$103:$K$114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64-454E-8671-552CE3D74F44}"/>
            </c:ext>
          </c:extLst>
        </c:ser>
        <c:ser>
          <c:idx val="18"/>
          <c:order val="6"/>
          <c:tx>
            <c:strRef>
              <c:f>'CONSOMMATIONS kWh PCI'!$L$4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'CONSOMMATIONS kWh PCI'!$B$103:$B$114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PCI'!$L$103:$L$114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864-454E-8671-552CE3D74F44}"/>
            </c:ext>
          </c:extLst>
        </c:ser>
        <c:ser>
          <c:idx val="19"/>
          <c:order val="7"/>
          <c:tx>
            <c:strRef>
              <c:f>'CONSOMMATIONS kWh PCI'!$M$4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'CONSOMMATIONS kWh PCI'!$B$103:$B$114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PCI'!$M$103:$M$114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864-454E-8671-552CE3D74F44}"/>
            </c:ext>
          </c:extLst>
        </c:ser>
        <c:ser>
          <c:idx val="20"/>
          <c:order val="8"/>
          <c:tx>
            <c:strRef>
              <c:f>'CONSOMMATIONS kWh PCI'!$N$4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'CONSOMMATIONS kWh PCI'!$B$103:$B$114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PCI'!$N$103:$N$114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64-454E-8671-552CE3D74F44}"/>
            </c:ext>
          </c:extLst>
        </c:ser>
        <c:ser>
          <c:idx val="21"/>
          <c:order val="9"/>
          <c:tx>
            <c:strRef>
              <c:f>'CONSOMMATIONS kWh PCI'!$O$4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'CONSOMMATIONS kWh PCI'!$B$103:$B$114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PCI'!$O$103:$O$114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864-454E-8671-552CE3D74F44}"/>
            </c:ext>
          </c:extLst>
        </c:ser>
        <c:ser>
          <c:idx val="22"/>
          <c:order val="10"/>
          <c:tx>
            <c:strRef>
              <c:f>'CONSOMMATIONS kWh PCI'!$P$4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'CONSOMMATIONS kWh PCI'!$B$103:$B$114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PCI'!$P$103:$P$114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864-454E-8671-552CE3D74F44}"/>
            </c:ext>
          </c:extLst>
        </c:ser>
        <c:ser>
          <c:idx val="23"/>
          <c:order val="11"/>
          <c:tx>
            <c:strRef>
              <c:f>'CONSOMMATIONS kWh PCI'!$Q$4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'CONSOMMATIONS kWh PCI'!$B$103:$B$114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PCI'!$Q$103:$Q$114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864-454E-8671-552CE3D74F44}"/>
            </c:ext>
          </c:extLst>
        </c:ser>
        <c:ser>
          <c:idx val="0"/>
          <c:order val="12"/>
          <c:tx>
            <c:strRef>
              <c:f>'CONSOMMATIONS kWh PCI'!$R$4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'CONSOMMATIONS kWh PCI'!$B$103:$B$114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PCI'!$R$103:$R$114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864-454E-8671-552CE3D74F44}"/>
            </c:ext>
          </c:extLst>
        </c:ser>
        <c:ser>
          <c:idx val="1"/>
          <c:order val="13"/>
          <c:tx>
            <c:strRef>
              <c:f>'CONSOMMATIONS kWh PCI'!$S$4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'CONSOMMATIONS kWh PCI'!$B$103:$B$114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PCI'!$S$103:$S$114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864-454E-8671-552CE3D74F44}"/>
            </c:ext>
          </c:extLst>
        </c:ser>
        <c:ser>
          <c:idx val="2"/>
          <c:order val="14"/>
          <c:tx>
            <c:strRef>
              <c:f>'CONSOMMATIONS kWh PCI'!$T$4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'CONSOMMATIONS kWh PCI'!$B$103:$B$114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PCI'!$T$103:$T$114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864-454E-8671-552CE3D74F44}"/>
            </c:ext>
          </c:extLst>
        </c:ser>
        <c:ser>
          <c:idx val="3"/>
          <c:order val="15"/>
          <c:tx>
            <c:strRef>
              <c:f>'CONSOMMATIONS kWh PCI'!$U$4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'CONSOMMATIONS kWh PCI'!$B$103:$B$114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PCI'!$U$103:$U$114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864-454E-8671-552CE3D74F44}"/>
            </c:ext>
          </c:extLst>
        </c:ser>
        <c:ser>
          <c:idx val="4"/>
          <c:order val="16"/>
          <c:tx>
            <c:strRef>
              <c:f>'CONSOMMATIONS kWh PCI'!$V$4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'CONSOMMATIONS kWh PCI'!$B$103:$B$114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PCI'!$V$103:$V$114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864-454E-8671-552CE3D74F44}"/>
            </c:ext>
          </c:extLst>
        </c:ser>
        <c:ser>
          <c:idx val="5"/>
          <c:order val="17"/>
          <c:tx>
            <c:strRef>
              <c:f>'CONSOMMATIONS kWh PCI'!$W$4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'CONSOMMATIONS kWh PCI'!$B$103:$B$114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PCI'!$W$103:$W$114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864-454E-8671-552CE3D74F44}"/>
            </c:ext>
          </c:extLst>
        </c:ser>
        <c:ser>
          <c:idx val="6"/>
          <c:order val="18"/>
          <c:tx>
            <c:strRef>
              <c:f>'CONSOMMATIONS kWh PCI'!$X$4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'CONSOMMATIONS kWh PCI'!$B$103:$B$114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PCI'!$X$103:$X$114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864-454E-8671-552CE3D74F44}"/>
            </c:ext>
          </c:extLst>
        </c:ser>
        <c:ser>
          <c:idx val="7"/>
          <c:order val="19"/>
          <c:tx>
            <c:strRef>
              <c:f>'CONSOMMATIONS kWh PCI'!$Y$4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'CONSOMMATIONS kWh PCI'!$B$103:$B$114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PCI'!$Y$103:$Y$114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864-454E-8671-552CE3D74F44}"/>
            </c:ext>
          </c:extLst>
        </c:ser>
        <c:ser>
          <c:idx val="8"/>
          <c:order val="20"/>
          <c:tx>
            <c:strRef>
              <c:f>'CONSOMMATIONS kWh PCI'!$Z$4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'CONSOMMATIONS kWh PCI'!$B$103:$B$114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PCI'!$Z$103:$Z$114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864-454E-8671-552CE3D74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152068605574198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bois plaquettes annuelle - kWh 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2"/>
          <c:order val="0"/>
          <c:tx>
            <c:strRef>
              <c:f>'CONSOMMATIONS kWh PCI'!$F$4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'CONSOMMATIONS kWh PCI'!$B$119:$B$130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PCI'!$F$119:$F$130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2A-472C-A14E-0CBA127E37AA}"/>
            </c:ext>
          </c:extLst>
        </c:ser>
        <c:ser>
          <c:idx val="13"/>
          <c:order val="1"/>
          <c:tx>
            <c:strRef>
              <c:f>'CONSOMMATIONS kWh PCI'!$G$4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'CONSOMMATIONS kWh PCI'!$B$119:$B$130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PCI'!$G$119:$G$130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2A-472C-A14E-0CBA127E37AA}"/>
            </c:ext>
          </c:extLst>
        </c:ser>
        <c:ser>
          <c:idx val="14"/>
          <c:order val="2"/>
          <c:tx>
            <c:strRef>
              <c:f>'CONSOMMATIONS kWh PCI'!$H$4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'CONSOMMATIONS kWh PCI'!$B$119:$B$130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PCI'!$H$119:$H$130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2A-472C-A14E-0CBA127E37AA}"/>
            </c:ext>
          </c:extLst>
        </c:ser>
        <c:ser>
          <c:idx val="15"/>
          <c:order val="3"/>
          <c:tx>
            <c:strRef>
              <c:f>'CONSOMMATIONS kWh PCI'!$I$4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'CONSOMMATIONS kWh PCI'!$B$119:$B$130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PCI'!$I$119:$I$130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2A-472C-A14E-0CBA127E37AA}"/>
            </c:ext>
          </c:extLst>
        </c:ser>
        <c:ser>
          <c:idx val="16"/>
          <c:order val="4"/>
          <c:tx>
            <c:strRef>
              <c:f>'CONSOMMATIONS kWh PCI'!$J$4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'CONSOMMATIONS kWh PCI'!$B$119:$B$130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PCI'!$J$119:$J$130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2A-472C-A14E-0CBA127E37AA}"/>
            </c:ext>
          </c:extLst>
        </c:ser>
        <c:ser>
          <c:idx val="17"/>
          <c:order val="5"/>
          <c:tx>
            <c:strRef>
              <c:f>'CONSOMMATIONS kWh PCI'!$K$4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'CONSOMMATIONS kWh PCI'!$B$119:$B$130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PCI'!$K$119:$K$130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2A-472C-A14E-0CBA127E37AA}"/>
            </c:ext>
          </c:extLst>
        </c:ser>
        <c:ser>
          <c:idx val="18"/>
          <c:order val="6"/>
          <c:tx>
            <c:strRef>
              <c:f>'CONSOMMATIONS kWh PCI'!$L$4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'CONSOMMATIONS kWh PCI'!$B$119:$B$130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PCI'!$L$119:$L$130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2A-472C-A14E-0CBA127E37AA}"/>
            </c:ext>
          </c:extLst>
        </c:ser>
        <c:ser>
          <c:idx val="19"/>
          <c:order val="7"/>
          <c:tx>
            <c:strRef>
              <c:f>'CONSOMMATIONS kWh PCI'!$M$4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'CONSOMMATIONS kWh PCI'!$B$119:$B$130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PCI'!$M$119:$M$130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2A-472C-A14E-0CBA127E37AA}"/>
            </c:ext>
          </c:extLst>
        </c:ser>
        <c:ser>
          <c:idx val="20"/>
          <c:order val="8"/>
          <c:tx>
            <c:strRef>
              <c:f>'CONSOMMATIONS kWh PCI'!$N$4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'CONSOMMATIONS kWh PCI'!$B$119:$B$130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PCI'!$N$119:$N$130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2A-472C-A14E-0CBA127E37AA}"/>
            </c:ext>
          </c:extLst>
        </c:ser>
        <c:ser>
          <c:idx val="21"/>
          <c:order val="9"/>
          <c:tx>
            <c:strRef>
              <c:f>'CONSOMMATIONS kWh PCI'!$O$4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'CONSOMMATIONS kWh PCI'!$B$119:$B$130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PCI'!$O$119:$O$130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92A-472C-A14E-0CBA127E37AA}"/>
            </c:ext>
          </c:extLst>
        </c:ser>
        <c:ser>
          <c:idx val="22"/>
          <c:order val="10"/>
          <c:tx>
            <c:strRef>
              <c:f>'CONSOMMATIONS kWh PCI'!$P$4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'CONSOMMATIONS kWh PCI'!$B$119:$B$130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PCI'!$P$119:$P$130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2A-472C-A14E-0CBA127E37AA}"/>
            </c:ext>
          </c:extLst>
        </c:ser>
        <c:ser>
          <c:idx val="23"/>
          <c:order val="11"/>
          <c:tx>
            <c:strRef>
              <c:f>'CONSOMMATIONS kWh PCI'!$Q$4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'CONSOMMATIONS kWh PCI'!$B$119:$B$130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PCI'!$Q$119:$Q$130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92A-472C-A14E-0CBA127E37AA}"/>
            </c:ext>
          </c:extLst>
        </c:ser>
        <c:ser>
          <c:idx val="0"/>
          <c:order val="12"/>
          <c:tx>
            <c:strRef>
              <c:f>'CONSOMMATIONS kWh PCI'!$R$4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'CONSOMMATIONS kWh PCI'!$B$119:$B$130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PCI'!$R$119:$R$130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92A-472C-A14E-0CBA127E37AA}"/>
            </c:ext>
          </c:extLst>
        </c:ser>
        <c:ser>
          <c:idx val="1"/>
          <c:order val="13"/>
          <c:tx>
            <c:strRef>
              <c:f>'CONSOMMATIONS kWh PCI'!$S$4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'CONSOMMATIONS kWh PCI'!$B$119:$B$130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PCI'!$S$119:$S$130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92A-472C-A14E-0CBA127E37AA}"/>
            </c:ext>
          </c:extLst>
        </c:ser>
        <c:ser>
          <c:idx val="2"/>
          <c:order val="14"/>
          <c:tx>
            <c:strRef>
              <c:f>'CONSOMMATIONS kWh PCI'!$T$4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'CONSOMMATIONS kWh PCI'!$B$119:$B$130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PCI'!$T$119:$T$130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92A-472C-A14E-0CBA127E37AA}"/>
            </c:ext>
          </c:extLst>
        </c:ser>
        <c:ser>
          <c:idx val="3"/>
          <c:order val="15"/>
          <c:tx>
            <c:strRef>
              <c:f>'CONSOMMATIONS kWh PCI'!$U$4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'CONSOMMATIONS kWh PCI'!$B$119:$B$130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PCI'!$U$119:$U$130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92A-472C-A14E-0CBA127E37AA}"/>
            </c:ext>
          </c:extLst>
        </c:ser>
        <c:ser>
          <c:idx val="4"/>
          <c:order val="16"/>
          <c:tx>
            <c:strRef>
              <c:f>'CONSOMMATIONS kWh PCI'!$V$4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'CONSOMMATIONS kWh PCI'!$B$119:$B$130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PCI'!$V$119:$V$130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92A-472C-A14E-0CBA127E37AA}"/>
            </c:ext>
          </c:extLst>
        </c:ser>
        <c:ser>
          <c:idx val="5"/>
          <c:order val="17"/>
          <c:tx>
            <c:strRef>
              <c:f>'CONSOMMATIONS kWh PCI'!$W$4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'CONSOMMATIONS kWh PCI'!$B$119:$B$130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PCI'!$W$119:$W$130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92A-472C-A14E-0CBA127E37AA}"/>
            </c:ext>
          </c:extLst>
        </c:ser>
        <c:ser>
          <c:idx val="6"/>
          <c:order val="18"/>
          <c:tx>
            <c:strRef>
              <c:f>'CONSOMMATIONS kWh PCI'!$X$4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'CONSOMMATIONS kWh PCI'!$B$119:$B$130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PCI'!$X$119:$X$130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92A-472C-A14E-0CBA127E37AA}"/>
            </c:ext>
          </c:extLst>
        </c:ser>
        <c:ser>
          <c:idx val="7"/>
          <c:order val="19"/>
          <c:tx>
            <c:strRef>
              <c:f>'CONSOMMATIONS kWh PCI'!$Y$4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'CONSOMMATIONS kWh PCI'!$B$119:$B$130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PCI'!$Y$119:$Y$130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92A-472C-A14E-0CBA127E37AA}"/>
            </c:ext>
          </c:extLst>
        </c:ser>
        <c:ser>
          <c:idx val="8"/>
          <c:order val="20"/>
          <c:tx>
            <c:strRef>
              <c:f>'CONSOMMATIONS kWh PCI'!$Z$4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'CONSOMMATIONS kWh PCI'!$B$119:$B$130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PCI'!$Z$119:$Z$130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92A-472C-A14E-0CBA127E3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152068605574198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thermique totale annuelle - kWh </a:t>
            </a:r>
            <a:endParaRPr lang="fr-FR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2"/>
          <c:order val="0"/>
          <c:tx>
            <c:strRef>
              <c:f>'CONSOMMATIONS kWh PCI'!$F$4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'CONSOMMATIONS kWh PCI'!$B$135:$B$146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PCI'!$F$135:$F$146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61-44CA-B332-01BC05D8784C}"/>
            </c:ext>
          </c:extLst>
        </c:ser>
        <c:ser>
          <c:idx val="13"/>
          <c:order val="1"/>
          <c:tx>
            <c:strRef>
              <c:f>'CONSOMMATIONS kWh PCI'!$G$4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'CONSOMMATIONS kWh PCI'!$B$135:$B$146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PCI'!$G$135:$G$146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61-44CA-B332-01BC05D8784C}"/>
            </c:ext>
          </c:extLst>
        </c:ser>
        <c:ser>
          <c:idx val="14"/>
          <c:order val="2"/>
          <c:tx>
            <c:strRef>
              <c:f>'CONSOMMATIONS kWh PCI'!$H$4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'CONSOMMATIONS kWh PCI'!$B$135:$B$146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PCI'!$H$135:$H$146</c:f>
              <c:numCache>
                <c:formatCode>#,##0</c:formatCode>
                <c:ptCount val="12"/>
                <c:pt idx="0">
                  <c:v>112198.19819819818</c:v>
                </c:pt>
                <c:pt idx="1">
                  <c:v>153155.85585585583</c:v>
                </c:pt>
                <c:pt idx="2">
                  <c:v>77957.657657657648</c:v>
                </c:pt>
                <c:pt idx="3">
                  <c:v>50410.810810810806</c:v>
                </c:pt>
                <c:pt idx="4">
                  <c:v>33172.972972972966</c:v>
                </c:pt>
                <c:pt idx="5">
                  <c:v>30836.036036036032</c:v>
                </c:pt>
                <c:pt idx="6">
                  <c:v>22336.936936936934</c:v>
                </c:pt>
                <c:pt idx="7">
                  <c:v>21689.189189189186</c:v>
                </c:pt>
                <c:pt idx="8">
                  <c:v>20397.297297297297</c:v>
                </c:pt>
                <c:pt idx="9">
                  <c:v>29518.918918918916</c:v>
                </c:pt>
                <c:pt idx="10">
                  <c:v>84829.729729729719</c:v>
                </c:pt>
                <c:pt idx="11">
                  <c:v>132247.74774774772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61-44CA-B332-01BC05D8784C}"/>
            </c:ext>
          </c:extLst>
        </c:ser>
        <c:ser>
          <c:idx val="15"/>
          <c:order val="3"/>
          <c:tx>
            <c:strRef>
              <c:f>'CONSOMMATIONS kWh PCI'!$I$4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'CONSOMMATIONS kWh PCI'!$B$135:$B$146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PCI'!$I$135:$I$146</c:f>
              <c:numCache>
                <c:formatCode>#,##0</c:formatCode>
                <c:ptCount val="12"/>
                <c:pt idx="0">
                  <c:v>143263.96396396394</c:v>
                </c:pt>
                <c:pt idx="1">
                  <c:v>132583.78378378376</c:v>
                </c:pt>
                <c:pt idx="2">
                  <c:v>117990.99099099098</c:v>
                </c:pt>
                <c:pt idx="3">
                  <c:v>55158.55855855855</c:v>
                </c:pt>
                <c:pt idx="4">
                  <c:v>47859.459459459453</c:v>
                </c:pt>
                <c:pt idx="5">
                  <c:v>29985.585585585581</c:v>
                </c:pt>
                <c:pt idx="6">
                  <c:v>22141.441441441439</c:v>
                </c:pt>
                <c:pt idx="7">
                  <c:v>22188.288288288284</c:v>
                </c:pt>
                <c:pt idx="8">
                  <c:v>22388.288288288284</c:v>
                </c:pt>
                <c:pt idx="9">
                  <c:v>22808.108108108107</c:v>
                </c:pt>
                <c:pt idx="10">
                  <c:v>86627.927927927914</c:v>
                </c:pt>
                <c:pt idx="11">
                  <c:v>119229.72972972972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61-44CA-B332-01BC05D8784C}"/>
            </c:ext>
          </c:extLst>
        </c:ser>
        <c:ser>
          <c:idx val="16"/>
          <c:order val="4"/>
          <c:tx>
            <c:strRef>
              <c:f>'CONSOMMATIONS kWh PCI'!$J$4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'CONSOMMATIONS kWh PCI'!$B$135:$B$146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PCI'!$J$135:$J$146</c:f>
              <c:numCache>
                <c:formatCode>#,##0</c:formatCode>
                <c:ptCount val="12"/>
                <c:pt idx="0">
                  <c:v>124434.23423423422</c:v>
                </c:pt>
                <c:pt idx="1">
                  <c:v>102226.12612612611</c:v>
                </c:pt>
                <c:pt idx="2">
                  <c:v>121829.99999999999</c:v>
                </c:pt>
                <c:pt idx="3">
                  <c:v>55044.144144144135</c:v>
                </c:pt>
                <c:pt idx="4">
                  <c:v>31707.207207207204</c:v>
                </c:pt>
                <c:pt idx="5">
                  <c:v>23274.774774774771</c:v>
                </c:pt>
                <c:pt idx="6">
                  <c:v>21078.378378378377</c:v>
                </c:pt>
                <c:pt idx="7">
                  <c:v>19670.270270270266</c:v>
                </c:pt>
                <c:pt idx="8">
                  <c:v>20977.477477477474</c:v>
                </c:pt>
                <c:pt idx="9">
                  <c:v>22589.189189189186</c:v>
                </c:pt>
                <c:pt idx="10">
                  <c:v>63183.78378378378</c:v>
                </c:pt>
                <c:pt idx="11">
                  <c:v>105597.29729729729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61-44CA-B332-01BC05D8784C}"/>
            </c:ext>
          </c:extLst>
        </c:ser>
        <c:ser>
          <c:idx val="17"/>
          <c:order val="5"/>
          <c:tx>
            <c:strRef>
              <c:f>'CONSOMMATIONS kWh PCI'!$K$4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'CONSOMMATIONS kWh PCI'!$B$135:$B$146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PCI'!$K$135:$K$146</c:f>
              <c:numCache>
                <c:formatCode>#,##0</c:formatCode>
                <c:ptCount val="12"/>
                <c:pt idx="0">
                  <c:v>134049.54954954953</c:v>
                </c:pt>
                <c:pt idx="1">
                  <c:v>135400.90090090089</c:v>
                </c:pt>
                <c:pt idx="2">
                  <c:v>78754.054054054039</c:v>
                </c:pt>
                <c:pt idx="3">
                  <c:v>50354.954954954948</c:v>
                </c:pt>
                <c:pt idx="4">
                  <c:v>30739.639639639638</c:v>
                </c:pt>
                <c:pt idx="5">
                  <c:v>23072.072072072071</c:v>
                </c:pt>
                <c:pt idx="6">
                  <c:v>19821.62162162162</c:v>
                </c:pt>
                <c:pt idx="7">
                  <c:v>21509.909909909908</c:v>
                </c:pt>
                <c:pt idx="8">
                  <c:v>23438.738738738735</c:v>
                </c:pt>
                <c:pt idx="9">
                  <c:v>34099.999999999993</c:v>
                </c:pt>
                <c:pt idx="10">
                  <c:v>59161.261261261257</c:v>
                </c:pt>
                <c:pt idx="11">
                  <c:v>69074.774774774764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61-44CA-B332-01BC05D8784C}"/>
            </c:ext>
          </c:extLst>
        </c:ser>
        <c:ser>
          <c:idx val="18"/>
          <c:order val="6"/>
          <c:tx>
            <c:strRef>
              <c:f>'CONSOMMATIONS kWh PCI'!$L$4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'CONSOMMATIONS kWh PCI'!$B$135:$B$146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PCI'!$L$135:$L$146</c:f>
              <c:numCache>
                <c:formatCode>#,##0</c:formatCode>
                <c:ptCount val="12"/>
                <c:pt idx="0">
                  <c:v>97803.603603603595</c:v>
                </c:pt>
                <c:pt idx="1">
                  <c:v>89325.225225225222</c:v>
                </c:pt>
                <c:pt idx="2">
                  <c:v>85316.216216216213</c:v>
                </c:pt>
                <c:pt idx="3">
                  <c:v>53730.630630630621</c:v>
                </c:pt>
                <c:pt idx="4">
                  <c:v>38556.756756756753</c:v>
                </c:pt>
                <c:pt idx="5">
                  <c:v>32463.963963963961</c:v>
                </c:pt>
                <c:pt idx="6">
                  <c:v>34775.675675675673</c:v>
                </c:pt>
                <c:pt idx="7">
                  <c:v>24921.62162162162</c:v>
                </c:pt>
                <c:pt idx="8">
                  <c:v>31579.279279279275</c:v>
                </c:pt>
                <c:pt idx="9">
                  <c:v>46200.900900900895</c:v>
                </c:pt>
                <c:pt idx="10">
                  <c:v>85958.55855855855</c:v>
                </c:pt>
                <c:pt idx="11">
                  <c:v>92318.018018018003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E61-44CA-B332-01BC05D8784C}"/>
            </c:ext>
          </c:extLst>
        </c:ser>
        <c:ser>
          <c:idx val="19"/>
          <c:order val="7"/>
          <c:tx>
            <c:strRef>
              <c:f>'CONSOMMATIONS kWh PCI'!$M$4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'CONSOMMATIONS kWh PCI'!$B$135:$B$146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PCI'!$M$135:$M$146</c:f>
              <c:numCache>
                <c:formatCode>#,##0</c:formatCode>
                <c:ptCount val="12"/>
                <c:pt idx="0">
                  <c:v>134889.18918918917</c:v>
                </c:pt>
                <c:pt idx="1">
                  <c:v>101731.53153153152</c:v>
                </c:pt>
                <c:pt idx="2">
                  <c:v>75664.864864864852</c:v>
                </c:pt>
                <c:pt idx="3">
                  <c:v>45681.081081081073</c:v>
                </c:pt>
                <c:pt idx="4">
                  <c:v>32038.738738738735</c:v>
                </c:pt>
                <c:pt idx="5">
                  <c:v>25153.153153153151</c:v>
                </c:pt>
                <c:pt idx="6">
                  <c:v>22488.288288288284</c:v>
                </c:pt>
                <c:pt idx="7">
                  <c:v>20835.135135135133</c:v>
                </c:pt>
                <c:pt idx="8">
                  <c:v>22306.306306306305</c:v>
                </c:pt>
                <c:pt idx="9">
                  <c:v>23949.549549549545</c:v>
                </c:pt>
                <c:pt idx="10">
                  <c:v>85498.198198198195</c:v>
                </c:pt>
                <c:pt idx="11">
                  <c:v>120029.72972972972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E61-44CA-B332-01BC05D8784C}"/>
            </c:ext>
          </c:extLst>
        </c:ser>
        <c:ser>
          <c:idx val="20"/>
          <c:order val="8"/>
          <c:tx>
            <c:strRef>
              <c:f>'CONSOMMATIONS kWh PCI'!$N$4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'CONSOMMATIONS kWh PCI'!$B$135:$B$146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PCI'!$N$135:$N$146</c:f>
              <c:numCache>
                <c:formatCode>#,##0</c:formatCode>
                <c:ptCount val="12"/>
                <c:pt idx="0">
                  <c:v>98960.360360360355</c:v>
                </c:pt>
                <c:pt idx="1">
                  <c:v>126504.5045045045</c:v>
                </c:pt>
                <c:pt idx="2">
                  <c:v>106826.12612612611</c:v>
                </c:pt>
                <c:pt idx="3">
                  <c:v>59319.819819819815</c:v>
                </c:pt>
                <c:pt idx="4">
                  <c:v>31599.999999999996</c:v>
                </c:pt>
                <c:pt idx="5">
                  <c:v>23034.234234234231</c:v>
                </c:pt>
                <c:pt idx="6">
                  <c:v>24713.51351351351</c:v>
                </c:pt>
                <c:pt idx="7">
                  <c:v>25922.522522522519</c:v>
                </c:pt>
                <c:pt idx="8">
                  <c:v>28100.900900900899</c:v>
                </c:pt>
                <c:pt idx="9">
                  <c:v>35036.036036036036</c:v>
                </c:pt>
                <c:pt idx="10">
                  <c:v>95154.054054054039</c:v>
                </c:pt>
                <c:pt idx="11">
                  <c:v>113280.06630630628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61-44CA-B332-01BC05D8784C}"/>
            </c:ext>
          </c:extLst>
        </c:ser>
        <c:ser>
          <c:idx val="21"/>
          <c:order val="9"/>
          <c:tx>
            <c:strRef>
              <c:f>'CONSOMMATIONS kWh PCI'!$O$4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'CONSOMMATIONS kWh PCI'!$B$135:$B$146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PCI'!$O$135:$O$146</c:f>
              <c:numCache>
                <c:formatCode>#,##0</c:formatCode>
                <c:ptCount val="12"/>
                <c:pt idx="0">
                  <c:v>142961.26126126124</c:v>
                </c:pt>
                <c:pt idx="1">
                  <c:v>114297.29729729728</c:v>
                </c:pt>
                <c:pt idx="2">
                  <c:v>72851.351351351346</c:v>
                </c:pt>
                <c:pt idx="3">
                  <c:v>74340.540540540533</c:v>
                </c:pt>
                <c:pt idx="4">
                  <c:v>33863.963963963957</c:v>
                </c:pt>
                <c:pt idx="5">
                  <c:v>25970.270270270266</c:v>
                </c:pt>
                <c:pt idx="6">
                  <c:v>23154.954954954952</c:v>
                </c:pt>
                <c:pt idx="7">
                  <c:v>22847.747747747744</c:v>
                </c:pt>
                <c:pt idx="8">
                  <c:v>25354.954954954952</c:v>
                </c:pt>
                <c:pt idx="9">
                  <c:v>33220.720720720718</c:v>
                </c:pt>
                <c:pt idx="10">
                  <c:v>79759.459459459453</c:v>
                </c:pt>
                <c:pt idx="11">
                  <c:v>98936.036036036021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E61-44CA-B332-01BC05D8784C}"/>
            </c:ext>
          </c:extLst>
        </c:ser>
        <c:ser>
          <c:idx val="22"/>
          <c:order val="10"/>
          <c:tx>
            <c:strRef>
              <c:f>'CONSOMMATIONS kWh PCI'!$P$4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'CONSOMMATIONS kWh PCI'!$B$135:$B$146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PCI'!$P$135:$P$146</c:f>
              <c:numCache>
                <c:formatCode>#,##0</c:formatCode>
                <c:ptCount val="12"/>
                <c:pt idx="0">
                  <c:v>115536.93693693692</c:v>
                </c:pt>
                <c:pt idx="1">
                  <c:v>94580.180180180163</c:v>
                </c:pt>
                <c:pt idx="2">
                  <c:v>91311.711711711701</c:v>
                </c:pt>
                <c:pt idx="3">
                  <c:v>76847.747747747737</c:v>
                </c:pt>
                <c:pt idx="4">
                  <c:v>43543.24324324324</c:v>
                </c:pt>
                <c:pt idx="5">
                  <c:v>36368.468468468462</c:v>
                </c:pt>
                <c:pt idx="6">
                  <c:v>41845.945945945939</c:v>
                </c:pt>
                <c:pt idx="7">
                  <c:v>42809.909909909904</c:v>
                </c:pt>
                <c:pt idx="8">
                  <c:v>41369.369369369364</c:v>
                </c:pt>
                <c:pt idx="9">
                  <c:v>58586.486486486479</c:v>
                </c:pt>
                <c:pt idx="10">
                  <c:v>80973.873873873861</c:v>
                </c:pt>
                <c:pt idx="11">
                  <c:v>104188.35288288287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E61-44CA-B332-01BC05D8784C}"/>
            </c:ext>
          </c:extLst>
        </c:ser>
        <c:ser>
          <c:idx val="23"/>
          <c:order val="11"/>
          <c:tx>
            <c:strRef>
              <c:f>'CONSOMMATIONS kWh PCI'!$Q$4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'CONSOMMATIONS kWh PCI'!$B$135:$B$146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PCI'!$Q$135:$Q$146</c:f>
              <c:numCache>
                <c:formatCode>#,##0</c:formatCode>
                <c:ptCount val="12"/>
                <c:pt idx="0">
                  <c:v>131068.46846846845</c:v>
                </c:pt>
                <c:pt idx="1">
                  <c:v>90344.144144144127</c:v>
                </c:pt>
                <c:pt idx="2">
                  <c:v>75899.099099099098</c:v>
                </c:pt>
                <c:pt idx="3">
                  <c:v>67845.045045045044</c:v>
                </c:pt>
                <c:pt idx="4">
                  <c:v>46982.882882882877</c:v>
                </c:pt>
                <c:pt idx="5">
                  <c:v>22559.459459459456</c:v>
                </c:pt>
                <c:pt idx="6">
                  <c:v>19459.459459459456</c:v>
                </c:pt>
                <c:pt idx="7">
                  <c:v>19008.108108108107</c:v>
                </c:pt>
                <c:pt idx="8">
                  <c:v>18841.441441441439</c:v>
                </c:pt>
                <c:pt idx="9">
                  <c:v>30039.639639639638</c:v>
                </c:pt>
                <c:pt idx="10">
                  <c:v>60585.585585585577</c:v>
                </c:pt>
                <c:pt idx="11">
                  <c:v>90099.999999999985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E61-44CA-B332-01BC05D8784C}"/>
            </c:ext>
          </c:extLst>
        </c:ser>
        <c:ser>
          <c:idx val="0"/>
          <c:order val="12"/>
          <c:tx>
            <c:strRef>
              <c:f>'CONSOMMATIONS kWh PCI'!$R$4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'CONSOMMATIONS kWh PCI'!$B$135:$B$146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PCI'!$R$135:$R$146</c:f>
              <c:numCache>
                <c:formatCode>#,##0</c:formatCode>
                <c:ptCount val="12"/>
                <c:pt idx="0">
                  <c:v>102236.93693693692</c:v>
                </c:pt>
                <c:pt idx="1">
                  <c:v>92177.477477477471</c:v>
                </c:pt>
                <c:pt idx="2">
                  <c:v>77345.04504504503</c:v>
                </c:pt>
                <c:pt idx="3">
                  <c:v>55097.297297297293</c:v>
                </c:pt>
                <c:pt idx="4">
                  <c:v>24659.459459459456</c:v>
                </c:pt>
                <c:pt idx="5">
                  <c:v>20967.567567567567</c:v>
                </c:pt>
                <c:pt idx="6">
                  <c:v>18281.08108108108</c:v>
                </c:pt>
                <c:pt idx="7">
                  <c:v>18954.954954954952</c:v>
                </c:pt>
                <c:pt idx="8">
                  <c:v>18864.864864864863</c:v>
                </c:pt>
                <c:pt idx="9">
                  <c:v>18289.189189189186</c:v>
                </c:pt>
                <c:pt idx="10">
                  <c:v>36212.612612612611</c:v>
                </c:pt>
                <c:pt idx="11">
                  <c:v>72621.621621621613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E61-44CA-B332-01BC05D8784C}"/>
            </c:ext>
          </c:extLst>
        </c:ser>
        <c:ser>
          <c:idx val="1"/>
          <c:order val="13"/>
          <c:tx>
            <c:strRef>
              <c:f>'CONSOMMATIONS kWh PCI'!$S$4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'CONSOMMATIONS kWh PCI'!$B$135:$B$146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PCI'!$S$135:$S$146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E61-44CA-B332-01BC05D8784C}"/>
            </c:ext>
          </c:extLst>
        </c:ser>
        <c:ser>
          <c:idx val="2"/>
          <c:order val="14"/>
          <c:tx>
            <c:strRef>
              <c:f>'CONSOMMATIONS kWh PCI'!$T$4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'CONSOMMATIONS kWh PCI'!$B$135:$B$146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PCI'!$T$135:$T$146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E61-44CA-B332-01BC05D8784C}"/>
            </c:ext>
          </c:extLst>
        </c:ser>
        <c:ser>
          <c:idx val="3"/>
          <c:order val="15"/>
          <c:tx>
            <c:strRef>
              <c:f>'CONSOMMATIONS kWh PCI'!$U$4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'CONSOMMATIONS kWh PCI'!$B$135:$B$146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PCI'!$U$135:$U$146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E61-44CA-B332-01BC05D8784C}"/>
            </c:ext>
          </c:extLst>
        </c:ser>
        <c:ser>
          <c:idx val="4"/>
          <c:order val="16"/>
          <c:tx>
            <c:strRef>
              <c:f>'CONSOMMATIONS kWh PCI'!$V$4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'CONSOMMATIONS kWh PCI'!$B$135:$B$146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PCI'!$V$135:$V$146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E61-44CA-B332-01BC05D8784C}"/>
            </c:ext>
          </c:extLst>
        </c:ser>
        <c:ser>
          <c:idx val="5"/>
          <c:order val="17"/>
          <c:tx>
            <c:strRef>
              <c:f>'CONSOMMATIONS kWh PCI'!$W$4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'CONSOMMATIONS kWh PCI'!$B$135:$B$146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PCI'!$W$135:$W$146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E61-44CA-B332-01BC05D8784C}"/>
            </c:ext>
          </c:extLst>
        </c:ser>
        <c:ser>
          <c:idx val="6"/>
          <c:order val="18"/>
          <c:tx>
            <c:strRef>
              <c:f>'CONSOMMATIONS kWh PCI'!$X$4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'CONSOMMATIONS kWh PCI'!$B$135:$B$146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PCI'!$X$135:$X$146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E61-44CA-B332-01BC05D8784C}"/>
            </c:ext>
          </c:extLst>
        </c:ser>
        <c:ser>
          <c:idx val="7"/>
          <c:order val="19"/>
          <c:tx>
            <c:strRef>
              <c:f>'CONSOMMATIONS kWh PCI'!$Y$4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'CONSOMMATIONS kWh PCI'!$B$135:$B$146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PCI'!$Y$135:$Y$146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E61-44CA-B332-01BC05D8784C}"/>
            </c:ext>
          </c:extLst>
        </c:ser>
        <c:ser>
          <c:idx val="8"/>
          <c:order val="20"/>
          <c:tx>
            <c:strRef>
              <c:f>'CONSOMMATIONS kWh PCI'!$Z$4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'CONSOMMATIONS kWh PCI'!$B$135:$B$146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PCI'!$Z$135:$Z$146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E61-44CA-B332-01BC05D87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152068605574198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énergétique totale annuelle - kWh </a:t>
            </a:r>
            <a:endParaRPr lang="fr-FR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2"/>
          <c:order val="0"/>
          <c:tx>
            <c:strRef>
              <c:f>'CONSOMMATIONS kWh PCI'!$F$4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'CONSOMMATIONS kWh PCI'!$B$151:$B$162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PCI'!$F$151:$F$162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8A-4CEC-8119-2FFB0DF43ED8}"/>
            </c:ext>
          </c:extLst>
        </c:ser>
        <c:ser>
          <c:idx val="13"/>
          <c:order val="1"/>
          <c:tx>
            <c:strRef>
              <c:f>'CONSOMMATIONS kWh PCI'!$G$4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'CONSOMMATIONS kWh PCI'!$B$151:$B$162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PCI'!$G$151:$G$162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8A-4CEC-8119-2FFB0DF43ED8}"/>
            </c:ext>
          </c:extLst>
        </c:ser>
        <c:ser>
          <c:idx val="14"/>
          <c:order val="2"/>
          <c:tx>
            <c:strRef>
              <c:f>'CONSOMMATIONS kWh PCI'!$H$4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'CONSOMMATIONS kWh PCI'!$B$151:$B$162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PCI'!$H$151:$H$162</c:f>
              <c:numCache>
                <c:formatCode>#,##0</c:formatCode>
                <c:ptCount val="12"/>
                <c:pt idx="0">
                  <c:v>154765.19819819817</c:v>
                </c:pt>
                <c:pt idx="1">
                  <c:v>196610.85585585583</c:v>
                </c:pt>
                <c:pt idx="2">
                  <c:v>113639.65765765765</c:v>
                </c:pt>
                <c:pt idx="3">
                  <c:v>83918.810810810799</c:v>
                </c:pt>
                <c:pt idx="4">
                  <c:v>62207.972972972966</c:v>
                </c:pt>
                <c:pt idx="5">
                  <c:v>75482.036036036036</c:v>
                </c:pt>
                <c:pt idx="6">
                  <c:v>78324.936936936938</c:v>
                </c:pt>
                <c:pt idx="7">
                  <c:v>84851.189189189186</c:v>
                </c:pt>
                <c:pt idx="8">
                  <c:v>65515.297297297293</c:v>
                </c:pt>
                <c:pt idx="9">
                  <c:v>67896.91891891892</c:v>
                </c:pt>
                <c:pt idx="10">
                  <c:v>130773.72972972972</c:v>
                </c:pt>
                <c:pt idx="11">
                  <c:v>183179.74774774772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A-4CEC-8119-2FFB0DF43ED8}"/>
            </c:ext>
          </c:extLst>
        </c:ser>
        <c:ser>
          <c:idx val="15"/>
          <c:order val="3"/>
          <c:tx>
            <c:strRef>
              <c:f>'CONSOMMATIONS kWh PCI'!$I$4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'CONSOMMATIONS kWh PCI'!$B$151:$B$162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PCI'!$I$151:$I$162</c:f>
              <c:numCache>
                <c:formatCode>#,##0</c:formatCode>
                <c:ptCount val="12"/>
                <c:pt idx="0">
                  <c:v>195627.96396396394</c:v>
                </c:pt>
                <c:pt idx="1">
                  <c:v>178110.78378378376</c:v>
                </c:pt>
                <c:pt idx="2">
                  <c:v>164736.99099099098</c:v>
                </c:pt>
                <c:pt idx="3">
                  <c:v>96451.55855855855</c:v>
                </c:pt>
                <c:pt idx="4">
                  <c:v>85799.459459459453</c:v>
                </c:pt>
                <c:pt idx="5">
                  <c:v>66548.585585585577</c:v>
                </c:pt>
                <c:pt idx="6">
                  <c:v>85457.441441441435</c:v>
                </c:pt>
                <c:pt idx="7">
                  <c:v>79772.288288288284</c:v>
                </c:pt>
                <c:pt idx="8">
                  <c:v>59961.288288288284</c:v>
                </c:pt>
                <c:pt idx="9">
                  <c:v>58509.108108108107</c:v>
                </c:pt>
                <c:pt idx="10">
                  <c:v>131898.92792792793</c:v>
                </c:pt>
                <c:pt idx="11">
                  <c:v>169199.7297297297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A-4CEC-8119-2FFB0DF43ED8}"/>
            </c:ext>
          </c:extLst>
        </c:ser>
        <c:ser>
          <c:idx val="16"/>
          <c:order val="4"/>
          <c:tx>
            <c:strRef>
              <c:f>'CONSOMMATIONS kWh PCI'!$J$4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'CONSOMMATIONS kWh PCI'!$B$151:$B$162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PCI'!$J$151:$J$162</c:f>
              <c:numCache>
                <c:formatCode>#,##0</c:formatCode>
                <c:ptCount val="12"/>
                <c:pt idx="0">
                  <c:v>174164.2342342342</c:v>
                </c:pt>
                <c:pt idx="1">
                  <c:v>144905.1261261261</c:v>
                </c:pt>
                <c:pt idx="2">
                  <c:v>164460</c:v>
                </c:pt>
                <c:pt idx="3">
                  <c:v>92497.144144144142</c:v>
                </c:pt>
                <c:pt idx="4">
                  <c:v>66045.207207207204</c:v>
                </c:pt>
                <c:pt idx="5">
                  <c:v>69104.774774774764</c:v>
                </c:pt>
                <c:pt idx="6">
                  <c:v>73481.378378378373</c:v>
                </c:pt>
                <c:pt idx="7">
                  <c:v>72634.270270270266</c:v>
                </c:pt>
                <c:pt idx="8">
                  <c:v>76866.477477477471</c:v>
                </c:pt>
                <c:pt idx="9">
                  <c:v>53517.189189189186</c:v>
                </c:pt>
                <c:pt idx="10">
                  <c:v>104215.78378378379</c:v>
                </c:pt>
                <c:pt idx="11">
                  <c:v>152803.29729729728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A-4CEC-8119-2FFB0DF43ED8}"/>
            </c:ext>
          </c:extLst>
        </c:ser>
        <c:ser>
          <c:idx val="17"/>
          <c:order val="5"/>
          <c:tx>
            <c:strRef>
              <c:f>'CONSOMMATIONS kWh PCI'!$K$4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'CONSOMMATIONS kWh PCI'!$B$151:$B$162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PCI'!$K$151:$K$162</c:f>
              <c:numCache>
                <c:formatCode>#,##0</c:formatCode>
                <c:ptCount val="12"/>
                <c:pt idx="0">
                  <c:v>183047.54954954953</c:v>
                </c:pt>
                <c:pt idx="1">
                  <c:v>177973.90090090089</c:v>
                </c:pt>
                <c:pt idx="2">
                  <c:v>120907.05405405404</c:v>
                </c:pt>
                <c:pt idx="3">
                  <c:v>86110.954954954941</c:v>
                </c:pt>
                <c:pt idx="4">
                  <c:v>63632.639639639638</c:v>
                </c:pt>
                <c:pt idx="5">
                  <c:v>78478.072072072071</c:v>
                </c:pt>
                <c:pt idx="6">
                  <c:v>88345.621621621627</c:v>
                </c:pt>
                <c:pt idx="7">
                  <c:v>78622.909909909911</c:v>
                </c:pt>
                <c:pt idx="8">
                  <c:v>67498.738738738728</c:v>
                </c:pt>
                <c:pt idx="9">
                  <c:v>74197</c:v>
                </c:pt>
                <c:pt idx="10">
                  <c:v>100667.26126126126</c:v>
                </c:pt>
                <c:pt idx="11">
                  <c:v>114437.77477477476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A-4CEC-8119-2FFB0DF43ED8}"/>
            </c:ext>
          </c:extLst>
        </c:ser>
        <c:ser>
          <c:idx val="18"/>
          <c:order val="6"/>
          <c:tx>
            <c:strRef>
              <c:f>'CONSOMMATIONS kWh PCI'!$L$4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'CONSOMMATIONS kWh PCI'!$B$151:$B$162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PCI'!$L$151:$L$162</c:f>
              <c:numCache>
                <c:formatCode>#,##0</c:formatCode>
                <c:ptCount val="12"/>
                <c:pt idx="0">
                  <c:v>145160.60360360361</c:v>
                </c:pt>
                <c:pt idx="1">
                  <c:v>131927.22522522521</c:v>
                </c:pt>
                <c:pt idx="2">
                  <c:v>130224.21621621621</c:v>
                </c:pt>
                <c:pt idx="3">
                  <c:v>93493.630630630621</c:v>
                </c:pt>
                <c:pt idx="4">
                  <c:v>75021.756756756746</c:v>
                </c:pt>
                <c:pt idx="5">
                  <c:v>79127.963963963964</c:v>
                </c:pt>
                <c:pt idx="6">
                  <c:v>93719.67567567568</c:v>
                </c:pt>
                <c:pt idx="7">
                  <c:v>82868.621621621627</c:v>
                </c:pt>
                <c:pt idx="8">
                  <c:v>82283.279279279275</c:v>
                </c:pt>
                <c:pt idx="9">
                  <c:v>84671.900900900888</c:v>
                </c:pt>
                <c:pt idx="10">
                  <c:v>124707.55855855855</c:v>
                </c:pt>
                <c:pt idx="11">
                  <c:v>134844.01801801799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A-4CEC-8119-2FFB0DF43ED8}"/>
            </c:ext>
          </c:extLst>
        </c:ser>
        <c:ser>
          <c:idx val="19"/>
          <c:order val="7"/>
          <c:tx>
            <c:strRef>
              <c:f>'CONSOMMATIONS kWh PCI'!$M$4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'CONSOMMATIONS kWh PCI'!$B$151:$B$162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PCI'!$M$151:$M$162</c:f>
              <c:numCache>
                <c:formatCode>#,##0</c:formatCode>
                <c:ptCount val="12"/>
                <c:pt idx="0">
                  <c:v>179924.18918918917</c:v>
                </c:pt>
                <c:pt idx="1">
                  <c:v>138077.53153153154</c:v>
                </c:pt>
                <c:pt idx="2">
                  <c:v>113273.86486486485</c:v>
                </c:pt>
                <c:pt idx="3">
                  <c:v>79621.081081081065</c:v>
                </c:pt>
                <c:pt idx="4">
                  <c:v>65709.738738738728</c:v>
                </c:pt>
                <c:pt idx="5">
                  <c:v>81142.153153153151</c:v>
                </c:pt>
                <c:pt idx="6">
                  <c:v>79818.288288288284</c:v>
                </c:pt>
                <c:pt idx="7">
                  <c:v>78879.135135135133</c:v>
                </c:pt>
                <c:pt idx="8">
                  <c:v>60736.306306306302</c:v>
                </c:pt>
                <c:pt idx="9">
                  <c:v>58218.549549549542</c:v>
                </c:pt>
                <c:pt idx="10">
                  <c:v>122999.1981981982</c:v>
                </c:pt>
                <c:pt idx="11">
                  <c:v>162688.7297297297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8A-4CEC-8119-2FFB0DF43ED8}"/>
            </c:ext>
          </c:extLst>
        </c:ser>
        <c:ser>
          <c:idx val="20"/>
          <c:order val="8"/>
          <c:tx>
            <c:strRef>
              <c:f>'CONSOMMATIONS kWh PCI'!$N$4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'CONSOMMATIONS kWh PCI'!$B$151:$B$162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PCI'!$N$151:$N$162</c:f>
              <c:numCache>
                <c:formatCode>#,##0</c:formatCode>
                <c:ptCount val="12"/>
                <c:pt idx="0">
                  <c:v>141137.36036036036</c:v>
                </c:pt>
                <c:pt idx="1">
                  <c:v>167361.5045045045</c:v>
                </c:pt>
                <c:pt idx="2">
                  <c:v>148422.1261261261</c:v>
                </c:pt>
                <c:pt idx="3">
                  <c:v>94092.819819819822</c:v>
                </c:pt>
                <c:pt idx="4">
                  <c:v>64066</c:v>
                </c:pt>
                <c:pt idx="5">
                  <c:v>68753.234234234231</c:v>
                </c:pt>
                <c:pt idx="6">
                  <c:v>88195.513513513506</c:v>
                </c:pt>
                <c:pt idx="7">
                  <c:v>89511.522522522515</c:v>
                </c:pt>
                <c:pt idx="8">
                  <c:v>78121.900900900902</c:v>
                </c:pt>
                <c:pt idx="9">
                  <c:v>73757.036036036036</c:v>
                </c:pt>
                <c:pt idx="10">
                  <c:v>133704.05405405402</c:v>
                </c:pt>
                <c:pt idx="11">
                  <c:v>154822.06630630628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8A-4CEC-8119-2FFB0DF43ED8}"/>
            </c:ext>
          </c:extLst>
        </c:ser>
        <c:ser>
          <c:idx val="21"/>
          <c:order val="9"/>
          <c:tx>
            <c:strRef>
              <c:f>'CONSOMMATIONS kWh PCI'!$O$4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'CONSOMMATIONS kWh PCI'!$B$151:$B$162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PCI'!$O$151:$O$162</c:f>
              <c:numCache>
                <c:formatCode>#,##0</c:formatCode>
                <c:ptCount val="12"/>
                <c:pt idx="0">
                  <c:v>188013.26126126124</c:v>
                </c:pt>
                <c:pt idx="1">
                  <c:v>151156.29729729728</c:v>
                </c:pt>
                <c:pt idx="2">
                  <c:v>109847.35135135135</c:v>
                </c:pt>
                <c:pt idx="3">
                  <c:v>108898.54054054053</c:v>
                </c:pt>
                <c:pt idx="4">
                  <c:v>65434.963963963957</c:v>
                </c:pt>
                <c:pt idx="5">
                  <c:v>66600.270270270266</c:v>
                </c:pt>
                <c:pt idx="6">
                  <c:v>90116.954954954956</c:v>
                </c:pt>
                <c:pt idx="7">
                  <c:v>82061.747747747751</c:v>
                </c:pt>
                <c:pt idx="8">
                  <c:v>72759.954954954956</c:v>
                </c:pt>
                <c:pt idx="9">
                  <c:v>69175.72072072071</c:v>
                </c:pt>
                <c:pt idx="10">
                  <c:v>119419.45945945945</c:v>
                </c:pt>
                <c:pt idx="11">
                  <c:v>142043.03603603604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48A-4CEC-8119-2FFB0DF43ED8}"/>
            </c:ext>
          </c:extLst>
        </c:ser>
        <c:ser>
          <c:idx val="22"/>
          <c:order val="10"/>
          <c:tx>
            <c:strRef>
              <c:f>'CONSOMMATIONS kWh PCI'!$P$4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'CONSOMMATIONS kWh PCI'!$B$151:$B$162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PCI'!$P$151:$P$162</c:f>
              <c:numCache>
                <c:formatCode>#,##0</c:formatCode>
                <c:ptCount val="12"/>
                <c:pt idx="0">
                  <c:v>161603.93693693692</c:v>
                </c:pt>
                <c:pt idx="1">
                  <c:v>133671.18018018018</c:v>
                </c:pt>
                <c:pt idx="2">
                  <c:v>132914.71171171172</c:v>
                </c:pt>
                <c:pt idx="3">
                  <c:v>114470.74774774774</c:v>
                </c:pt>
                <c:pt idx="4">
                  <c:v>78409.24324324324</c:v>
                </c:pt>
                <c:pt idx="5">
                  <c:v>83068.468468468462</c:v>
                </c:pt>
                <c:pt idx="6">
                  <c:v>103419.94594594595</c:v>
                </c:pt>
                <c:pt idx="7">
                  <c:v>103829.90990990991</c:v>
                </c:pt>
                <c:pt idx="8">
                  <c:v>89743.369369369364</c:v>
                </c:pt>
                <c:pt idx="9">
                  <c:v>98854.486486486479</c:v>
                </c:pt>
                <c:pt idx="10">
                  <c:v>122668.87387387386</c:v>
                </c:pt>
                <c:pt idx="11">
                  <c:v>152154.35288288287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48A-4CEC-8119-2FFB0DF43ED8}"/>
            </c:ext>
          </c:extLst>
        </c:ser>
        <c:ser>
          <c:idx val="23"/>
          <c:order val="11"/>
          <c:tx>
            <c:strRef>
              <c:f>'CONSOMMATIONS kWh PCI'!$Q$4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'CONSOMMATIONS kWh PCI'!$B$151:$B$162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PCI'!$Q$151:$Q$162</c:f>
              <c:numCache>
                <c:formatCode>#,##0</c:formatCode>
                <c:ptCount val="12"/>
                <c:pt idx="0">
                  <c:v>179724.46846846846</c:v>
                </c:pt>
                <c:pt idx="1">
                  <c:v>131375.14414414414</c:v>
                </c:pt>
                <c:pt idx="2">
                  <c:v>119624.0990990991</c:v>
                </c:pt>
                <c:pt idx="3">
                  <c:v>107242.04504504504</c:v>
                </c:pt>
                <c:pt idx="4">
                  <c:v>83162.88288288287</c:v>
                </c:pt>
                <c:pt idx="5">
                  <c:v>72034.459459459453</c:v>
                </c:pt>
                <c:pt idx="6">
                  <c:v>77469.459459459453</c:v>
                </c:pt>
                <c:pt idx="7">
                  <c:v>77219.108108108107</c:v>
                </c:pt>
                <c:pt idx="8">
                  <c:v>68328.441441441435</c:v>
                </c:pt>
                <c:pt idx="9">
                  <c:v>66888.639639639645</c:v>
                </c:pt>
                <c:pt idx="10">
                  <c:v>102902.58558558558</c:v>
                </c:pt>
                <c:pt idx="11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48A-4CEC-8119-2FFB0DF43ED8}"/>
            </c:ext>
          </c:extLst>
        </c:ser>
        <c:ser>
          <c:idx val="0"/>
          <c:order val="12"/>
          <c:tx>
            <c:strRef>
              <c:f>'CONSOMMATIONS kWh PCI'!$R$4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'CONSOMMATIONS kWh PCI'!$B$151:$B$162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PCI'!$R$151:$R$162</c:f>
              <c:numCache>
                <c:formatCode>#,##0</c:formatCode>
                <c:ptCount val="12"/>
                <c:pt idx="0">
                  <c:v>152765.93693693692</c:v>
                </c:pt>
                <c:pt idx="1">
                  <c:v>134013.47747747746</c:v>
                </c:pt>
                <c:pt idx="2">
                  <c:v>122561.04504504503</c:v>
                </c:pt>
                <c:pt idx="3">
                  <c:v>94008.297297297293</c:v>
                </c:pt>
                <c:pt idx="4">
                  <c:v>63983.459459459453</c:v>
                </c:pt>
                <c:pt idx="5">
                  <c:v>75655.567567567574</c:v>
                </c:pt>
                <c:pt idx="6">
                  <c:v>82951.08108108108</c:v>
                </c:pt>
                <c:pt idx="7">
                  <c:v>84467.954954954956</c:v>
                </c:pt>
                <c:pt idx="8">
                  <c:v>64371.864864864867</c:v>
                </c:pt>
                <c:pt idx="9">
                  <c:v>51710.189189189186</c:v>
                </c:pt>
                <c:pt idx="10">
                  <c:v>75774.612612612604</c:v>
                </c:pt>
                <c:pt idx="11">
                  <c:v>120053.62162162161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48A-4CEC-8119-2FFB0DF43ED8}"/>
            </c:ext>
          </c:extLst>
        </c:ser>
        <c:ser>
          <c:idx val="1"/>
          <c:order val="13"/>
          <c:tx>
            <c:strRef>
              <c:f>'CONSOMMATIONS kWh PCI'!$S$4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'CONSOMMATIONS kWh PCI'!$B$151:$B$162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PCI'!$S$151:$S$162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48A-4CEC-8119-2FFB0DF43ED8}"/>
            </c:ext>
          </c:extLst>
        </c:ser>
        <c:ser>
          <c:idx val="2"/>
          <c:order val="14"/>
          <c:tx>
            <c:strRef>
              <c:f>'CONSOMMATIONS kWh PCI'!$T$4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'CONSOMMATIONS kWh PCI'!$B$151:$B$162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PCI'!$T$151:$T$162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48A-4CEC-8119-2FFB0DF43ED8}"/>
            </c:ext>
          </c:extLst>
        </c:ser>
        <c:ser>
          <c:idx val="3"/>
          <c:order val="15"/>
          <c:tx>
            <c:strRef>
              <c:f>'CONSOMMATIONS kWh PCI'!$U$4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'CONSOMMATIONS kWh PCI'!$B$151:$B$162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PCI'!$U$151:$U$162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48A-4CEC-8119-2FFB0DF43ED8}"/>
            </c:ext>
          </c:extLst>
        </c:ser>
        <c:ser>
          <c:idx val="4"/>
          <c:order val="16"/>
          <c:tx>
            <c:strRef>
              <c:f>'CONSOMMATIONS kWh PCI'!$V$4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'CONSOMMATIONS kWh PCI'!$B$151:$B$162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PCI'!$V$151:$V$162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48A-4CEC-8119-2FFB0DF43ED8}"/>
            </c:ext>
          </c:extLst>
        </c:ser>
        <c:ser>
          <c:idx val="5"/>
          <c:order val="17"/>
          <c:tx>
            <c:strRef>
              <c:f>'CONSOMMATIONS kWh PCI'!$W$4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'CONSOMMATIONS kWh PCI'!$B$151:$B$162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PCI'!$W$151:$W$162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48A-4CEC-8119-2FFB0DF43ED8}"/>
            </c:ext>
          </c:extLst>
        </c:ser>
        <c:ser>
          <c:idx val="6"/>
          <c:order val="18"/>
          <c:tx>
            <c:strRef>
              <c:f>'CONSOMMATIONS kWh PCI'!$X$4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'CONSOMMATIONS kWh PCI'!$B$151:$B$162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PCI'!$X$151:$X$162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48A-4CEC-8119-2FFB0DF43ED8}"/>
            </c:ext>
          </c:extLst>
        </c:ser>
        <c:ser>
          <c:idx val="7"/>
          <c:order val="19"/>
          <c:tx>
            <c:strRef>
              <c:f>'CONSOMMATIONS kWh PCI'!$Y$4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'CONSOMMATIONS kWh PCI'!$B$151:$B$162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PCI'!$Y$151:$Y$162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48A-4CEC-8119-2FFB0DF43ED8}"/>
            </c:ext>
          </c:extLst>
        </c:ser>
        <c:ser>
          <c:idx val="8"/>
          <c:order val="20"/>
          <c:tx>
            <c:strRef>
              <c:f>'CONSOMMATIONS kWh PCI'!$Z$4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'CONSOMMATIONS kWh PCI'!$B$151:$B$162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PCI'!$Z$151:$Z$162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48A-4CEC-8119-2FFB0DF43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152068605574198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eau totale annuelle - kWh </a:t>
            </a:r>
            <a:endParaRPr lang="fr-FR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2"/>
          <c:order val="0"/>
          <c:tx>
            <c:strRef>
              <c:f>'CONSOMMATIONS kWh PCI'!$F$4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'CONSOMMATIONS kWh PCI'!$B$167:$B$178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PCI'!$F$167:$F$178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FF-463A-B1F5-60B6E0AAE575}"/>
            </c:ext>
          </c:extLst>
        </c:ser>
        <c:ser>
          <c:idx val="13"/>
          <c:order val="1"/>
          <c:tx>
            <c:strRef>
              <c:f>'CONSOMMATIONS kWh PCI'!$G$4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'CONSOMMATIONS kWh PCI'!$B$167:$B$178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PCI'!$G$167:$G$178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FF-463A-B1F5-60B6E0AAE575}"/>
            </c:ext>
          </c:extLst>
        </c:ser>
        <c:ser>
          <c:idx val="14"/>
          <c:order val="2"/>
          <c:tx>
            <c:strRef>
              <c:f>'CONSOMMATIONS kWh PCI'!$H$4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'CONSOMMATIONS kWh PCI'!$B$167:$B$178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PCI'!$H$167:$H$178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FF-463A-B1F5-60B6E0AAE575}"/>
            </c:ext>
          </c:extLst>
        </c:ser>
        <c:ser>
          <c:idx val="15"/>
          <c:order val="3"/>
          <c:tx>
            <c:strRef>
              <c:f>'CONSOMMATIONS kWh PCI'!$I$4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'CONSOMMATIONS kWh PCI'!$B$167:$B$178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PCI'!$I$167:$I$178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FF-463A-B1F5-60B6E0AAE575}"/>
            </c:ext>
          </c:extLst>
        </c:ser>
        <c:ser>
          <c:idx val="16"/>
          <c:order val="4"/>
          <c:tx>
            <c:strRef>
              <c:f>'CONSOMMATIONS kWh PCI'!$J$4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'CONSOMMATIONS kWh PCI'!$B$167:$B$178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PCI'!$J$167:$J$178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FF-463A-B1F5-60B6E0AAE575}"/>
            </c:ext>
          </c:extLst>
        </c:ser>
        <c:ser>
          <c:idx val="17"/>
          <c:order val="5"/>
          <c:tx>
            <c:strRef>
              <c:f>'CONSOMMATIONS kWh PCI'!$K$4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'CONSOMMATIONS kWh PCI'!$B$167:$B$178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PCI'!$K$167:$K$178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FF-463A-B1F5-60B6E0AAE575}"/>
            </c:ext>
          </c:extLst>
        </c:ser>
        <c:ser>
          <c:idx val="18"/>
          <c:order val="6"/>
          <c:tx>
            <c:strRef>
              <c:f>'CONSOMMATIONS kWh PCI'!$L$4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'CONSOMMATIONS kWh PCI'!$B$167:$B$178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PCI'!$L$167:$L$178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FF-463A-B1F5-60B6E0AAE575}"/>
            </c:ext>
          </c:extLst>
        </c:ser>
        <c:ser>
          <c:idx val="19"/>
          <c:order val="7"/>
          <c:tx>
            <c:strRef>
              <c:f>'CONSOMMATIONS kWh PCI'!$M$4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'CONSOMMATIONS kWh PCI'!$B$167:$B$178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PCI'!$M$167:$M$178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FF-463A-B1F5-60B6E0AAE575}"/>
            </c:ext>
          </c:extLst>
        </c:ser>
        <c:ser>
          <c:idx val="20"/>
          <c:order val="8"/>
          <c:tx>
            <c:strRef>
              <c:f>'CONSOMMATIONS kWh PCI'!$N$4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'CONSOMMATIONS kWh PCI'!$B$167:$B$178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PCI'!$N$167:$N$178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FF-463A-B1F5-60B6E0AAE575}"/>
            </c:ext>
          </c:extLst>
        </c:ser>
        <c:ser>
          <c:idx val="21"/>
          <c:order val="9"/>
          <c:tx>
            <c:strRef>
              <c:f>'CONSOMMATIONS kWh PCI'!$O$4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'CONSOMMATIONS kWh PCI'!$B$167:$B$178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PCI'!$O$167:$O$178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1FF-463A-B1F5-60B6E0AAE575}"/>
            </c:ext>
          </c:extLst>
        </c:ser>
        <c:ser>
          <c:idx val="22"/>
          <c:order val="10"/>
          <c:tx>
            <c:strRef>
              <c:f>'CONSOMMATIONS kWh PCI'!$P$4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'CONSOMMATIONS kWh PCI'!$B$167:$B$178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PCI'!$P$167:$P$178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1FF-463A-B1F5-60B6E0AAE575}"/>
            </c:ext>
          </c:extLst>
        </c:ser>
        <c:ser>
          <c:idx val="23"/>
          <c:order val="11"/>
          <c:tx>
            <c:strRef>
              <c:f>'CONSOMMATIONS kWh PCI'!$Q$4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'CONSOMMATIONS kWh PCI'!$B$167:$B$178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PCI'!$Q$167:$Q$178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1FF-463A-B1F5-60B6E0AAE575}"/>
            </c:ext>
          </c:extLst>
        </c:ser>
        <c:ser>
          <c:idx val="0"/>
          <c:order val="12"/>
          <c:tx>
            <c:strRef>
              <c:f>'CONSOMMATIONS kWh PCI'!$R$4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'CONSOMMATIONS kWh PCI'!$B$167:$B$178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PCI'!$R$167:$R$178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1FF-463A-B1F5-60B6E0AAE575}"/>
            </c:ext>
          </c:extLst>
        </c:ser>
        <c:ser>
          <c:idx val="1"/>
          <c:order val="13"/>
          <c:tx>
            <c:strRef>
              <c:f>'CONSOMMATIONS kWh PCI'!$S$4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'CONSOMMATIONS kWh PCI'!$B$167:$B$178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PCI'!$S$167:$S$178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1FF-463A-B1F5-60B6E0AAE575}"/>
            </c:ext>
          </c:extLst>
        </c:ser>
        <c:ser>
          <c:idx val="2"/>
          <c:order val="14"/>
          <c:tx>
            <c:strRef>
              <c:f>'CONSOMMATIONS kWh PCI'!$T$4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'CONSOMMATIONS kWh PCI'!$B$167:$B$178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PCI'!$T$167:$T$178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1FF-463A-B1F5-60B6E0AAE575}"/>
            </c:ext>
          </c:extLst>
        </c:ser>
        <c:ser>
          <c:idx val="3"/>
          <c:order val="15"/>
          <c:tx>
            <c:strRef>
              <c:f>'CONSOMMATIONS kWh PCI'!$U$4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'CONSOMMATIONS kWh PCI'!$B$167:$B$178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PCI'!$U$167:$U$178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1FF-463A-B1F5-60B6E0AAE575}"/>
            </c:ext>
          </c:extLst>
        </c:ser>
        <c:ser>
          <c:idx val="4"/>
          <c:order val="16"/>
          <c:tx>
            <c:strRef>
              <c:f>'CONSOMMATIONS kWh PCI'!$V$4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'CONSOMMATIONS kWh PCI'!$B$167:$B$178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PCI'!$V$167:$V$178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1FF-463A-B1F5-60B6E0AAE575}"/>
            </c:ext>
          </c:extLst>
        </c:ser>
        <c:ser>
          <c:idx val="5"/>
          <c:order val="17"/>
          <c:tx>
            <c:strRef>
              <c:f>'CONSOMMATIONS kWh PCI'!$W$4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'CONSOMMATIONS kWh PCI'!$B$167:$B$178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PCI'!$W$167:$W$178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1FF-463A-B1F5-60B6E0AAE575}"/>
            </c:ext>
          </c:extLst>
        </c:ser>
        <c:ser>
          <c:idx val="6"/>
          <c:order val="18"/>
          <c:tx>
            <c:strRef>
              <c:f>'CONSOMMATIONS kWh PCI'!$X$4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'CONSOMMATIONS kWh PCI'!$B$167:$B$178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PCI'!$X$167:$X$178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1FF-463A-B1F5-60B6E0AAE575}"/>
            </c:ext>
          </c:extLst>
        </c:ser>
        <c:ser>
          <c:idx val="7"/>
          <c:order val="19"/>
          <c:tx>
            <c:strRef>
              <c:f>'CONSOMMATIONS kWh PCI'!$Y$4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'CONSOMMATIONS kWh PCI'!$B$167:$B$178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PCI'!$Y$167:$Y$178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1FF-463A-B1F5-60B6E0AAE575}"/>
            </c:ext>
          </c:extLst>
        </c:ser>
        <c:ser>
          <c:idx val="8"/>
          <c:order val="20"/>
          <c:tx>
            <c:strRef>
              <c:f>'CONSOMMATIONS kWh PCI'!$Z$4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'CONSOMMATIONS kWh PCI'!$B$167:$B$178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PCI'!$Z$167:$Z$178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1FF-463A-B1F5-60B6E0AAE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152068605574198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gaz naturel annuelle totale - kWh 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'CONSOMMATIONS kWh PCI'!$B$34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'CONSOMMATIONS kWh PCI'!$F$4:$Z$4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'CONSOMMATIONS kWh PCI'!$F$34:$Z$34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768751.35135135113</c:v>
                </c:pt>
                <c:pt idx="3">
                  <c:v>822226.12612612604</c:v>
                </c:pt>
                <c:pt idx="4">
                  <c:v>668982.88288288284</c:v>
                </c:pt>
                <c:pt idx="5">
                  <c:v>679477.4774774774</c:v>
                </c:pt>
                <c:pt idx="6">
                  <c:v>712950.45045045041</c:v>
                </c:pt>
                <c:pt idx="7">
                  <c:v>710265.76576576568</c:v>
                </c:pt>
                <c:pt idx="8">
                  <c:v>766378.37837837834</c:v>
                </c:pt>
                <c:pt idx="9">
                  <c:v>747558.55855855835</c:v>
                </c:pt>
                <c:pt idx="10">
                  <c:v>826456.75675675669</c:v>
                </c:pt>
                <c:pt idx="11">
                  <c:v>672733.33333333326</c:v>
                </c:pt>
                <c:pt idx="12">
                  <c:v>555708.10810810805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CB-4020-BA1B-77D54D9D1409}"/>
            </c:ext>
          </c:extLst>
        </c:ser>
        <c:ser>
          <c:idx val="1"/>
          <c:order val="1"/>
          <c:tx>
            <c:strRef>
              <c:f>'CONSOMMATIONS kWh PCI'!$B$35</c:f>
              <c:strCache>
                <c:ptCount val="1"/>
                <c:pt idx="0">
                  <c:v>TOTAL CORRIGE</c:v>
                </c:pt>
              </c:strCache>
            </c:strRef>
          </c:tx>
          <c:invertIfNegative val="0"/>
          <c:val>
            <c:numRef>
              <c:f>'CONSOMMATIONS kWh PCI'!$F$35:$Z$35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647752.13466853299</c:v>
                </c:pt>
                <c:pt idx="3">
                  <c:v>707443.79421405378</c:v>
                </c:pt>
                <c:pt idx="4">
                  <c:v>821214.59326153784</c:v>
                </c:pt>
                <c:pt idx="5">
                  <c:v>702013.42737140751</c:v>
                </c:pt>
                <c:pt idx="6">
                  <c:v>724033.24402306438</c:v>
                </c:pt>
                <c:pt idx="7">
                  <c:v>665286.96479217312</c:v>
                </c:pt>
                <c:pt idx="8">
                  <c:v>764085.44764405373</c:v>
                </c:pt>
                <c:pt idx="9">
                  <c:v>725139.66487218102</c:v>
                </c:pt>
                <c:pt idx="10">
                  <c:v>885784.55334439268</c:v>
                </c:pt>
                <c:pt idx="11">
                  <c:v>649365.66703990393</c:v>
                </c:pt>
                <c:pt idx="12">
                  <c:v>509257.83478986478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9-4B97-8C82-046ABC961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gaz propane annuelle totale - kWh 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'CONSOMMATIONS kWh PCI'!$B$51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'CONSOMMATIONS kWh PCI'!$F$4:$Z$4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'CONSOMMATIONS kWh PCI'!$F$51:$Z$51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F9-4B43-B82B-67ECA9B01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gaz butane annuelle totale - kWh 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'CONSOMMATIONS kWh PCI'!$B$67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'CONSOMMATIONS kWh PCI'!$F$4:$Z$4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'CONSOMMATIONS kWh PCI'!$F$67:$Z$67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C-467F-8D1E-26F202A9A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RCU annuelle totale - kWh 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'CONSOMMATIONS kWh PCI'!$B$83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'CONSOMMATIONS kWh PCI'!$F$4:$Z$4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'CONSOMMATIONS kWh PCI'!$F$83:$Z$83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D8-4E4F-8654-BE014BE52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fioul annuelle totale - kWh 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'CONSOMMATIONS kWh PCI'!$B$99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'CONSOMMATIONS kWh PCI'!$F$4:$Z$4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'CONSOMMATIONS kWh PCI'!$F$99:$Z$99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2073.7600000000007</c:v>
                </c:pt>
                <c:pt idx="9">
                  <c:v>0</c:v>
                </c:pt>
                <c:pt idx="10">
                  <c:v>1505.4700000000003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8-410F-93D6-2387493B0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bois granulés annuelle totale - kWh 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'CONSOMMATIONS kWh PCI'!$B$115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'CONSOMMATIONS kWh PCI'!$F$4:$Z$4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'CONSOMMATIONS kWh PCI'!$F$115:$Z$115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87-4A59-ACAB-AF0248513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bois plaquettes annuelle totale - kWh 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'CONSOMMATIONS kWh PCI'!$B$131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'CONSOMMATIONS kWh PCI'!$F$4:$Z$4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'CONSOMMATIONS kWh PCI'!$F$131:$Z$131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8-48C2-86FE-00348BC0E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thermique annuelle totale - kWh 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'CONSOMMATIONS kWh PCI'!$B$147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'CONSOMMATIONS kWh PCI'!$F$4:$Z$4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'CONSOMMATIONS kWh PCI'!$F$147:$Z$147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768751.35135135113</c:v>
                </c:pt>
                <c:pt idx="3">
                  <c:v>822226.12612612604</c:v>
                </c:pt>
                <c:pt idx="4">
                  <c:v>711612.88288288284</c:v>
                </c:pt>
                <c:pt idx="5">
                  <c:v>679477.4774774774</c:v>
                </c:pt>
                <c:pt idx="6">
                  <c:v>712950.45045045041</c:v>
                </c:pt>
                <c:pt idx="7">
                  <c:v>710265.76576576568</c:v>
                </c:pt>
                <c:pt idx="8">
                  <c:v>768452.13837837835</c:v>
                </c:pt>
                <c:pt idx="9">
                  <c:v>747558.55855855835</c:v>
                </c:pt>
                <c:pt idx="10">
                  <c:v>827962.22675675666</c:v>
                </c:pt>
                <c:pt idx="11">
                  <c:v>672733.33333333326</c:v>
                </c:pt>
                <c:pt idx="12">
                  <c:v>555708.10810810805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96-409D-8891-BE21AC758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énergétique annuelle totale - kWh 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'CONSOMMATIONS kWh PCI'!$B$163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'CONSOMMATIONS kWh PCI'!$F$4:$Z$4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'CONSOMMATIONS kWh PCI'!$F$163:$Z$163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1297166.3513513512</c:v>
                </c:pt>
                <c:pt idx="3">
                  <c:v>1372074.1261261259</c:v>
                </c:pt>
                <c:pt idx="4">
                  <c:v>1244694.8828828828</c:v>
                </c:pt>
                <c:pt idx="5">
                  <c:v>1233919.4774774774</c:v>
                </c:pt>
                <c:pt idx="6">
                  <c:v>1258050.4504504506</c:v>
                </c:pt>
                <c:pt idx="7">
                  <c:v>1221088.7657657657</c:v>
                </c:pt>
                <c:pt idx="8">
                  <c:v>1301945.1383783782</c:v>
                </c:pt>
                <c:pt idx="9">
                  <c:v>1265527.5585585583</c:v>
                </c:pt>
                <c:pt idx="10">
                  <c:v>1374809.2267567567</c:v>
                </c:pt>
                <c:pt idx="11">
                  <c:v>1223497.3333333333</c:v>
                </c:pt>
                <c:pt idx="12">
                  <c:v>1122317.1081081079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85-4B87-A380-007D9292D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eau annuelle totale - kWh 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'CONSOMMATIONS kWh PCI'!$B$179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'CONSOMMATIONS kWh PCI'!$F$4:$Z$4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'CONSOMMATIONS kWh PCI'!$F$179:$Z$179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6-48C7-9E0A-8ACE14C9D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Emissions mensuelles de CO2 - Electricité - en kg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'EMISSIONS CO2'!$F$4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'EMISSIONS CO2'!$B$5:$B$16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CO2'!$F$5:$F$16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60-4F43-AEF3-30EA8D058278}"/>
            </c:ext>
          </c:extLst>
        </c:ser>
        <c:ser>
          <c:idx val="1"/>
          <c:order val="1"/>
          <c:tx>
            <c:strRef>
              <c:f>'EMISSIONS CO2'!$G$4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'EMISSIONS CO2'!$B$5:$B$16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CO2'!$G$5:$G$16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60-4F43-AEF3-30EA8D058278}"/>
            </c:ext>
          </c:extLst>
        </c:ser>
        <c:ser>
          <c:idx val="2"/>
          <c:order val="2"/>
          <c:tx>
            <c:strRef>
              <c:f>'EMISSIONS CO2'!$H$4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'EMISSIONS CO2'!$B$5:$B$16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CO2'!$H$5:$H$16</c:f>
              <c:numCache>
                <c:formatCode>#,##0</c:formatCode>
                <c:ptCount val="12"/>
                <c:pt idx="0">
                  <c:v>2724288</c:v>
                </c:pt>
                <c:pt idx="1">
                  <c:v>2781120</c:v>
                </c:pt>
                <c:pt idx="2">
                  <c:v>2283648</c:v>
                </c:pt>
                <c:pt idx="3">
                  <c:v>2144512</c:v>
                </c:pt>
                <c:pt idx="4">
                  <c:v>1858240</c:v>
                </c:pt>
                <c:pt idx="5">
                  <c:v>2857344</c:v>
                </c:pt>
                <c:pt idx="6">
                  <c:v>3583232</c:v>
                </c:pt>
                <c:pt idx="7">
                  <c:v>4042368</c:v>
                </c:pt>
                <c:pt idx="8">
                  <c:v>2887552</c:v>
                </c:pt>
                <c:pt idx="9">
                  <c:v>2456192</c:v>
                </c:pt>
                <c:pt idx="10">
                  <c:v>2940416</c:v>
                </c:pt>
                <c:pt idx="11">
                  <c:v>3259648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60-4F43-AEF3-30EA8D058278}"/>
            </c:ext>
          </c:extLst>
        </c:ser>
        <c:ser>
          <c:idx val="3"/>
          <c:order val="3"/>
          <c:tx>
            <c:strRef>
              <c:f>'EMISSIONS CO2'!$I$4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'EMISSIONS CO2'!$B$5:$B$16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CO2'!$I$5:$I$16</c:f>
              <c:numCache>
                <c:formatCode>#,##0</c:formatCode>
                <c:ptCount val="12"/>
                <c:pt idx="0">
                  <c:v>3351296</c:v>
                </c:pt>
                <c:pt idx="1">
                  <c:v>2913728</c:v>
                </c:pt>
                <c:pt idx="2">
                  <c:v>2991744</c:v>
                </c:pt>
                <c:pt idx="3">
                  <c:v>2642752</c:v>
                </c:pt>
                <c:pt idx="4">
                  <c:v>2428160</c:v>
                </c:pt>
                <c:pt idx="5">
                  <c:v>2340032</c:v>
                </c:pt>
                <c:pt idx="6">
                  <c:v>4052224</c:v>
                </c:pt>
                <c:pt idx="7">
                  <c:v>3685376</c:v>
                </c:pt>
                <c:pt idx="8">
                  <c:v>2404672</c:v>
                </c:pt>
                <c:pt idx="9">
                  <c:v>2284864</c:v>
                </c:pt>
                <c:pt idx="10">
                  <c:v>2897344</c:v>
                </c:pt>
                <c:pt idx="11">
                  <c:v>3198080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60-4F43-AEF3-30EA8D058278}"/>
            </c:ext>
          </c:extLst>
        </c:ser>
        <c:ser>
          <c:idx val="5"/>
          <c:order val="4"/>
          <c:tx>
            <c:strRef>
              <c:f>'EMISSIONS CO2'!$J$4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'EMISSIONS CO2'!$B$5:$B$16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CO2'!$J$5:$J$16</c:f>
              <c:numCache>
                <c:formatCode>#,##0</c:formatCode>
                <c:ptCount val="12"/>
                <c:pt idx="0">
                  <c:v>3182720</c:v>
                </c:pt>
                <c:pt idx="1">
                  <c:v>2731456</c:v>
                </c:pt>
                <c:pt idx="2">
                  <c:v>2728320</c:v>
                </c:pt>
                <c:pt idx="3">
                  <c:v>2396992</c:v>
                </c:pt>
                <c:pt idx="4">
                  <c:v>2197632</c:v>
                </c:pt>
                <c:pt idx="5">
                  <c:v>2933120</c:v>
                </c:pt>
                <c:pt idx="6">
                  <c:v>3353792</c:v>
                </c:pt>
                <c:pt idx="7">
                  <c:v>3389696</c:v>
                </c:pt>
                <c:pt idx="8">
                  <c:v>3576896</c:v>
                </c:pt>
                <c:pt idx="9">
                  <c:v>1979392</c:v>
                </c:pt>
                <c:pt idx="10">
                  <c:v>2626048</c:v>
                </c:pt>
                <c:pt idx="11">
                  <c:v>3021184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60-4F43-AEF3-30EA8D058278}"/>
            </c:ext>
          </c:extLst>
        </c:ser>
        <c:ser>
          <c:idx val="4"/>
          <c:order val="5"/>
          <c:tx>
            <c:strRef>
              <c:f>'EMISSIONS CO2'!$K$4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'EMISSIONS CO2'!$B$5:$B$16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CO2'!$K$5:$K$16</c:f>
              <c:numCache>
                <c:formatCode>#,##0</c:formatCode>
                <c:ptCount val="12"/>
                <c:pt idx="0">
                  <c:v>3135872</c:v>
                </c:pt>
                <c:pt idx="1">
                  <c:v>2724672</c:v>
                </c:pt>
                <c:pt idx="2">
                  <c:v>2697792</c:v>
                </c:pt>
                <c:pt idx="3">
                  <c:v>2288384</c:v>
                </c:pt>
                <c:pt idx="4">
                  <c:v>2105152</c:v>
                </c:pt>
                <c:pt idx="5">
                  <c:v>3545984</c:v>
                </c:pt>
                <c:pt idx="6">
                  <c:v>4385536</c:v>
                </c:pt>
                <c:pt idx="7">
                  <c:v>3655232</c:v>
                </c:pt>
                <c:pt idx="8">
                  <c:v>2819840</c:v>
                </c:pt>
                <c:pt idx="9">
                  <c:v>2566208</c:v>
                </c:pt>
                <c:pt idx="10">
                  <c:v>2656384</c:v>
                </c:pt>
                <c:pt idx="11">
                  <c:v>2903232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60-4F43-AEF3-30EA8D058278}"/>
            </c:ext>
          </c:extLst>
        </c:ser>
        <c:ser>
          <c:idx val="6"/>
          <c:order val="6"/>
          <c:tx>
            <c:strRef>
              <c:f>'EMISSIONS CO2'!$L$4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'EMISSIONS CO2'!$B$5:$B$16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CO2'!$L$5:$L$16</c:f>
              <c:numCache>
                <c:formatCode>#,##0</c:formatCode>
                <c:ptCount val="12"/>
                <c:pt idx="0">
                  <c:v>3030848</c:v>
                </c:pt>
                <c:pt idx="1">
                  <c:v>2726528</c:v>
                </c:pt>
                <c:pt idx="2">
                  <c:v>2874112</c:v>
                </c:pt>
                <c:pt idx="3">
                  <c:v>2544832</c:v>
                </c:pt>
                <c:pt idx="4">
                  <c:v>2333760</c:v>
                </c:pt>
                <c:pt idx="5">
                  <c:v>2986496</c:v>
                </c:pt>
                <c:pt idx="6">
                  <c:v>3772416</c:v>
                </c:pt>
                <c:pt idx="7">
                  <c:v>3708608</c:v>
                </c:pt>
                <c:pt idx="8">
                  <c:v>3245056</c:v>
                </c:pt>
                <c:pt idx="9">
                  <c:v>2462144</c:v>
                </c:pt>
                <c:pt idx="10">
                  <c:v>2479936</c:v>
                </c:pt>
                <c:pt idx="11">
                  <c:v>2721664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B60-4F43-AEF3-30EA8D058278}"/>
            </c:ext>
          </c:extLst>
        </c:ser>
        <c:ser>
          <c:idx val="7"/>
          <c:order val="7"/>
          <c:tx>
            <c:strRef>
              <c:f>'EMISSIONS CO2'!$M$4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'EMISSIONS CO2'!$B$5:$B$16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CO2'!$M$5:$M$16</c:f>
              <c:numCache>
                <c:formatCode>#,##0</c:formatCode>
                <c:ptCount val="12"/>
                <c:pt idx="0">
                  <c:v>2882240</c:v>
                </c:pt>
                <c:pt idx="1">
                  <c:v>2326144</c:v>
                </c:pt>
                <c:pt idx="2">
                  <c:v>2406976</c:v>
                </c:pt>
                <c:pt idx="3">
                  <c:v>2172160</c:v>
                </c:pt>
                <c:pt idx="4">
                  <c:v>2154944</c:v>
                </c:pt>
                <c:pt idx="5">
                  <c:v>3583296</c:v>
                </c:pt>
                <c:pt idx="6">
                  <c:v>3669120</c:v>
                </c:pt>
                <c:pt idx="7">
                  <c:v>3714816</c:v>
                </c:pt>
                <c:pt idx="8">
                  <c:v>2459520</c:v>
                </c:pt>
                <c:pt idx="9">
                  <c:v>2193216</c:v>
                </c:pt>
                <c:pt idx="10">
                  <c:v>2400064</c:v>
                </c:pt>
                <c:pt idx="11">
                  <c:v>2730176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B60-4F43-AEF3-30EA8D058278}"/>
            </c:ext>
          </c:extLst>
        </c:ser>
        <c:ser>
          <c:idx val="8"/>
          <c:order val="8"/>
          <c:tx>
            <c:strRef>
              <c:f>'EMISSIONS CO2'!$N$4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'EMISSIONS CO2'!$B$5:$B$16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CO2'!$N$5:$N$16</c:f>
              <c:numCache>
                <c:formatCode>#,##0</c:formatCode>
                <c:ptCount val="12"/>
                <c:pt idx="0">
                  <c:v>2699328</c:v>
                </c:pt>
                <c:pt idx="1">
                  <c:v>2614848</c:v>
                </c:pt>
                <c:pt idx="2">
                  <c:v>2662144</c:v>
                </c:pt>
                <c:pt idx="3">
                  <c:v>2225472</c:v>
                </c:pt>
                <c:pt idx="4">
                  <c:v>2077824</c:v>
                </c:pt>
                <c:pt idx="5">
                  <c:v>2926016</c:v>
                </c:pt>
                <c:pt idx="6">
                  <c:v>4062848</c:v>
                </c:pt>
                <c:pt idx="7">
                  <c:v>4069696</c:v>
                </c:pt>
                <c:pt idx="8">
                  <c:v>3201344</c:v>
                </c:pt>
                <c:pt idx="9">
                  <c:v>2478144</c:v>
                </c:pt>
                <c:pt idx="10">
                  <c:v>2467200</c:v>
                </c:pt>
                <c:pt idx="11">
                  <c:v>2658688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60-4F43-AEF3-30EA8D058278}"/>
            </c:ext>
          </c:extLst>
        </c:ser>
        <c:ser>
          <c:idx val="9"/>
          <c:order val="9"/>
          <c:tx>
            <c:strRef>
              <c:f>'EMISSIONS CO2'!$O$4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'EMISSIONS CO2'!$B$5:$B$16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CO2'!$O$5:$O$16</c:f>
              <c:numCache>
                <c:formatCode>#,##0</c:formatCode>
                <c:ptCount val="12"/>
                <c:pt idx="0">
                  <c:v>2883328</c:v>
                </c:pt>
                <c:pt idx="1">
                  <c:v>2358976</c:v>
                </c:pt>
                <c:pt idx="2">
                  <c:v>2367744</c:v>
                </c:pt>
                <c:pt idx="3">
                  <c:v>2211712</c:v>
                </c:pt>
                <c:pt idx="4">
                  <c:v>2020544</c:v>
                </c:pt>
                <c:pt idx="5">
                  <c:v>2600320</c:v>
                </c:pt>
                <c:pt idx="6">
                  <c:v>4285568</c:v>
                </c:pt>
                <c:pt idx="7">
                  <c:v>3789696</c:v>
                </c:pt>
                <c:pt idx="8">
                  <c:v>3033920</c:v>
                </c:pt>
                <c:pt idx="9">
                  <c:v>2301120</c:v>
                </c:pt>
                <c:pt idx="10">
                  <c:v>2538240</c:v>
                </c:pt>
                <c:pt idx="11">
                  <c:v>2758848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B60-4F43-AEF3-30EA8D058278}"/>
            </c:ext>
          </c:extLst>
        </c:ser>
        <c:ser>
          <c:idx val="10"/>
          <c:order val="10"/>
          <c:tx>
            <c:strRef>
              <c:f>'EMISSIONS CO2'!$P$4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'EMISSIONS CO2'!$B$5:$B$16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CO2'!$P$5:$P$16</c:f>
              <c:numCache>
                <c:formatCode>#,##0</c:formatCode>
                <c:ptCount val="12"/>
                <c:pt idx="0">
                  <c:v>2948288</c:v>
                </c:pt>
                <c:pt idx="1">
                  <c:v>2501824</c:v>
                </c:pt>
                <c:pt idx="2">
                  <c:v>2662592</c:v>
                </c:pt>
                <c:pt idx="3">
                  <c:v>2407872</c:v>
                </c:pt>
                <c:pt idx="4">
                  <c:v>2231424</c:v>
                </c:pt>
                <c:pt idx="5">
                  <c:v>2988800</c:v>
                </c:pt>
                <c:pt idx="6">
                  <c:v>3940736</c:v>
                </c:pt>
                <c:pt idx="7">
                  <c:v>3905280</c:v>
                </c:pt>
                <c:pt idx="8">
                  <c:v>3095936</c:v>
                </c:pt>
                <c:pt idx="9">
                  <c:v>2577152</c:v>
                </c:pt>
                <c:pt idx="10">
                  <c:v>2668480</c:v>
                </c:pt>
                <c:pt idx="11">
                  <c:v>3069824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B60-4F43-AEF3-30EA8D058278}"/>
            </c:ext>
          </c:extLst>
        </c:ser>
        <c:ser>
          <c:idx val="11"/>
          <c:order val="11"/>
          <c:tx>
            <c:strRef>
              <c:f>'EMISSIONS CO2'!$Q$4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'EMISSIONS CO2'!$B$5:$B$16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CO2'!$Q$5:$Q$16</c:f>
              <c:numCache>
                <c:formatCode>#,##0</c:formatCode>
                <c:ptCount val="12"/>
                <c:pt idx="0">
                  <c:v>3113984</c:v>
                </c:pt>
                <c:pt idx="1">
                  <c:v>2625984</c:v>
                </c:pt>
                <c:pt idx="2">
                  <c:v>2798400</c:v>
                </c:pt>
                <c:pt idx="3">
                  <c:v>2521408</c:v>
                </c:pt>
                <c:pt idx="4">
                  <c:v>2315520</c:v>
                </c:pt>
                <c:pt idx="5">
                  <c:v>3166400</c:v>
                </c:pt>
                <c:pt idx="6">
                  <c:v>3712640</c:v>
                </c:pt>
                <c:pt idx="7">
                  <c:v>3725504</c:v>
                </c:pt>
                <c:pt idx="8">
                  <c:v>3167168</c:v>
                </c:pt>
                <c:pt idx="9">
                  <c:v>2358336</c:v>
                </c:pt>
                <c:pt idx="10">
                  <c:v>2708288</c:v>
                </c:pt>
                <c:pt idx="11">
                  <c:v>3035264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B60-4F43-AEF3-30EA8D058278}"/>
            </c:ext>
          </c:extLst>
        </c:ser>
        <c:ser>
          <c:idx val="12"/>
          <c:order val="12"/>
          <c:tx>
            <c:strRef>
              <c:f>'EMISSIONS CO2'!$R$4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'EMISSIONS CO2'!$B$5:$B$16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CO2'!$R$5:$R$16</c:f>
              <c:numCache>
                <c:formatCode>#,##0</c:formatCode>
                <c:ptCount val="12"/>
                <c:pt idx="0">
                  <c:v>3233856</c:v>
                </c:pt>
                <c:pt idx="1">
                  <c:v>2677504</c:v>
                </c:pt>
                <c:pt idx="2">
                  <c:v>2893824</c:v>
                </c:pt>
                <c:pt idx="3">
                  <c:v>2490304</c:v>
                </c:pt>
                <c:pt idx="4">
                  <c:v>2516736</c:v>
                </c:pt>
                <c:pt idx="5">
                  <c:v>3500032</c:v>
                </c:pt>
                <c:pt idx="6">
                  <c:v>4138880</c:v>
                </c:pt>
                <c:pt idx="7">
                  <c:v>4192832</c:v>
                </c:pt>
                <c:pt idx="8">
                  <c:v>2912448</c:v>
                </c:pt>
                <c:pt idx="9">
                  <c:v>2138944</c:v>
                </c:pt>
                <c:pt idx="10">
                  <c:v>2531968</c:v>
                </c:pt>
                <c:pt idx="11">
                  <c:v>3035648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03-4AAD-85E2-EC937E13A17D}"/>
            </c:ext>
          </c:extLst>
        </c:ser>
        <c:ser>
          <c:idx val="13"/>
          <c:order val="13"/>
          <c:tx>
            <c:strRef>
              <c:f>'EMISSIONS CO2'!$S$4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'EMISSIONS CO2'!$B$5:$B$16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CO2'!$S$5:$S$16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03-4AAD-85E2-EC937E13A17D}"/>
            </c:ext>
          </c:extLst>
        </c:ser>
        <c:ser>
          <c:idx val="14"/>
          <c:order val="14"/>
          <c:tx>
            <c:strRef>
              <c:f>'EMISSIONS CO2'!$T$4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'EMISSIONS CO2'!$B$5:$B$16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CO2'!$T$5:$T$16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03-4AAD-85E2-EC937E13A17D}"/>
            </c:ext>
          </c:extLst>
        </c:ser>
        <c:ser>
          <c:idx val="15"/>
          <c:order val="15"/>
          <c:tx>
            <c:strRef>
              <c:f>'EMISSIONS CO2'!$U$4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'EMISSIONS CO2'!$B$5:$B$16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CO2'!$U$5:$U$16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03-4AAD-85E2-EC937E13A17D}"/>
            </c:ext>
          </c:extLst>
        </c:ser>
        <c:ser>
          <c:idx val="16"/>
          <c:order val="16"/>
          <c:tx>
            <c:strRef>
              <c:f>'EMISSIONS CO2'!$V$4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'EMISSIONS CO2'!$B$5:$B$16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CO2'!$V$5:$V$16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03-4AAD-85E2-EC937E13A17D}"/>
            </c:ext>
          </c:extLst>
        </c:ser>
        <c:ser>
          <c:idx val="17"/>
          <c:order val="17"/>
          <c:tx>
            <c:strRef>
              <c:f>'EMISSIONS CO2'!$W$4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'EMISSIONS CO2'!$B$5:$B$16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CO2'!$W$5:$W$16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03-4AAD-85E2-EC937E13A17D}"/>
            </c:ext>
          </c:extLst>
        </c:ser>
        <c:ser>
          <c:idx val="18"/>
          <c:order val="18"/>
          <c:tx>
            <c:strRef>
              <c:f>'EMISSIONS CO2'!$X$4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'EMISSIONS CO2'!$B$5:$B$16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CO2'!$X$5:$X$16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703-4AAD-85E2-EC937E13A17D}"/>
            </c:ext>
          </c:extLst>
        </c:ser>
        <c:ser>
          <c:idx val="19"/>
          <c:order val="19"/>
          <c:tx>
            <c:strRef>
              <c:f>'EMISSIONS CO2'!$Y$4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'EMISSIONS CO2'!$B$5:$B$16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CO2'!$Y$5:$Y$16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703-4AAD-85E2-EC937E13A17D}"/>
            </c:ext>
          </c:extLst>
        </c:ser>
        <c:ser>
          <c:idx val="20"/>
          <c:order val="20"/>
          <c:tx>
            <c:strRef>
              <c:f>'EMISSIONS CO2'!$Z$4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'EMISSIONS CO2'!$B$5:$B$16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CO2'!$Z$5:$Z$16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03-4AAD-85E2-EC937E13A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7743259145764"/>
          <c:y val="8.4536773798748077E-2"/>
          <c:w val="7.8047776450681311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Emissions totales annuelles de CO2 - Electricité - en kg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'EMISSIONS CO2'!$B$17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'EMISSIONS CO2'!$F$4:$Z$4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'EMISSIONS CO2'!$F$17:$Z$17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33818560</c:v>
                </c:pt>
                <c:pt idx="3">
                  <c:v>35190272</c:v>
                </c:pt>
                <c:pt idx="4">
                  <c:v>34117248</c:v>
                </c:pt>
                <c:pt idx="5">
                  <c:v>35484288</c:v>
                </c:pt>
                <c:pt idx="6">
                  <c:v>34886400</c:v>
                </c:pt>
                <c:pt idx="7">
                  <c:v>32692672</c:v>
                </c:pt>
                <c:pt idx="8">
                  <c:v>34143552</c:v>
                </c:pt>
                <c:pt idx="9">
                  <c:v>33150016</c:v>
                </c:pt>
                <c:pt idx="10">
                  <c:v>34998208</c:v>
                </c:pt>
                <c:pt idx="11">
                  <c:v>35248896</c:v>
                </c:pt>
                <c:pt idx="12">
                  <c:v>36262976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4D-4459-91D2-8178FBFE9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7.168250757841424E-2"/>
          <c:h val="5.823438393061361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Emissions totales annuelles de CO2 - Gaz naturel - en kg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'EMISSIONS CO2'!$B$33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'EMISSIONS CO2'!$F$4:$Z$4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'EMISSIONS CO2'!$F$33:$Z$33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174506.55675675673</c:v>
                </c:pt>
                <c:pt idx="3">
                  <c:v>186645.3306306306</c:v>
                </c:pt>
                <c:pt idx="4">
                  <c:v>151859.11441441439</c:v>
                </c:pt>
                <c:pt idx="5">
                  <c:v>154241.3873873874</c:v>
                </c:pt>
                <c:pt idx="6">
                  <c:v>161839.75225225225</c:v>
                </c:pt>
                <c:pt idx="7">
                  <c:v>161230.32882882879</c:v>
                </c:pt>
                <c:pt idx="8">
                  <c:v>173967.89189189186</c:v>
                </c:pt>
                <c:pt idx="9">
                  <c:v>169695.79279279275</c:v>
                </c:pt>
                <c:pt idx="10">
                  <c:v>187605.68378378375</c:v>
                </c:pt>
                <c:pt idx="11">
                  <c:v>152710.46666666662</c:v>
                </c:pt>
                <c:pt idx="12">
                  <c:v>126145.74054054053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CC-4525-9085-2BDAC3BB3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7.168250757841424E-2"/>
          <c:h val="4.291521398743001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Emissions totales annuelles de CO2 - Gaz propane - en kg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'EMISSIONS CO2'!$B$49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'EMISSIONS CO2'!$F$4:$Z$4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'EMISSIONS CO2'!$F$49:$Z$49</c:f>
            </c:numRef>
          </c:val>
          <c:extLst>
            <c:ext xmlns:c16="http://schemas.microsoft.com/office/drawing/2014/chart" uri="{C3380CC4-5D6E-409C-BE32-E72D297353CC}">
              <c16:uniqueId val="{00000000-8017-4DF6-883C-A185F8E78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7.168250757841424E-2"/>
          <c:h val="4.06773050348865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Emissions totales annuelles de CO2 - Gaz butane - en kg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'EMISSIONS CO2'!$B$65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'EMISSIONS CO2'!$F$4:$Z$4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'EMISSIONS CO2'!$F$65:$Z$65</c:f>
            </c:numRef>
          </c:val>
          <c:extLst>
            <c:ext xmlns:c16="http://schemas.microsoft.com/office/drawing/2014/chart" uri="{C3380CC4-5D6E-409C-BE32-E72D297353CC}">
              <c16:uniqueId val="{00000000-CB58-4C42-A599-367FC85D4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Emissions totales annuelles de CO2 - RCU - en kg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'EMISSIONS CO2'!$B$81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'EMISSIONS CO2'!$F$4:$Z$4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'EMISSIONS CO2'!$F$81:$Z$81</c:f>
            </c:numRef>
          </c:val>
          <c:extLst>
            <c:ext xmlns:c16="http://schemas.microsoft.com/office/drawing/2014/chart" uri="{C3380CC4-5D6E-409C-BE32-E72D297353CC}">
              <c16:uniqueId val="{00000000-ABD5-40D2-B145-7F2219738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Emissions totales annuelles de CO2 - Fioul - en kg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'EMISSIONS CO2'!$B$97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'EMISSIONS CO2'!$F$4:$Z$4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'EMISSIONS CO2'!$F$97:$Z$97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671.89824000000021</c:v>
                </c:pt>
                <c:pt idx="9">
                  <c:v>0</c:v>
                </c:pt>
                <c:pt idx="10">
                  <c:v>487.77228000000008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DD-4CFB-8FB9-3243CE2C2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Emissions totales annuelles de CO2 - Bois granulés - en kg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'EMISSIONS CO2'!$B$113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'EMISSIONS CO2'!$F$4:$Z$4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'EMISSIONS CO2'!$F$113:$Z$113</c:f>
            </c:numRef>
          </c:val>
          <c:extLst>
            <c:ext xmlns:c16="http://schemas.microsoft.com/office/drawing/2014/chart" uri="{C3380CC4-5D6E-409C-BE32-E72D297353CC}">
              <c16:uniqueId val="{00000000-0C37-4A95-ADD4-ECBB6D5DD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Emissions totales annuelles de CO2 - Bois plaquettes - en kg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'EMISSIONS CO2'!$B$129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'EMISSIONS CO2'!$F$4:$Z$4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'EMISSIONS CO2'!$F$129:$Z$129</c:f>
            </c:numRef>
          </c:val>
          <c:extLst>
            <c:ext xmlns:c16="http://schemas.microsoft.com/office/drawing/2014/chart" uri="{C3380CC4-5D6E-409C-BE32-E72D297353CC}">
              <c16:uniqueId val="{00000000-A49C-4378-A2FB-4B8AE4113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Emissions totales annuelles de CO2 - Thermique total - en kg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'EMISSIONS CO2'!$B$145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'EMISSIONS CO2'!$F$4:$Z$4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'EMISSIONS CO2'!$F$145:$Z$145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174506.55675675673</c:v>
                </c:pt>
                <c:pt idx="3">
                  <c:v>186645.3306306306</c:v>
                </c:pt>
                <c:pt idx="4">
                  <c:v>151859.11441441439</c:v>
                </c:pt>
                <c:pt idx="5">
                  <c:v>154241.3873873874</c:v>
                </c:pt>
                <c:pt idx="6">
                  <c:v>161839.75225225225</c:v>
                </c:pt>
                <c:pt idx="7">
                  <c:v>161230.32882882879</c:v>
                </c:pt>
                <c:pt idx="8">
                  <c:v>174639.79013189187</c:v>
                </c:pt>
                <c:pt idx="9">
                  <c:v>169695.79279279275</c:v>
                </c:pt>
                <c:pt idx="10">
                  <c:v>188093.45606378376</c:v>
                </c:pt>
                <c:pt idx="11">
                  <c:v>152710.46666666662</c:v>
                </c:pt>
                <c:pt idx="12">
                  <c:v>126145.74054054053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B4-4322-BF5F-0450D553D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Emissions totales annuelles de CO2 - Energétique totale - en kg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'EMISSIONS CO2'!$B$161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'EMISSIONS CO2'!$F$4:$Z$4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'EMISSIONS CO2'!$F$161:$Z$161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33993066.556756757</c:v>
                </c:pt>
                <c:pt idx="3">
                  <c:v>35376917.33063063</c:v>
                </c:pt>
                <c:pt idx="4">
                  <c:v>34269107.114414416</c:v>
                </c:pt>
                <c:pt idx="5">
                  <c:v>35638529.387387387</c:v>
                </c:pt>
                <c:pt idx="6">
                  <c:v>35048239.752252251</c:v>
                </c:pt>
                <c:pt idx="7">
                  <c:v>32853902.32882883</c:v>
                </c:pt>
                <c:pt idx="8">
                  <c:v>34318191.790131889</c:v>
                </c:pt>
                <c:pt idx="9">
                  <c:v>33319711.792792793</c:v>
                </c:pt>
                <c:pt idx="10">
                  <c:v>35186301.456063785</c:v>
                </c:pt>
                <c:pt idx="11">
                  <c:v>35401606.466666669</c:v>
                </c:pt>
                <c:pt idx="12">
                  <c:v>36389121.740540534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9-4504-9E53-D20393D7D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Emissions totales annuelles de CO2 - Eau - en kg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'EMISSIONS CO2'!$B$177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'EMISSIONS CO2'!$F$4:$Z$4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'EMISSIONS CO2'!$F$177:$Z$177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1-4CA0-A5B6-C8A6BE799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Emissions mensuelles de CO2 - Gaz Naturel - en kg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'EMISSIONS CO2'!$F$4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'EMISSIONS CO2'!$B$21:$B$32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CO2'!$F$21:$F$32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56-471A-ACC4-B42AC08BED1C}"/>
            </c:ext>
          </c:extLst>
        </c:ser>
        <c:ser>
          <c:idx val="1"/>
          <c:order val="1"/>
          <c:tx>
            <c:strRef>
              <c:f>'EMISSIONS CO2'!$G$4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'EMISSIONS CO2'!$B$21:$B$32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CO2'!$G$21:$G$32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56-471A-ACC4-B42AC08BED1C}"/>
            </c:ext>
          </c:extLst>
        </c:ser>
        <c:ser>
          <c:idx val="2"/>
          <c:order val="2"/>
          <c:tx>
            <c:strRef>
              <c:f>'EMISSIONS CO2'!$H$4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'EMISSIONS CO2'!$B$21:$B$32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CO2'!$H$21:$H$32</c:f>
              <c:numCache>
                <c:formatCode>#,##0</c:formatCode>
                <c:ptCount val="12"/>
                <c:pt idx="0">
                  <c:v>25468.990990990984</c:v>
                </c:pt>
                <c:pt idx="1">
                  <c:v>34766.379279279274</c:v>
                </c:pt>
                <c:pt idx="2">
                  <c:v>17696.388288288286</c:v>
                </c:pt>
                <c:pt idx="3">
                  <c:v>11443.254054054054</c:v>
                </c:pt>
                <c:pt idx="4">
                  <c:v>7530.2648648648637</c:v>
                </c:pt>
                <c:pt idx="5">
                  <c:v>6999.7801801801788</c:v>
                </c:pt>
                <c:pt idx="6">
                  <c:v>5070.4846846846849</c:v>
                </c:pt>
                <c:pt idx="7">
                  <c:v>4923.4459459459458</c:v>
                </c:pt>
                <c:pt idx="8">
                  <c:v>4630.1864864864865</c:v>
                </c:pt>
                <c:pt idx="9">
                  <c:v>6700.7945945945939</c:v>
                </c:pt>
                <c:pt idx="10">
                  <c:v>19256.348648648647</c:v>
                </c:pt>
                <c:pt idx="11">
                  <c:v>30020.238738738735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56-471A-ACC4-B42AC08BED1C}"/>
            </c:ext>
          </c:extLst>
        </c:ser>
        <c:ser>
          <c:idx val="3"/>
          <c:order val="3"/>
          <c:tx>
            <c:strRef>
              <c:f>'EMISSIONS CO2'!$I$4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'EMISSIONS CO2'!$B$21:$B$32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CO2'!$I$21:$I$32</c:f>
              <c:numCache>
                <c:formatCode>#,##0</c:formatCode>
                <c:ptCount val="12"/>
                <c:pt idx="0">
                  <c:v>32520.91981981981</c:v>
                </c:pt>
                <c:pt idx="1">
                  <c:v>30096.518918918911</c:v>
                </c:pt>
                <c:pt idx="2">
                  <c:v>26783.954954954952</c:v>
                </c:pt>
                <c:pt idx="3">
                  <c:v>12520.992792792791</c:v>
                </c:pt>
                <c:pt idx="4">
                  <c:v>10864.097297297296</c:v>
                </c:pt>
                <c:pt idx="5">
                  <c:v>6806.7279279279273</c:v>
                </c:pt>
                <c:pt idx="6">
                  <c:v>5026.1072072072066</c:v>
                </c:pt>
                <c:pt idx="7">
                  <c:v>5036.7414414414407</c:v>
                </c:pt>
                <c:pt idx="8">
                  <c:v>5082.1414414414412</c:v>
                </c:pt>
                <c:pt idx="9">
                  <c:v>5177.4405405405405</c:v>
                </c:pt>
                <c:pt idx="10">
                  <c:v>19664.539639639639</c:v>
                </c:pt>
                <c:pt idx="11">
                  <c:v>27065.148648648646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56-471A-ACC4-B42AC08BED1C}"/>
            </c:ext>
          </c:extLst>
        </c:ser>
        <c:ser>
          <c:idx val="5"/>
          <c:order val="4"/>
          <c:tx>
            <c:strRef>
              <c:f>'EMISSIONS CO2'!$J$4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'EMISSIONS CO2'!$B$21:$B$32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CO2'!$J$21:$J$32</c:f>
              <c:numCache>
                <c:formatCode>#,##0</c:formatCode>
                <c:ptCount val="12"/>
                <c:pt idx="0">
                  <c:v>28246.571171171166</c:v>
                </c:pt>
                <c:pt idx="1">
                  <c:v>23205.330630630626</c:v>
                </c:pt>
                <c:pt idx="2">
                  <c:v>17978.399999999998</c:v>
                </c:pt>
                <c:pt idx="3">
                  <c:v>12495.020720720717</c:v>
                </c:pt>
                <c:pt idx="4">
                  <c:v>7197.5360360360346</c:v>
                </c:pt>
                <c:pt idx="5">
                  <c:v>5283.373873873873</c:v>
                </c:pt>
                <c:pt idx="6">
                  <c:v>4784.7918918918913</c:v>
                </c:pt>
                <c:pt idx="7">
                  <c:v>4465.151351351351</c:v>
                </c:pt>
                <c:pt idx="8">
                  <c:v>4761.8873873873863</c:v>
                </c:pt>
                <c:pt idx="9">
                  <c:v>5127.745945945946</c:v>
                </c:pt>
                <c:pt idx="10">
                  <c:v>14342.718918918919</c:v>
                </c:pt>
                <c:pt idx="11">
                  <c:v>23970.586486486489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56-471A-ACC4-B42AC08BED1C}"/>
            </c:ext>
          </c:extLst>
        </c:ser>
        <c:ser>
          <c:idx val="4"/>
          <c:order val="5"/>
          <c:tx>
            <c:strRef>
              <c:f>'EMISSIONS CO2'!$K$4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'EMISSIONS CO2'!$B$21:$B$32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CO2'!$K$21:$K$32</c:f>
              <c:numCache>
                <c:formatCode>#,##0</c:formatCode>
                <c:ptCount val="12"/>
                <c:pt idx="0">
                  <c:v>30429.247747747741</c:v>
                </c:pt>
                <c:pt idx="1">
                  <c:v>30736.004504504501</c:v>
                </c:pt>
                <c:pt idx="2">
                  <c:v>17877.170270270264</c:v>
                </c:pt>
                <c:pt idx="3">
                  <c:v>11430.574774774774</c:v>
                </c:pt>
                <c:pt idx="4">
                  <c:v>6977.8981981981979</c:v>
                </c:pt>
                <c:pt idx="5">
                  <c:v>5237.3603603603597</c:v>
                </c:pt>
                <c:pt idx="6">
                  <c:v>4499.508108108108</c:v>
                </c:pt>
                <c:pt idx="7">
                  <c:v>4882.7495495495486</c:v>
                </c:pt>
                <c:pt idx="8">
                  <c:v>5320.5936936936932</c:v>
                </c:pt>
                <c:pt idx="9">
                  <c:v>7740.699999999998</c:v>
                </c:pt>
                <c:pt idx="10">
                  <c:v>13429.606306306307</c:v>
                </c:pt>
                <c:pt idx="11">
                  <c:v>15679.973873873871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56-471A-ACC4-B42AC08BED1C}"/>
            </c:ext>
          </c:extLst>
        </c:ser>
        <c:ser>
          <c:idx val="6"/>
          <c:order val="6"/>
          <c:tx>
            <c:strRef>
              <c:f>'EMISSIONS CO2'!$L$4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'EMISSIONS CO2'!$B$21:$B$32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CO2'!$L$21:$L$32</c:f>
              <c:numCache>
                <c:formatCode>#,##0</c:formatCode>
                <c:ptCount val="12"/>
                <c:pt idx="0">
                  <c:v>22201.418018018016</c:v>
                </c:pt>
                <c:pt idx="1">
                  <c:v>20276.826126126125</c:v>
                </c:pt>
                <c:pt idx="2">
                  <c:v>19366.781081081081</c:v>
                </c:pt>
                <c:pt idx="3">
                  <c:v>12196.853153153152</c:v>
                </c:pt>
                <c:pt idx="4">
                  <c:v>8752.3837837837818</c:v>
                </c:pt>
                <c:pt idx="5">
                  <c:v>7369.3198198198188</c:v>
                </c:pt>
                <c:pt idx="6">
                  <c:v>7894.0783783783781</c:v>
                </c:pt>
                <c:pt idx="7">
                  <c:v>5657.2081081081078</c:v>
                </c:pt>
                <c:pt idx="8">
                  <c:v>7168.4963963963955</c:v>
                </c:pt>
                <c:pt idx="9">
                  <c:v>10487.604504504503</c:v>
                </c:pt>
                <c:pt idx="10">
                  <c:v>19512.592792792791</c:v>
                </c:pt>
                <c:pt idx="11">
                  <c:v>20956.190090090087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D56-471A-ACC4-B42AC08BED1C}"/>
            </c:ext>
          </c:extLst>
        </c:ser>
        <c:ser>
          <c:idx val="7"/>
          <c:order val="7"/>
          <c:tx>
            <c:strRef>
              <c:f>'EMISSIONS CO2'!$M$4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'EMISSIONS CO2'!$B$21:$B$32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CO2'!$M$21:$M$32</c:f>
              <c:numCache>
                <c:formatCode>#,##0</c:formatCode>
                <c:ptCount val="12"/>
                <c:pt idx="0">
                  <c:v>30619.845945945941</c:v>
                </c:pt>
                <c:pt idx="1">
                  <c:v>23093.057657657657</c:v>
                </c:pt>
                <c:pt idx="2">
                  <c:v>17175.924324324322</c:v>
                </c:pt>
                <c:pt idx="3">
                  <c:v>10369.605405405404</c:v>
                </c:pt>
                <c:pt idx="4">
                  <c:v>7272.7936936936931</c:v>
                </c:pt>
                <c:pt idx="5">
                  <c:v>5709.7657657657655</c:v>
                </c:pt>
                <c:pt idx="6">
                  <c:v>5104.841441441441</c:v>
                </c:pt>
                <c:pt idx="7">
                  <c:v>4729.5756756756755</c:v>
                </c:pt>
                <c:pt idx="8">
                  <c:v>5063.5315315315311</c:v>
                </c:pt>
                <c:pt idx="9">
                  <c:v>5436.5477477477461</c:v>
                </c:pt>
                <c:pt idx="10">
                  <c:v>19408.09099099099</c:v>
                </c:pt>
                <c:pt idx="11">
                  <c:v>27246.748648648645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D56-471A-ACC4-B42AC08BED1C}"/>
            </c:ext>
          </c:extLst>
        </c:ser>
        <c:ser>
          <c:idx val="8"/>
          <c:order val="8"/>
          <c:tx>
            <c:strRef>
              <c:f>'EMISSIONS CO2'!$N$4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'EMISSIONS CO2'!$B$21:$B$32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CO2'!$N$21:$N$32</c:f>
              <c:numCache>
                <c:formatCode>#,##0</c:formatCode>
                <c:ptCount val="12"/>
                <c:pt idx="0">
                  <c:v>22464.001801801802</c:v>
                </c:pt>
                <c:pt idx="1">
                  <c:v>28716.522522522519</c:v>
                </c:pt>
                <c:pt idx="2">
                  <c:v>24249.530630630627</c:v>
                </c:pt>
                <c:pt idx="3">
                  <c:v>13465.599099099098</c:v>
                </c:pt>
                <c:pt idx="4">
                  <c:v>7173.1999999999989</c:v>
                </c:pt>
                <c:pt idx="5">
                  <c:v>5228.7711711711709</c:v>
                </c:pt>
                <c:pt idx="6">
                  <c:v>5609.9675675675662</c:v>
                </c:pt>
                <c:pt idx="7">
                  <c:v>5884.4126126126121</c:v>
                </c:pt>
                <c:pt idx="8">
                  <c:v>6378.9045045045041</c:v>
                </c:pt>
                <c:pt idx="9">
                  <c:v>7953.1801801801803</c:v>
                </c:pt>
                <c:pt idx="10">
                  <c:v>21599.970270270267</c:v>
                </c:pt>
                <c:pt idx="11">
                  <c:v>25243.831531531527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56-471A-ACC4-B42AC08BED1C}"/>
            </c:ext>
          </c:extLst>
        </c:ser>
        <c:ser>
          <c:idx val="9"/>
          <c:order val="9"/>
          <c:tx>
            <c:strRef>
              <c:f>'EMISSIONS CO2'!$O$4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'EMISSIONS CO2'!$B$21:$B$32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CO2'!$O$21:$O$32</c:f>
              <c:numCache>
                <c:formatCode>#,##0</c:formatCode>
                <c:ptCount val="12"/>
                <c:pt idx="0">
                  <c:v>32452.206306306303</c:v>
                </c:pt>
                <c:pt idx="1">
                  <c:v>25945.486486486483</c:v>
                </c:pt>
                <c:pt idx="2">
                  <c:v>16537.256756756757</c:v>
                </c:pt>
                <c:pt idx="3">
                  <c:v>16875.302702702702</c:v>
                </c:pt>
                <c:pt idx="4">
                  <c:v>7687.1198198198181</c:v>
                </c:pt>
                <c:pt idx="5">
                  <c:v>5895.2513513513504</c:v>
                </c:pt>
                <c:pt idx="6">
                  <c:v>5256.1747747747741</c:v>
                </c:pt>
                <c:pt idx="7">
                  <c:v>5186.4387387387378</c:v>
                </c:pt>
                <c:pt idx="8">
                  <c:v>5755.5747747747737</c:v>
                </c:pt>
                <c:pt idx="9">
                  <c:v>7541.103603603603</c:v>
                </c:pt>
                <c:pt idx="10">
                  <c:v>18105.397297297295</c:v>
                </c:pt>
                <c:pt idx="11">
                  <c:v>22458.480180180177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D56-471A-ACC4-B42AC08BED1C}"/>
            </c:ext>
          </c:extLst>
        </c:ser>
        <c:ser>
          <c:idx val="10"/>
          <c:order val="10"/>
          <c:tx>
            <c:strRef>
              <c:f>'EMISSIONS CO2'!$P$4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'EMISSIONS CO2'!$B$21:$B$32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CO2'!$P$21:$P$32</c:f>
              <c:numCache>
                <c:formatCode>#,##0</c:formatCode>
                <c:ptCount val="12"/>
                <c:pt idx="0">
                  <c:v>26226.884684684683</c:v>
                </c:pt>
                <c:pt idx="1">
                  <c:v>21469.700900900898</c:v>
                </c:pt>
                <c:pt idx="2">
                  <c:v>20727.758558558558</c:v>
                </c:pt>
                <c:pt idx="3">
                  <c:v>17444.43873873874</c:v>
                </c:pt>
                <c:pt idx="4">
                  <c:v>9884.3162162162153</c:v>
                </c:pt>
                <c:pt idx="5">
                  <c:v>8255.6423423423403</c:v>
                </c:pt>
                <c:pt idx="6">
                  <c:v>9499.0297297297293</c:v>
                </c:pt>
                <c:pt idx="7">
                  <c:v>9717.8495495495481</c:v>
                </c:pt>
                <c:pt idx="8">
                  <c:v>9390.8468468468454</c:v>
                </c:pt>
                <c:pt idx="9">
                  <c:v>13299.132432432432</c:v>
                </c:pt>
                <c:pt idx="10">
                  <c:v>18381.069369369365</c:v>
                </c:pt>
                <c:pt idx="11">
                  <c:v>23309.014414414414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D56-471A-ACC4-B42AC08BED1C}"/>
            </c:ext>
          </c:extLst>
        </c:ser>
        <c:ser>
          <c:idx val="11"/>
          <c:order val="11"/>
          <c:tx>
            <c:strRef>
              <c:f>'EMISSIONS CO2'!$Q$4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'EMISSIONS CO2'!$B$21:$B$32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CO2'!$Q$21:$Q$32</c:f>
              <c:numCache>
                <c:formatCode>#,##0</c:formatCode>
                <c:ptCount val="12"/>
                <c:pt idx="0">
                  <c:v>29752.542342342334</c:v>
                </c:pt>
                <c:pt idx="1">
                  <c:v>20508.120720720715</c:v>
                </c:pt>
                <c:pt idx="2">
                  <c:v>17229.095495495494</c:v>
                </c:pt>
                <c:pt idx="3">
                  <c:v>15400.825225225226</c:v>
                </c:pt>
                <c:pt idx="4">
                  <c:v>10665.114414414413</c:v>
                </c:pt>
                <c:pt idx="5">
                  <c:v>5120.9972972972973</c:v>
                </c:pt>
                <c:pt idx="6">
                  <c:v>4417.2972972972966</c:v>
                </c:pt>
                <c:pt idx="7">
                  <c:v>4314.840540540541</c:v>
                </c:pt>
                <c:pt idx="8">
                  <c:v>4277.0072072072062</c:v>
                </c:pt>
                <c:pt idx="9">
                  <c:v>6818.9981981981973</c:v>
                </c:pt>
                <c:pt idx="10">
                  <c:v>13752.927927927925</c:v>
                </c:pt>
                <c:pt idx="11">
                  <c:v>20452.699999999997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D56-471A-ACC4-B42AC08BED1C}"/>
            </c:ext>
          </c:extLst>
        </c:ser>
        <c:ser>
          <c:idx val="12"/>
          <c:order val="12"/>
          <c:tx>
            <c:strRef>
              <c:f>'EMISSIONS CO2'!$R$4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'EMISSIONS CO2'!$B$21:$B$32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CO2'!$R$21:$R$32</c:f>
              <c:numCache>
                <c:formatCode>#,##0</c:formatCode>
                <c:ptCount val="12"/>
                <c:pt idx="0">
                  <c:v>23207.784684684684</c:v>
                </c:pt>
                <c:pt idx="1">
                  <c:v>20924.287387387387</c:v>
                </c:pt>
                <c:pt idx="2">
                  <c:v>17557.32522522522</c:v>
                </c:pt>
                <c:pt idx="3">
                  <c:v>12507.086486486485</c:v>
                </c:pt>
                <c:pt idx="4">
                  <c:v>5597.6972972972972</c:v>
                </c:pt>
                <c:pt idx="5">
                  <c:v>4759.6378378378377</c:v>
                </c:pt>
                <c:pt idx="6">
                  <c:v>4149.8054054054046</c:v>
                </c:pt>
                <c:pt idx="7">
                  <c:v>4302.7747747747744</c:v>
                </c:pt>
                <c:pt idx="8">
                  <c:v>4282.3243243243242</c:v>
                </c:pt>
                <c:pt idx="9">
                  <c:v>4151.6459459459447</c:v>
                </c:pt>
                <c:pt idx="10">
                  <c:v>8220.2630630630629</c:v>
                </c:pt>
                <c:pt idx="11">
                  <c:v>16485.108108108107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D56-471A-ACC4-B42AC08BED1C}"/>
            </c:ext>
          </c:extLst>
        </c:ser>
        <c:ser>
          <c:idx val="13"/>
          <c:order val="13"/>
          <c:tx>
            <c:strRef>
              <c:f>'EMISSIONS CO2'!$S$4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'EMISSIONS CO2'!$B$21:$B$32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CO2'!$S$21:$S$32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D56-471A-ACC4-B42AC08BED1C}"/>
            </c:ext>
          </c:extLst>
        </c:ser>
        <c:ser>
          <c:idx val="14"/>
          <c:order val="14"/>
          <c:tx>
            <c:strRef>
              <c:f>'EMISSIONS CO2'!$T$4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'EMISSIONS CO2'!$B$21:$B$32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CO2'!$T$21:$T$32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D56-471A-ACC4-B42AC08BED1C}"/>
            </c:ext>
          </c:extLst>
        </c:ser>
        <c:ser>
          <c:idx val="15"/>
          <c:order val="15"/>
          <c:tx>
            <c:strRef>
              <c:f>'EMISSIONS CO2'!$U$4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'EMISSIONS CO2'!$B$21:$B$32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CO2'!$U$21:$U$32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D56-471A-ACC4-B42AC08BED1C}"/>
            </c:ext>
          </c:extLst>
        </c:ser>
        <c:ser>
          <c:idx val="16"/>
          <c:order val="16"/>
          <c:tx>
            <c:strRef>
              <c:f>'EMISSIONS CO2'!$V$4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'EMISSIONS CO2'!$B$21:$B$32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CO2'!$V$21:$V$32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D56-471A-ACC4-B42AC08BED1C}"/>
            </c:ext>
          </c:extLst>
        </c:ser>
        <c:ser>
          <c:idx val="17"/>
          <c:order val="17"/>
          <c:tx>
            <c:strRef>
              <c:f>'EMISSIONS CO2'!$W$4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'EMISSIONS CO2'!$B$21:$B$32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CO2'!$W$21:$W$32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D56-471A-ACC4-B42AC08BED1C}"/>
            </c:ext>
          </c:extLst>
        </c:ser>
        <c:ser>
          <c:idx val="18"/>
          <c:order val="18"/>
          <c:tx>
            <c:strRef>
              <c:f>'EMISSIONS CO2'!$X$4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'EMISSIONS CO2'!$B$21:$B$32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CO2'!$X$21:$X$32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D56-471A-ACC4-B42AC08BED1C}"/>
            </c:ext>
          </c:extLst>
        </c:ser>
        <c:ser>
          <c:idx val="19"/>
          <c:order val="19"/>
          <c:tx>
            <c:strRef>
              <c:f>'EMISSIONS CO2'!$Y$4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'EMISSIONS CO2'!$B$21:$B$32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CO2'!$Y$21:$Y$32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D56-471A-ACC4-B42AC08BED1C}"/>
            </c:ext>
          </c:extLst>
        </c:ser>
        <c:ser>
          <c:idx val="20"/>
          <c:order val="20"/>
          <c:tx>
            <c:strRef>
              <c:f>'EMISSIONS CO2'!$Z$4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'EMISSIONS CO2'!$B$21:$B$32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CO2'!$Z$21:$Z$32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D56-471A-ACC4-B42AC08BE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6973444326"/>
          <c:y val="8.4536678126980472E-2"/>
          <c:w val="7.8047776450681311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Emissions mensuelles de CO2 - Gaz Propane - en kg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'EMISSIONS CO2'!$F$4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multiLvlStrRef>
              <c:f>'EMISSIONS CO2'!$B$37:$B$48</c:f>
            </c:multiLvlStrRef>
          </c:cat>
          <c:val>
            <c:numRef>
              <c:f>'EMISSIONS CO2'!$F$37:$F$48</c:f>
            </c:numRef>
          </c:val>
          <c:smooth val="0"/>
          <c:extLst>
            <c:ext xmlns:c16="http://schemas.microsoft.com/office/drawing/2014/chart" uri="{C3380CC4-5D6E-409C-BE32-E72D297353CC}">
              <c16:uniqueId val="{00000000-6E70-440E-872F-27723BF98193}"/>
            </c:ext>
          </c:extLst>
        </c:ser>
        <c:ser>
          <c:idx val="1"/>
          <c:order val="1"/>
          <c:tx>
            <c:strRef>
              <c:f>'EMISSIONS CO2'!$G$4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multiLvlStrRef>
              <c:f>'EMISSIONS CO2'!$B$37:$B$48</c:f>
            </c:multiLvlStrRef>
          </c:cat>
          <c:val>
            <c:numRef>
              <c:f>'EMISSIONS CO2'!$G$37:$G$48</c:f>
            </c:numRef>
          </c:val>
          <c:smooth val="0"/>
          <c:extLst>
            <c:ext xmlns:c16="http://schemas.microsoft.com/office/drawing/2014/chart" uri="{C3380CC4-5D6E-409C-BE32-E72D297353CC}">
              <c16:uniqueId val="{00000001-6E70-440E-872F-27723BF98193}"/>
            </c:ext>
          </c:extLst>
        </c:ser>
        <c:ser>
          <c:idx val="2"/>
          <c:order val="2"/>
          <c:tx>
            <c:strRef>
              <c:f>'EMISSIONS CO2'!$H$4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multiLvlStrRef>
              <c:f>'EMISSIONS CO2'!$B$37:$B$48</c:f>
            </c:multiLvlStrRef>
          </c:cat>
          <c:val>
            <c:numRef>
              <c:f>'EMISSIONS CO2'!$H$37:$H$48</c:f>
            </c:numRef>
          </c:val>
          <c:smooth val="0"/>
          <c:extLst>
            <c:ext xmlns:c16="http://schemas.microsoft.com/office/drawing/2014/chart" uri="{C3380CC4-5D6E-409C-BE32-E72D297353CC}">
              <c16:uniqueId val="{00000002-6E70-440E-872F-27723BF98193}"/>
            </c:ext>
          </c:extLst>
        </c:ser>
        <c:ser>
          <c:idx val="3"/>
          <c:order val="3"/>
          <c:tx>
            <c:strRef>
              <c:f>'EMISSIONS CO2'!$I$4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multiLvlStrRef>
              <c:f>'EMISSIONS CO2'!$B$37:$B$48</c:f>
            </c:multiLvlStrRef>
          </c:cat>
          <c:val>
            <c:numRef>
              <c:f>'EMISSIONS CO2'!$I$37:$I$48</c:f>
            </c:numRef>
          </c:val>
          <c:smooth val="0"/>
          <c:extLst>
            <c:ext xmlns:c16="http://schemas.microsoft.com/office/drawing/2014/chart" uri="{C3380CC4-5D6E-409C-BE32-E72D297353CC}">
              <c16:uniqueId val="{00000003-6E70-440E-872F-27723BF98193}"/>
            </c:ext>
          </c:extLst>
        </c:ser>
        <c:ser>
          <c:idx val="5"/>
          <c:order val="4"/>
          <c:tx>
            <c:strRef>
              <c:f>'EMISSIONS CO2'!$J$4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multiLvlStrRef>
              <c:f>'EMISSIONS CO2'!$B$37:$B$48</c:f>
            </c:multiLvlStrRef>
          </c:cat>
          <c:val>
            <c:numRef>
              <c:f>'EMISSIONS CO2'!$J$37:$J$48</c:f>
            </c:numRef>
          </c:val>
          <c:smooth val="0"/>
          <c:extLst>
            <c:ext xmlns:c16="http://schemas.microsoft.com/office/drawing/2014/chart" uri="{C3380CC4-5D6E-409C-BE32-E72D297353CC}">
              <c16:uniqueId val="{00000004-6E70-440E-872F-27723BF98193}"/>
            </c:ext>
          </c:extLst>
        </c:ser>
        <c:ser>
          <c:idx val="4"/>
          <c:order val="5"/>
          <c:tx>
            <c:strRef>
              <c:f>'EMISSIONS CO2'!$K$4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multiLvlStrRef>
              <c:f>'EMISSIONS CO2'!$B$37:$B$48</c:f>
            </c:multiLvlStrRef>
          </c:cat>
          <c:val>
            <c:numRef>
              <c:f>'EMISSIONS CO2'!$K$37:$K$48</c:f>
            </c:numRef>
          </c:val>
          <c:smooth val="0"/>
          <c:extLst>
            <c:ext xmlns:c16="http://schemas.microsoft.com/office/drawing/2014/chart" uri="{C3380CC4-5D6E-409C-BE32-E72D297353CC}">
              <c16:uniqueId val="{00000005-6E70-440E-872F-27723BF98193}"/>
            </c:ext>
          </c:extLst>
        </c:ser>
        <c:ser>
          <c:idx val="6"/>
          <c:order val="6"/>
          <c:tx>
            <c:strRef>
              <c:f>'EMISSIONS CO2'!$L$4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multiLvlStrRef>
              <c:f>'EMISSIONS CO2'!$B$37:$B$48</c:f>
            </c:multiLvlStrRef>
          </c:cat>
          <c:val>
            <c:numRef>
              <c:f>'EMISSIONS CO2'!$L$37:$L$48</c:f>
            </c:numRef>
          </c:val>
          <c:smooth val="0"/>
          <c:extLst>
            <c:ext xmlns:c16="http://schemas.microsoft.com/office/drawing/2014/chart" uri="{C3380CC4-5D6E-409C-BE32-E72D297353CC}">
              <c16:uniqueId val="{00000006-6E70-440E-872F-27723BF98193}"/>
            </c:ext>
          </c:extLst>
        </c:ser>
        <c:ser>
          <c:idx val="7"/>
          <c:order val="7"/>
          <c:tx>
            <c:strRef>
              <c:f>'EMISSIONS CO2'!$M$4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multiLvlStrRef>
              <c:f>'EMISSIONS CO2'!$B$37:$B$48</c:f>
            </c:multiLvlStrRef>
          </c:cat>
          <c:val>
            <c:numRef>
              <c:f>'EMISSIONS CO2'!$M$37:$M$48</c:f>
            </c:numRef>
          </c:val>
          <c:smooth val="0"/>
          <c:extLst>
            <c:ext xmlns:c16="http://schemas.microsoft.com/office/drawing/2014/chart" uri="{C3380CC4-5D6E-409C-BE32-E72D297353CC}">
              <c16:uniqueId val="{00000007-6E70-440E-872F-27723BF98193}"/>
            </c:ext>
          </c:extLst>
        </c:ser>
        <c:ser>
          <c:idx val="8"/>
          <c:order val="8"/>
          <c:tx>
            <c:strRef>
              <c:f>'EMISSIONS CO2'!$N$4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multiLvlStrRef>
              <c:f>'EMISSIONS CO2'!$B$37:$B$48</c:f>
            </c:multiLvlStrRef>
          </c:cat>
          <c:val>
            <c:numRef>
              <c:f>'EMISSIONS CO2'!$N$37:$N$48</c:f>
            </c:numRef>
          </c:val>
          <c:smooth val="0"/>
          <c:extLst>
            <c:ext xmlns:c16="http://schemas.microsoft.com/office/drawing/2014/chart" uri="{C3380CC4-5D6E-409C-BE32-E72D297353CC}">
              <c16:uniqueId val="{00000008-6E70-440E-872F-27723BF98193}"/>
            </c:ext>
          </c:extLst>
        </c:ser>
        <c:ser>
          <c:idx val="9"/>
          <c:order val="9"/>
          <c:tx>
            <c:strRef>
              <c:f>'EMISSIONS CO2'!$O$4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multiLvlStrRef>
              <c:f>'EMISSIONS CO2'!$B$37:$B$48</c:f>
            </c:multiLvlStrRef>
          </c:cat>
          <c:val>
            <c:numRef>
              <c:f>'EMISSIONS CO2'!$O$37:$O$48</c:f>
            </c:numRef>
          </c:val>
          <c:smooth val="0"/>
          <c:extLst>
            <c:ext xmlns:c16="http://schemas.microsoft.com/office/drawing/2014/chart" uri="{C3380CC4-5D6E-409C-BE32-E72D297353CC}">
              <c16:uniqueId val="{00000009-6E70-440E-872F-27723BF98193}"/>
            </c:ext>
          </c:extLst>
        </c:ser>
        <c:ser>
          <c:idx val="10"/>
          <c:order val="10"/>
          <c:tx>
            <c:strRef>
              <c:f>'EMISSIONS CO2'!$P$4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multiLvlStrRef>
              <c:f>'EMISSIONS CO2'!$B$37:$B$48</c:f>
            </c:multiLvlStrRef>
          </c:cat>
          <c:val>
            <c:numRef>
              <c:f>'EMISSIONS CO2'!$P$37:$P$48</c:f>
            </c:numRef>
          </c:val>
          <c:smooth val="0"/>
          <c:extLst>
            <c:ext xmlns:c16="http://schemas.microsoft.com/office/drawing/2014/chart" uri="{C3380CC4-5D6E-409C-BE32-E72D297353CC}">
              <c16:uniqueId val="{0000000A-6E70-440E-872F-27723BF98193}"/>
            </c:ext>
          </c:extLst>
        </c:ser>
        <c:ser>
          <c:idx val="11"/>
          <c:order val="11"/>
          <c:tx>
            <c:strRef>
              <c:f>'EMISSIONS CO2'!$Q$4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multiLvlStrRef>
              <c:f>'EMISSIONS CO2'!$B$37:$B$48</c:f>
            </c:multiLvlStrRef>
          </c:cat>
          <c:val>
            <c:numRef>
              <c:f>'EMISSIONS CO2'!$Q$37:$Q$48</c:f>
            </c:numRef>
          </c:val>
          <c:smooth val="0"/>
          <c:extLst>
            <c:ext xmlns:c16="http://schemas.microsoft.com/office/drawing/2014/chart" uri="{C3380CC4-5D6E-409C-BE32-E72D297353CC}">
              <c16:uniqueId val="{0000000B-6E70-440E-872F-27723BF98193}"/>
            </c:ext>
          </c:extLst>
        </c:ser>
        <c:ser>
          <c:idx val="12"/>
          <c:order val="12"/>
          <c:tx>
            <c:strRef>
              <c:f>'EMISSIONS CO2'!$R$4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multiLvlStrRef>
              <c:f>'EMISSIONS CO2'!$B$37:$B$48</c:f>
            </c:multiLvlStrRef>
          </c:cat>
          <c:val>
            <c:numRef>
              <c:f>'EMISSIONS CO2'!$R$37:$R$48</c:f>
            </c:numRef>
          </c:val>
          <c:smooth val="0"/>
          <c:extLst>
            <c:ext xmlns:c16="http://schemas.microsoft.com/office/drawing/2014/chart" uri="{C3380CC4-5D6E-409C-BE32-E72D297353CC}">
              <c16:uniqueId val="{0000000C-6E70-440E-872F-27723BF98193}"/>
            </c:ext>
          </c:extLst>
        </c:ser>
        <c:ser>
          <c:idx val="13"/>
          <c:order val="13"/>
          <c:tx>
            <c:strRef>
              <c:f>'EMISSIONS CO2'!$S$4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multiLvlStrRef>
              <c:f>'EMISSIONS CO2'!$B$37:$B$48</c:f>
            </c:multiLvlStrRef>
          </c:cat>
          <c:val>
            <c:numRef>
              <c:f>'EMISSIONS CO2'!$S$37:$S$48</c:f>
            </c:numRef>
          </c:val>
          <c:smooth val="0"/>
          <c:extLst>
            <c:ext xmlns:c16="http://schemas.microsoft.com/office/drawing/2014/chart" uri="{C3380CC4-5D6E-409C-BE32-E72D297353CC}">
              <c16:uniqueId val="{0000000D-6E70-440E-872F-27723BF98193}"/>
            </c:ext>
          </c:extLst>
        </c:ser>
        <c:ser>
          <c:idx val="14"/>
          <c:order val="14"/>
          <c:tx>
            <c:strRef>
              <c:f>'EMISSIONS CO2'!$T$4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multiLvlStrRef>
              <c:f>'EMISSIONS CO2'!$B$37:$B$48</c:f>
            </c:multiLvlStrRef>
          </c:cat>
          <c:val>
            <c:numRef>
              <c:f>'EMISSIONS CO2'!$T$37:$T$48</c:f>
            </c:numRef>
          </c:val>
          <c:smooth val="0"/>
          <c:extLst>
            <c:ext xmlns:c16="http://schemas.microsoft.com/office/drawing/2014/chart" uri="{C3380CC4-5D6E-409C-BE32-E72D297353CC}">
              <c16:uniqueId val="{0000000E-6E70-440E-872F-27723BF98193}"/>
            </c:ext>
          </c:extLst>
        </c:ser>
        <c:ser>
          <c:idx val="15"/>
          <c:order val="15"/>
          <c:tx>
            <c:strRef>
              <c:f>'EMISSIONS CO2'!$U$4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multiLvlStrRef>
              <c:f>'EMISSIONS CO2'!$B$37:$B$48</c:f>
            </c:multiLvlStrRef>
          </c:cat>
          <c:val>
            <c:numRef>
              <c:f>'EMISSIONS CO2'!$U$37:$U$48</c:f>
            </c:numRef>
          </c:val>
          <c:smooth val="0"/>
          <c:extLst>
            <c:ext xmlns:c16="http://schemas.microsoft.com/office/drawing/2014/chart" uri="{C3380CC4-5D6E-409C-BE32-E72D297353CC}">
              <c16:uniqueId val="{0000000F-6E70-440E-872F-27723BF98193}"/>
            </c:ext>
          </c:extLst>
        </c:ser>
        <c:ser>
          <c:idx val="16"/>
          <c:order val="16"/>
          <c:tx>
            <c:strRef>
              <c:f>'EMISSIONS CO2'!$V$4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multiLvlStrRef>
              <c:f>'EMISSIONS CO2'!$B$37:$B$48</c:f>
            </c:multiLvlStrRef>
          </c:cat>
          <c:val>
            <c:numRef>
              <c:f>'EMISSIONS CO2'!$V$37:$V$48</c:f>
            </c:numRef>
          </c:val>
          <c:smooth val="0"/>
          <c:extLst>
            <c:ext xmlns:c16="http://schemas.microsoft.com/office/drawing/2014/chart" uri="{C3380CC4-5D6E-409C-BE32-E72D297353CC}">
              <c16:uniqueId val="{00000010-6E70-440E-872F-27723BF98193}"/>
            </c:ext>
          </c:extLst>
        </c:ser>
        <c:ser>
          <c:idx val="17"/>
          <c:order val="17"/>
          <c:tx>
            <c:strRef>
              <c:f>'EMISSIONS CO2'!$W$4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multiLvlStrRef>
              <c:f>'EMISSIONS CO2'!$B$37:$B$48</c:f>
            </c:multiLvlStrRef>
          </c:cat>
          <c:val>
            <c:numRef>
              <c:f>'EMISSIONS CO2'!$W$37:$W$48</c:f>
            </c:numRef>
          </c:val>
          <c:smooth val="0"/>
          <c:extLst>
            <c:ext xmlns:c16="http://schemas.microsoft.com/office/drawing/2014/chart" uri="{C3380CC4-5D6E-409C-BE32-E72D297353CC}">
              <c16:uniqueId val="{00000011-6E70-440E-872F-27723BF98193}"/>
            </c:ext>
          </c:extLst>
        </c:ser>
        <c:ser>
          <c:idx val="18"/>
          <c:order val="18"/>
          <c:tx>
            <c:strRef>
              <c:f>'EMISSIONS CO2'!$X$4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multiLvlStrRef>
              <c:f>'EMISSIONS CO2'!$B$37:$B$48</c:f>
            </c:multiLvlStrRef>
          </c:cat>
          <c:val>
            <c:numRef>
              <c:f>'EMISSIONS CO2'!$X$37:$X$48</c:f>
            </c:numRef>
          </c:val>
          <c:smooth val="0"/>
          <c:extLst>
            <c:ext xmlns:c16="http://schemas.microsoft.com/office/drawing/2014/chart" uri="{C3380CC4-5D6E-409C-BE32-E72D297353CC}">
              <c16:uniqueId val="{00000012-6E70-440E-872F-27723BF98193}"/>
            </c:ext>
          </c:extLst>
        </c:ser>
        <c:ser>
          <c:idx val="19"/>
          <c:order val="19"/>
          <c:tx>
            <c:strRef>
              <c:f>'EMISSIONS CO2'!$Y$4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multiLvlStrRef>
              <c:f>'EMISSIONS CO2'!$B$37:$B$48</c:f>
            </c:multiLvlStrRef>
          </c:cat>
          <c:val>
            <c:numRef>
              <c:f>'EMISSIONS CO2'!$Y$37:$Y$48</c:f>
            </c:numRef>
          </c:val>
          <c:smooth val="0"/>
          <c:extLst>
            <c:ext xmlns:c16="http://schemas.microsoft.com/office/drawing/2014/chart" uri="{C3380CC4-5D6E-409C-BE32-E72D297353CC}">
              <c16:uniqueId val="{00000013-6E70-440E-872F-27723BF98193}"/>
            </c:ext>
          </c:extLst>
        </c:ser>
        <c:ser>
          <c:idx val="20"/>
          <c:order val="20"/>
          <c:tx>
            <c:strRef>
              <c:f>'EMISSIONS CO2'!$Z$4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multiLvlStrRef>
              <c:f>'EMISSIONS CO2'!$B$37:$B$48</c:f>
            </c:multiLvlStrRef>
          </c:cat>
          <c:val>
            <c:numRef>
              <c:f>'EMISSIONS CO2'!$Z$37:$Z$48</c:f>
            </c:numRef>
          </c:val>
          <c:smooth val="0"/>
          <c:extLst>
            <c:ext xmlns:c16="http://schemas.microsoft.com/office/drawing/2014/chart" uri="{C3380CC4-5D6E-409C-BE32-E72D297353CC}">
              <c16:uniqueId val="{00000014-6E70-440E-872F-27723BF98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6973444326"/>
          <c:y val="8.4536678126980472E-2"/>
          <c:w val="7.8047776450681311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Emissions mensuelles de CO2 - Gaz Butane - en kg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'EMISSIONS CO2'!$F$4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multiLvlStrRef>
              <c:f>'EMISSIONS CO2'!$B$53:$B$64</c:f>
            </c:multiLvlStrRef>
          </c:cat>
          <c:val>
            <c:numRef>
              <c:f>'EMISSIONS CO2'!$F$53:$F$64</c:f>
            </c:numRef>
          </c:val>
          <c:smooth val="0"/>
          <c:extLst>
            <c:ext xmlns:c16="http://schemas.microsoft.com/office/drawing/2014/chart" uri="{C3380CC4-5D6E-409C-BE32-E72D297353CC}">
              <c16:uniqueId val="{00000000-770F-46C0-B9E7-ACDD031AD507}"/>
            </c:ext>
          </c:extLst>
        </c:ser>
        <c:ser>
          <c:idx val="1"/>
          <c:order val="1"/>
          <c:tx>
            <c:strRef>
              <c:f>'EMISSIONS CO2'!$G$4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multiLvlStrRef>
              <c:f>'EMISSIONS CO2'!$B$53:$B$64</c:f>
            </c:multiLvlStrRef>
          </c:cat>
          <c:val>
            <c:numRef>
              <c:f>'EMISSIONS CO2'!$G$53:$G$64</c:f>
            </c:numRef>
          </c:val>
          <c:smooth val="0"/>
          <c:extLst>
            <c:ext xmlns:c16="http://schemas.microsoft.com/office/drawing/2014/chart" uri="{C3380CC4-5D6E-409C-BE32-E72D297353CC}">
              <c16:uniqueId val="{00000001-770F-46C0-B9E7-ACDD031AD507}"/>
            </c:ext>
          </c:extLst>
        </c:ser>
        <c:ser>
          <c:idx val="2"/>
          <c:order val="2"/>
          <c:tx>
            <c:strRef>
              <c:f>'EMISSIONS CO2'!$H$4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multiLvlStrRef>
              <c:f>'EMISSIONS CO2'!$B$53:$B$64</c:f>
            </c:multiLvlStrRef>
          </c:cat>
          <c:val>
            <c:numRef>
              <c:f>'EMISSIONS CO2'!$H$53:$H$64</c:f>
            </c:numRef>
          </c:val>
          <c:smooth val="0"/>
          <c:extLst>
            <c:ext xmlns:c16="http://schemas.microsoft.com/office/drawing/2014/chart" uri="{C3380CC4-5D6E-409C-BE32-E72D297353CC}">
              <c16:uniqueId val="{00000002-770F-46C0-B9E7-ACDD031AD507}"/>
            </c:ext>
          </c:extLst>
        </c:ser>
        <c:ser>
          <c:idx val="3"/>
          <c:order val="3"/>
          <c:tx>
            <c:strRef>
              <c:f>'EMISSIONS CO2'!$I$4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multiLvlStrRef>
              <c:f>'EMISSIONS CO2'!$B$53:$B$64</c:f>
            </c:multiLvlStrRef>
          </c:cat>
          <c:val>
            <c:numRef>
              <c:f>'EMISSIONS CO2'!$I$53:$I$64</c:f>
            </c:numRef>
          </c:val>
          <c:smooth val="0"/>
          <c:extLst>
            <c:ext xmlns:c16="http://schemas.microsoft.com/office/drawing/2014/chart" uri="{C3380CC4-5D6E-409C-BE32-E72D297353CC}">
              <c16:uniqueId val="{00000003-770F-46C0-B9E7-ACDD031AD507}"/>
            </c:ext>
          </c:extLst>
        </c:ser>
        <c:ser>
          <c:idx val="5"/>
          <c:order val="4"/>
          <c:tx>
            <c:strRef>
              <c:f>'EMISSIONS CO2'!$J$4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multiLvlStrRef>
              <c:f>'EMISSIONS CO2'!$B$53:$B$64</c:f>
            </c:multiLvlStrRef>
          </c:cat>
          <c:val>
            <c:numRef>
              <c:f>'EMISSIONS CO2'!$J$53:$J$64</c:f>
            </c:numRef>
          </c:val>
          <c:smooth val="0"/>
          <c:extLst>
            <c:ext xmlns:c16="http://schemas.microsoft.com/office/drawing/2014/chart" uri="{C3380CC4-5D6E-409C-BE32-E72D297353CC}">
              <c16:uniqueId val="{00000004-770F-46C0-B9E7-ACDD031AD507}"/>
            </c:ext>
          </c:extLst>
        </c:ser>
        <c:ser>
          <c:idx val="4"/>
          <c:order val="5"/>
          <c:tx>
            <c:strRef>
              <c:f>'EMISSIONS CO2'!$K$4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multiLvlStrRef>
              <c:f>'EMISSIONS CO2'!$B$53:$B$64</c:f>
            </c:multiLvlStrRef>
          </c:cat>
          <c:val>
            <c:numRef>
              <c:f>'EMISSIONS CO2'!$K$53:$K$64</c:f>
            </c:numRef>
          </c:val>
          <c:smooth val="0"/>
          <c:extLst>
            <c:ext xmlns:c16="http://schemas.microsoft.com/office/drawing/2014/chart" uri="{C3380CC4-5D6E-409C-BE32-E72D297353CC}">
              <c16:uniqueId val="{00000005-770F-46C0-B9E7-ACDD031AD507}"/>
            </c:ext>
          </c:extLst>
        </c:ser>
        <c:ser>
          <c:idx val="6"/>
          <c:order val="6"/>
          <c:tx>
            <c:strRef>
              <c:f>'EMISSIONS CO2'!$L$4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multiLvlStrRef>
              <c:f>'EMISSIONS CO2'!$B$53:$B$64</c:f>
            </c:multiLvlStrRef>
          </c:cat>
          <c:val>
            <c:numRef>
              <c:f>'EMISSIONS CO2'!$L$53:$L$64</c:f>
            </c:numRef>
          </c:val>
          <c:smooth val="0"/>
          <c:extLst>
            <c:ext xmlns:c16="http://schemas.microsoft.com/office/drawing/2014/chart" uri="{C3380CC4-5D6E-409C-BE32-E72D297353CC}">
              <c16:uniqueId val="{00000006-770F-46C0-B9E7-ACDD031AD507}"/>
            </c:ext>
          </c:extLst>
        </c:ser>
        <c:ser>
          <c:idx val="7"/>
          <c:order val="7"/>
          <c:tx>
            <c:strRef>
              <c:f>'EMISSIONS CO2'!$M$4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multiLvlStrRef>
              <c:f>'EMISSIONS CO2'!$B$53:$B$64</c:f>
            </c:multiLvlStrRef>
          </c:cat>
          <c:val>
            <c:numRef>
              <c:f>'EMISSIONS CO2'!$M$53:$M$64</c:f>
            </c:numRef>
          </c:val>
          <c:smooth val="0"/>
          <c:extLst>
            <c:ext xmlns:c16="http://schemas.microsoft.com/office/drawing/2014/chart" uri="{C3380CC4-5D6E-409C-BE32-E72D297353CC}">
              <c16:uniqueId val="{00000007-770F-46C0-B9E7-ACDD031AD507}"/>
            </c:ext>
          </c:extLst>
        </c:ser>
        <c:ser>
          <c:idx val="8"/>
          <c:order val="8"/>
          <c:tx>
            <c:strRef>
              <c:f>'EMISSIONS CO2'!$N$4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multiLvlStrRef>
              <c:f>'EMISSIONS CO2'!$B$53:$B$64</c:f>
            </c:multiLvlStrRef>
          </c:cat>
          <c:val>
            <c:numRef>
              <c:f>'EMISSIONS CO2'!$N$53:$N$64</c:f>
            </c:numRef>
          </c:val>
          <c:smooth val="0"/>
          <c:extLst>
            <c:ext xmlns:c16="http://schemas.microsoft.com/office/drawing/2014/chart" uri="{C3380CC4-5D6E-409C-BE32-E72D297353CC}">
              <c16:uniqueId val="{00000008-770F-46C0-B9E7-ACDD031AD507}"/>
            </c:ext>
          </c:extLst>
        </c:ser>
        <c:ser>
          <c:idx val="9"/>
          <c:order val="9"/>
          <c:tx>
            <c:strRef>
              <c:f>'EMISSIONS CO2'!$O$4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multiLvlStrRef>
              <c:f>'EMISSIONS CO2'!$B$53:$B$64</c:f>
            </c:multiLvlStrRef>
          </c:cat>
          <c:val>
            <c:numRef>
              <c:f>'EMISSIONS CO2'!$O$53:$O$64</c:f>
            </c:numRef>
          </c:val>
          <c:smooth val="0"/>
          <c:extLst>
            <c:ext xmlns:c16="http://schemas.microsoft.com/office/drawing/2014/chart" uri="{C3380CC4-5D6E-409C-BE32-E72D297353CC}">
              <c16:uniqueId val="{00000009-770F-46C0-B9E7-ACDD031AD507}"/>
            </c:ext>
          </c:extLst>
        </c:ser>
        <c:ser>
          <c:idx val="10"/>
          <c:order val="10"/>
          <c:tx>
            <c:strRef>
              <c:f>'EMISSIONS CO2'!$P$4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multiLvlStrRef>
              <c:f>'EMISSIONS CO2'!$B$53:$B$64</c:f>
            </c:multiLvlStrRef>
          </c:cat>
          <c:val>
            <c:numRef>
              <c:f>'EMISSIONS CO2'!$P$53:$P$64</c:f>
            </c:numRef>
          </c:val>
          <c:smooth val="0"/>
          <c:extLst>
            <c:ext xmlns:c16="http://schemas.microsoft.com/office/drawing/2014/chart" uri="{C3380CC4-5D6E-409C-BE32-E72D297353CC}">
              <c16:uniqueId val="{0000000A-770F-46C0-B9E7-ACDD031AD507}"/>
            </c:ext>
          </c:extLst>
        </c:ser>
        <c:ser>
          <c:idx val="11"/>
          <c:order val="11"/>
          <c:tx>
            <c:strRef>
              <c:f>'EMISSIONS CO2'!$Q$4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multiLvlStrRef>
              <c:f>'EMISSIONS CO2'!$B$53:$B$64</c:f>
            </c:multiLvlStrRef>
          </c:cat>
          <c:val>
            <c:numRef>
              <c:f>'EMISSIONS CO2'!$Q$53:$Q$64</c:f>
            </c:numRef>
          </c:val>
          <c:smooth val="0"/>
          <c:extLst>
            <c:ext xmlns:c16="http://schemas.microsoft.com/office/drawing/2014/chart" uri="{C3380CC4-5D6E-409C-BE32-E72D297353CC}">
              <c16:uniqueId val="{0000000B-770F-46C0-B9E7-ACDD031AD507}"/>
            </c:ext>
          </c:extLst>
        </c:ser>
        <c:ser>
          <c:idx val="12"/>
          <c:order val="12"/>
          <c:tx>
            <c:strRef>
              <c:f>'EMISSIONS CO2'!$R$4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multiLvlStrRef>
              <c:f>'EMISSIONS CO2'!$B$53:$B$64</c:f>
            </c:multiLvlStrRef>
          </c:cat>
          <c:val>
            <c:numRef>
              <c:f>'EMISSIONS CO2'!$R$53:$R$64</c:f>
            </c:numRef>
          </c:val>
          <c:smooth val="0"/>
          <c:extLst>
            <c:ext xmlns:c16="http://schemas.microsoft.com/office/drawing/2014/chart" uri="{C3380CC4-5D6E-409C-BE32-E72D297353CC}">
              <c16:uniqueId val="{0000000C-770F-46C0-B9E7-ACDD031AD507}"/>
            </c:ext>
          </c:extLst>
        </c:ser>
        <c:ser>
          <c:idx val="13"/>
          <c:order val="13"/>
          <c:tx>
            <c:strRef>
              <c:f>'EMISSIONS CO2'!$S$4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multiLvlStrRef>
              <c:f>'EMISSIONS CO2'!$B$53:$B$64</c:f>
            </c:multiLvlStrRef>
          </c:cat>
          <c:val>
            <c:numRef>
              <c:f>'EMISSIONS CO2'!$S$53:$S$64</c:f>
            </c:numRef>
          </c:val>
          <c:smooth val="0"/>
          <c:extLst>
            <c:ext xmlns:c16="http://schemas.microsoft.com/office/drawing/2014/chart" uri="{C3380CC4-5D6E-409C-BE32-E72D297353CC}">
              <c16:uniqueId val="{0000000D-770F-46C0-B9E7-ACDD031AD507}"/>
            </c:ext>
          </c:extLst>
        </c:ser>
        <c:ser>
          <c:idx val="14"/>
          <c:order val="14"/>
          <c:tx>
            <c:strRef>
              <c:f>'EMISSIONS CO2'!$T$4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multiLvlStrRef>
              <c:f>'EMISSIONS CO2'!$B$53:$B$64</c:f>
            </c:multiLvlStrRef>
          </c:cat>
          <c:val>
            <c:numRef>
              <c:f>'EMISSIONS CO2'!$T$53:$T$64</c:f>
            </c:numRef>
          </c:val>
          <c:smooth val="0"/>
          <c:extLst>
            <c:ext xmlns:c16="http://schemas.microsoft.com/office/drawing/2014/chart" uri="{C3380CC4-5D6E-409C-BE32-E72D297353CC}">
              <c16:uniqueId val="{0000000E-770F-46C0-B9E7-ACDD031AD507}"/>
            </c:ext>
          </c:extLst>
        </c:ser>
        <c:ser>
          <c:idx val="15"/>
          <c:order val="15"/>
          <c:tx>
            <c:strRef>
              <c:f>'EMISSIONS CO2'!$U$4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multiLvlStrRef>
              <c:f>'EMISSIONS CO2'!$B$53:$B$64</c:f>
            </c:multiLvlStrRef>
          </c:cat>
          <c:val>
            <c:numRef>
              <c:f>'EMISSIONS CO2'!$U$53:$U$64</c:f>
            </c:numRef>
          </c:val>
          <c:smooth val="0"/>
          <c:extLst>
            <c:ext xmlns:c16="http://schemas.microsoft.com/office/drawing/2014/chart" uri="{C3380CC4-5D6E-409C-BE32-E72D297353CC}">
              <c16:uniqueId val="{0000000F-770F-46C0-B9E7-ACDD031AD507}"/>
            </c:ext>
          </c:extLst>
        </c:ser>
        <c:ser>
          <c:idx val="16"/>
          <c:order val="16"/>
          <c:tx>
            <c:strRef>
              <c:f>'EMISSIONS CO2'!$V$4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multiLvlStrRef>
              <c:f>'EMISSIONS CO2'!$B$53:$B$64</c:f>
            </c:multiLvlStrRef>
          </c:cat>
          <c:val>
            <c:numRef>
              <c:f>'EMISSIONS CO2'!$V$53:$V$64</c:f>
            </c:numRef>
          </c:val>
          <c:smooth val="0"/>
          <c:extLst>
            <c:ext xmlns:c16="http://schemas.microsoft.com/office/drawing/2014/chart" uri="{C3380CC4-5D6E-409C-BE32-E72D297353CC}">
              <c16:uniqueId val="{00000010-770F-46C0-B9E7-ACDD031AD507}"/>
            </c:ext>
          </c:extLst>
        </c:ser>
        <c:ser>
          <c:idx val="17"/>
          <c:order val="17"/>
          <c:tx>
            <c:strRef>
              <c:f>'EMISSIONS CO2'!$W$4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multiLvlStrRef>
              <c:f>'EMISSIONS CO2'!$B$53:$B$64</c:f>
            </c:multiLvlStrRef>
          </c:cat>
          <c:val>
            <c:numRef>
              <c:f>'EMISSIONS CO2'!$W$53:$W$64</c:f>
            </c:numRef>
          </c:val>
          <c:smooth val="0"/>
          <c:extLst>
            <c:ext xmlns:c16="http://schemas.microsoft.com/office/drawing/2014/chart" uri="{C3380CC4-5D6E-409C-BE32-E72D297353CC}">
              <c16:uniqueId val="{00000011-770F-46C0-B9E7-ACDD031AD507}"/>
            </c:ext>
          </c:extLst>
        </c:ser>
        <c:ser>
          <c:idx val="18"/>
          <c:order val="18"/>
          <c:tx>
            <c:strRef>
              <c:f>'EMISSIONS CO2'!$X$4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multiLvlStrRef>
              <c:f>'EMISSIONS CO2'!$B$53:$B$64</c:f>
            </c:multiLvlStrRef>
          </c:cat>
          <c:val>
            <c:numRef>
              <c:f>'EMISSIONS CO2'!$X$53:$X$64</c:f>
            </c:numRef>
          </c:val>
          <c:smooth val="0"/>
          <c:extLst>
            <c:ext xmlns:c16="http://schemas.microsoft.com/office/drawing/2014/chart" uri="{C3380CC4-5D6E-409C-BE32-E72D297353CC}">
              <c16:uniqueId val="{00000012-770F-46C0-B9E7-ACDD031AD507}"/>
            </c:ext>
          </c:extLst>
        </c:ser>
        <c:ser>
          <c:idx val="19"/>
          <c:order val="19"/>
          <c:tx>
            <c:strRef>
              <c:f>'EMISSIONS CO2'!$Y$4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multiLvlStrRef>
              <c:f>'EMISSIONS CO2'!$B$53:$B$64</c:f>
            </c:multiLvlStrRef>
          </c:cat>
          <c:val>
            <c:numRef>
              <c:f>'EMISSIONS CO2'!$Y$53:$Y$64</c:f>
            </c:numRef>
          </c:val>
          <c:smooth val="0"/>
          <c:extLst>
            <c:ext xmlns:c16="http://schemas.microsoft.com/office/drawing/2014/chart" uri="{C3380CC4-5D6E-409C-BE32-E72D297353CC}">
              <c16:uniqueId val="{00000013-770F-46C0-B9E7-ACDD031AD507}"/>
            </c:ext>
          </c:extLst>
        </c:ser>
        <c:ser>
          <c:idx val="20"/>
          <c:order val="20"/>
          <c:tx>
            <c:strRef>
              <c:f>'EMISSIONS CO2'!$Z$4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multiLvlStrRef>
              <c:f>'EMISSIONS CO2'!$B$53:$B$64</c:f>
            </c:multiLvlStrRef>
          </c:cat>
          <c:val>
            <c:numRef>
              <c:f>'EMISSIONS CO2'!$Z$53:$Z$64</c:f>
            </c:numRef>
          </c:val>
          <c:smooth val="0"/>
          <c:extLst>
            <c:ext xmlns:c16="http://schemas.microsoft.com/office/drawing/2014/chart" uri="{C3380CC4-5D6E-409C-BE32-E72D297353CC}">
              <c16:uniqueId val="{00000014-770F-46C0-B9E7-ACDD031AD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6973444326"/>
          <c:y val="8.4536678126980472E-2"/>
          <c:w val="7.8047776450681311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Emissions mensuelles de CO2 - RCU - en kg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'EMISSIONS CO2'!$F$4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multiLvlStrRef>
              <c:f>'EMISSIONS CO2'!$B$69:$B$80</c:f>
            </c:multiLvlStrRef>
          </c:cat>
          <c:val>
            <c:numRef>
              <c:f>'EMISSIONS CO2'!$F$69:$F$80</c:f>
            </c:numRef>
          </c:val>
          <c:smooth val="0"/>
          <c:extLst>
            <c:ext xmlns:c16="http://schemas.microsoft.com/office/drawing/2014/chart" uri="{C3380CC4-5D6E-409C-BE32-E72D297353CC}">
              <c16:uniqueId val="{00000000-4FB9-404A-A6AC-56EC8A91A8D2}"/>
            </c:ext>
          </c:extLst>
        </c:ser>
        <c:ser>
          <c:idx val="1"/>
          <c:order val="1"/>
          <c:tx>
            <c:strRef>
              <c:f>'EMISSIONS CO2'!$G$4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multiLvlStrRef>
              <c:f>'EMISSIONS CO2'!$B$69:$B$80</c:f>
            </c:multiLvlStrRef>
          </c:cat>
          <c:val>
            <c:numRef>
              <c:f>'EMISSIONS CO2'!$G$69:$G$80</c:f>
            </c:numRef>
          </c:val>
          <c:smooth val="0"/>
          <c:extLst>
            <c:ext xmlns:c16="http://schemas.microsoft.com/office/drawing/2014/chart" uri="{C3380CC4-5D6E-409C-BE32-E72D297353CC}">
              <c16:uniqueId val="{00000001-4FB9-404A-A6AC-56EC8A91A8D2}"/>
            </c:ext>
          </c:extLst>
        </c:ser>
        <c:ser>
          <c:idx val="2"/>
          <c:order val="2"/>
          <c:tx>
            <c:strRef>
              <c:f>'EMISSIONS CO2'!$H$4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multiLvlStrRef>
              <c:f>'EMISSIONS CO2'!$B$69:$B$80</c:f>
            </c:multiLvlStrRef>
          </c:cat>
          <c:val>
            <c:numRef>
              <c:f>'EMISSIONS CO2'!$H$69:$H$80</c:f>
            </c:numRef>
          </c:val>
          <c:smooth val="0"/>
          <c:extLst>
            <c:ext xmlns:c16="http://schemas.microsoft.com/office/drawing/2014/chart" uri="{C3380CC4-5D6E-409C-BE32-E72D297353CC}">
              <c16:uniqueId val="{00000002-4FB9-404A-A6AC-56EC8A91A8D2}"/>
            </c:ext>
          </c:extLst>
        </c:ser>
        <c:ser>
          <c:idx val="3"/>
          <c:order val="3"/>
          <c:tx>
            <c:strRef>
              <c:f>'EMISSIONS CO2'!$I$4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multiLvlStrRef>
              <c:f>'EMISSIONS CO2'!$B$69:$B$80</c:f>
            </c:multiLvlStrRef>
          </c:cat>
          <c:val>
            <c:numRef>
              <c:f>'EMISSIONS CO2'!$I$69:$I$80</c:f>
            </c:numRef>
          </c:val>
          <c:smooth val="0"/>
          <c:extLst>
            <c:ext xmlns:c16="http://schemas.microsoft.com/office/drawing/2014/chart" uri="{C3380CC4-5D6E-409C-BE32-E72D297353CC}">
              <c16:uniqueId val="{00000003-4FB9-404A-A6AC-56EC8A91A8D2}"/>
            </c:ext>
          </c:extLst>
        </c:ser>
        <c:ser>
          <c:idx val="5"/>
          <c:order val="4"/>
          <c:tx>
            <c:strRef>
              <c:f>'EMISSIONS CO2'!$J$4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multiLvlStrRef>
              <c:f>'EMISSIONS CO2'!$B$69:$B$80</c:f>
            </c:multiLvlStrRef>
          </c:cat>
          <c:val>
            <c:numRef>
              <c:f>'EMISSIONS CO2'!$J$69:$J$80</c:f>
            </c:numRef>
          </c:val>
          <c:smooth val="0"/>
          <c:extLst>
            <c:ext xmlns:c16="http://schemas.microsoft.com/office/drawing/2014/chart" uri="{C3380CC4-5D6E-409C-BE32-E72D297353CC}">
              <c16:uniqueId val="{00000004-4FB9-404A-A6AC-56EC8A91A8D2}"/>
            </c:ext>
          </c:extLst>
        </c:ser>
        <c:ser>
          <c:idx val="4"/>
          <c:order val="5"/>
          <c:tx>
            <c:strRef>
              <c:f>'EMISSIONS CO2'!$K$4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multiLvlStrRef>
              <c:f>'EMISSIONS CO2'!$B$69:$B$80</c:f>
            </c:multiLvlStrRef>
          </c:cat>
          <c:val>
            <c:numRef>
              <c:f>'EMISSIONS CO2'!$K$69:$K$80</c:f>
            </c:numRef>
          </c:val>
          <c:smooth val="0"/>
          <c:extLst>
            <c:ext xmlns:c16="http://schemas.microsoft.com/office/drawing/2014/chart" uri="{C3380CC4-5D6E-409C-BE32-E72D297353CC}">
              <c16:uniqueId val="{00000005-4FB9-404A-A6AC-56EC8A91A8D2}"/>
            </c:ext>
          </c:extLst>
        </c:ser>
        <c:ser>
          <c:idx val="6"/>
          <c:order val="6"/>
          <c:tx>
            <c:strRef>
              <c:f>'EMISSIONS CO2'!$L$4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multiLvlStrRef>
              <c:f>'EMISSIONS CO2'!$B$69:$B$80</c:f>
            </c:multiLvlStrRef>
          </c:cat>
          <c:val>
            <c:numRef>
              <c:f>'EMISSIONS CO2'!$L$69:$L$80</c:f>
            </c:numRef>
          </c:val>
          <c:smooth val="0"/>
          <c:extLst>
            <c:ext xmlns:c16="http://schemas.microsoft.com/office/drawing/2014/chart" uri="{C3380CC4-5D6E-409C-BE32-E72D297353CC}">
              <c16:uniqueId val="{00000006-4FB9-404A-A6AC-56EC8A91A8D2}"/>
            </c:ext>
          </c:extLst>
        </c:ser>
        <c:ser>
          <c:idx val="7"/>
          <c:order val="7"/>
          <c:tx>
            <c:strRef>
              <c:f>'EMISSIONS CO2'!$M$4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multiLvlStrRef>
              <c:f>'EMISSIONS CO2'!$B$69:$B$80</c:f>
            </c:multiLvlStrRef>
          </c:cat>
          <c:val>
            <c:numRef>
              <c:f>'EMISSIONS CO2'!$M$69:$M$80</c:f>
            </c:numRef>
          </c:val>
          <c:smooth val="0"/>
          <c:extLst>
            <c:ext xmlns:c16="http://schemas.microsoft.com/office/drawing/2014/chart" uri="{C3380CC4-5D6E-409C-BE32-E72D297353CC}">
              <c16:uniqueId val="{00000007-4FB9-404A-A6AC-56EC8A91A8D2}"/>
            </c:ext>
          </c:extLst>
        </c:ser>
        <c:ser>
          <c:idx val="8"/>
          <c:order val="8"/>
          <c:tx>
            <c:strRef>
              <c:f>'EMISSIONS CO2'!$N$4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multiLvlStrRef>
              <c:f>'EMISSIONS CO2'!$B$69:$B$80</c:f>
            </c:multiLvlStrRef>
          </c:cat>
          <c:val>
            <c:numRef>
              <c:f>'EMISSIONS CO2'!$N$69:$N$80</c:f>
            </c:numRef>
          </c:val>
          <c:smooth val="0"/>
          <c:extLst>
            <c:ext xmlns:c16="http://schemas.microsoft.com/office/drawing/2014/chart" uri="{C3380CC4-5D6E-409C-BE32-E72D297353CC}">
              <c16:uniqueId val="{00000008-4FB9-404A-A6AC-56EC8A91A8D2}"/>
            </c:ext>
          </c:extLst>
        </c:ser>
        <c:ser>
          <c:idx val="9"/>
          <c:order val="9"/>
          <c:tx>
            <c:strRef>
              <c:f>'EMISSIONS CO2'!$O$4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multiLvlStrRef>
              <c:f>'EMISSIONS CO2'!$B$69:$B$80</c:f>
            </c:multiLvlStrRef>
          </c:cat>
          <c:val>
            <c:numRef>
              <c:f>'EMISSIONS CO2'!$O$69:$O$80</c:f>
            </c:numRef>
          </c:val>
          <c:smooth val="0"/>
          <c:extLst>
            <c:ext xmlns:c16="http://schemas.microsoft.com/office/drawing/2014/chart" uri="{C3380CC4-5D6E-409C-BE32-E72D297353CC}">
              <c16:uniqueId val="{00000009-4FB9-404A-A6AC-56EC8A91A8D2}"/>
            </c:ext>
          </c:extLst>
        </c:ser>
        <c:ser>
          <c:idx val="10"/>
          <c:order val="10"/>
          <c:tx>
            <c:strRef>
              <c:f>'EMISSIONS CO2'!$P$4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multiLvlStrRef>
              <c:f>'EMISSIONS CO2'!$B$69:$B$80</c:f>
            </c:multiLvlStrRef>
          </c:cat>
          <c:val>
            <c:numRef>
              <c:f>'EMISSIONS CO2'!$P$69:$P$80</c:f>
            </c:numRef>
          </c:val>
          <c:smooth val="0"/>
          <c:extLst>
            <c:ext xmlns:c16="http://schemas.microsoft.com/office/drawing/2014/chart" uri="{C3380CC4-5D6E-409C-BE32-E72D297353CC}">
              <c16:uniqueId val="{0000000A-4FB9-404A-A6AC-56EC8A91A8D2}"/>
            </c:ext>
          </c:extLst>
        </c:ser>
        <c:ser>
          <c:idx val="11"/>
          <c:order val="11"/>
          <c:tx>
            <c:strRef>
              <c:f>'EMISSIONS CO2'!$Q$4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multiLvlStrRef>
              <c:f>'EMISSIONS CO2'!$B$69:$B$80</c:f>
            </c:multiLvlStrRef>
          </c:cat>
          <c:val>
            <c:numRef>
              <c:f>'EMISSIONS CO2'!$Q$69:$Q$80</c:f>
            </c:numRef>
          </c:val>
          <c:smooth val="0"/>
          <c:extLst>
            <c:ext xmlns:c16="http://schemas.microsoft.com/office/drawing/2014/chart" uri="{C3380CC4-5D6E-409C-BE32-E72D297353CC}">
              <c16:uniqueId val="{0000000B-4FB9-404A-A6AC-56EC8A91A8D2}"/>
            </c:ext>
          </c:extLst>
        </c:ser>
        <c:ser>
          <c:idx val="12"/>
          <c:order val="12"/>
          <c:tx>
            <c:strRef>
              <c:f>'EMISSIONS CO2'!$R$4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multiLvlStrRef>
              <c:f>'EMISSIONS CO2'!$B$69:$B$80</c:f>
            </c:multiLvlStrRef>
          </c:cat>
          <c:val>
            <c:numRef>
              <c:f>'EMISSIONS CO2'!$R$69:$R$80</c:f>
            </c:numRef>
          </c:val>
          <c:smooth val="0"/>
          <c:extLst>
            <c:ext xmlns:c16="http://schemas.microsoft.com/office/drawing/2014/chart" uri="{C3380CC4-5D6E-409C-BE32-E72D297353CC}">
              <c16:uniqueId val="{0000000C-4FB9-404A-A6AC-56EC8A91A8D2}"/>
            </c:ext>
          </c:extLst>
        </c:ser>
        <c:ser>
          <c:idx val="13"/>
          <c:order val="13"/>
          <c:tx>
            <c:strRef>
              <c:f>'EMISSIONS CO2'!$S$4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multiLvlStrRef>
              <c:f>'EMISSIONS CO2'!$B$69:$B$80</c:f>
            </c:multiLvlStrRef>
          </c:cat>
          <c:val>
            <c:numRef>
              <c:f>'EMISSIONS CO2'!$S$69:$S$80</c:f>
            </c:numRef>
          </c:val>
          <c:smooth val="0"/>
          <c:extLst>
            <c:ext xmlns:c16="http://schemas.microsoft.com/office/drawing/2014/chart" uri="{C3380CC4-5D6E-409C-BE32-E72D297353CC}">
              <c16:uniqueId val="{0000000D-4FB9-404A-A6AC-56EC8A91A8D2}"/>
            </c:ext>
          </c:extLst>
        </c:ser>
        <c:ser>
          <c:idx val="14"/>
          <c:order val="14"/>
          <c:tx>
            <c:strRef>
              <c:f>'EMISSIONS CO2'!$T$4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multiLvlStrRef>
              <c:f>'EMISSIONS CO2'!$B$69:$B$80</c:f>
            </c:multiLvlStrRef>
          </c:cat>
          <c:val>
            <c:numRef>
              <c:f>'EMISSIONS CO2'!$T$69:$T$80</c:f>
            </c:numRef>
          </c:val>
          <c:smooth val="0"/>
          <c:extLst>
            <c:ext xmlns:c16="http://schemas.microsoft.com/office/drawing/2014/chart" uri="{C3380CC4-5D6E-409C-BE32-E72D297353CC}">
              <c16:uniqueId val="{0000000E-4FB9-404A-A6AC-56EC8A91A8D2}"/>
            </c:ext>
          </c:extLst>
        </c:ser>
        <c:ser>
          <c:idx val="15"/>
          <c:order val="15"/>
          <c:tx>
            <c:strRef>
              <c:f>'EMISSIONS CO2'!$U$4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multiLvlStrRef>
              <c:f>'EMISSIONS CO2'!$B$69:$B$80</c:f>
            </c:multiLvlStrRef>
          </c:cat>
          <c:val>
            <c:numRef>
              <c:f>'EMISSIONS CO2'!$U$69:$U$80</c:f>
            </c:numRef>
          </c:val>
          <c:smooth val="0"/>
          <c:extLst>
            <c:ext xmlns:c16="http://schemas.microsoft.com/office/drawing/2014/chart" uri="{C3380CC4-5D6E-409C-BE32-E72D297353CC}">
              <c16:uniqueId val="{0000000F-4FB9-404A-A6AC-56EC8A91A8D2}"/>
            </c:ext>
          </c:extLst>
        </c:ser>
        <c:ser>
          <c:idx val="16"/>
          <c:order val="16"/>
          <c:tx>
            <c:strRef>
              <c:f>'EMISSIONS CO2'!$V$4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multiLvlStrRef>
              <c:f>'EMISSIONS CO2'!$B$69:$B$80</c:f>
            </c:multiLvlStrRef>
          </c:cat>
          <c:val>
            <c:numRef>
              <c:f>'EMISSIONS CO2'!$V$69:$V$80</c:f>
            </c:numRef>
          </c:val>
          <c:smooth val="0"/>
          <c:extLst>
            <c:ext xmlns:c16="http://schemas.microsoft.com/office/drawing/2014/chart" uri="{C3380CC4-5D6E-409C-BE32-E72D297353CC}">
              <c16:uniqueId val="{00000010-4FB9-404A-A6AC-56EC8A91A8D2}"/>
            </c:ext>
          </c:extLst>
        </c:ser>
        <c:ser>
          <c:idx val="17"/>
          <c:order val="17"/>
          <c:tx>
            <c:strRef>
              <c:f>'EMISSIONS CO2'!$W$4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multiLvlStrRef>
              <c:f>'EMISSIONS CO2'!$B$69:$B$80</c:f>
            </c:multiLvlStrRef>
          </c:cat>
          <c:val>
            <c:numRef>
              <c:f>'EMISSIONS CO2'!$W$69:$W$80</c:f>
            </c:numRef>
          </c:val>
          <c:smooth val="0"/>
          <c:extLst>
            <c:ext xmlns:c16="http://schemas.microsoft.com/office/drawing/2014/chart" uri="{C3380CC4-5D6E-409C-BE32-E72D297353CC}">
              <c16:uniqueId val="{00000011-4FB9-404A-A6AC-56EC8A91A8D2}"/>
            </c:ext>
          </c:extLst>
        </c:ser>
        <c:ser>
          <c:idx val="18"/>
          <c:order val="18"/>
          <c:tx>
            <c:strRef>
              <c:f>'EMISSIONS CO2'!$X$4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multiLvlStrRef>
              <c:f>'EMISSIONS CO2'!$B$69:$B$80</c:f>
            </c:multiLvlStrRef>
          </c:cat>
          <c:val>
            <c:numRef>
              <c:f>'EMISSIONS CO2'!$X$69:$X$80</c:f>
            </c:numRef>
          </c:val>
          <c:smooth val="0"/>
          <c:extLst>
            <c:ext xmlns:c16="http://schemas.microsoft.com/office/drawing/2014/chart" uri="{C3380CC4-5D6E-409C-BE32-E72D297353CC}">
              <c16:uniqueId val="{00000012-4FB9-404A-A6AC-56EC8A91A8D2}"/>
            </c:ext>
          </c:extLst>
        </c:ser>
        <c:ser>
          <c:idx val="19"/>
          <c:order val="19"/>
          <c:tx>
            <c:strRef>
              <c:f>'EMISSIONS CO2'!$Y$4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multiLvlStrRef>
              <c:f>'EMISSIONS CO2'!$B$69:$B$80</c:f>
            </c:multiLvlStrRef>
          </c:cat>
          <c:val>
            <c:numRef>
              <c:f>'EMISSIONS CO2'!$Y$69:$Y$80</c:f>
            </c:numRef>
          </c:val>
          <c:smooth val="0"/>
          <c:extLst>
            <c:ext xmlns:c16="http://schemas.microsoft.com/office/drawing/2014/chart" uri="{C3380CC4-5D6E-409C-BE32-E72D297353CC}">
              <c16:uniqueId val="{00000013-4FB9-404A-A6AC-56EC8A91A8D2}"/>
            </c:ext>
          </c:extLst>
        </c:ser>
        <c:ser>
          <c:idx val="20"/>
          <c:order val="20"/>
          <c:tx>
            <c:strRef>
              <c:f>'EMISSIONS CO2'!$Z$4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multiLvlStrRef>
              <c:f>'EMISSIONS CO2'!$B$69:$B$80</c:f>
            </c:multiLvlStrRef>
          </c:cat>
          <c:val>
            <c:numRef>
              <c:f>'EMISSIONS CO2'!$Z$69:$Z$80</c:f>
            </c:numRef>
          </c:val>
          <c:smooth val="0"/>
          <c:extLst>
            <c:ext xmlns:c16="http://schemas.microsoft.com/office/drawing/2014/chart" uri="{C3380CC4-5D6E-409C-BE32-E72D297353CC}">
              <c16:uniqueId val="{00000014-4FB9-404A-A6AC-56EC8A91A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6973444326"/>
          <c:y val="8.4536678126980472E-2"/>
          <c:w val="7.8047776450681311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Emissions mensuelles de CO2 - Fioul - en kg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'EMISSIONS CO2'!$F$4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'EMISSIONS CO2'!$B$85:$B$96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CO2'!$F$85:$F$96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63-45A9-A444-D408D36495C8}"/>
            </c:ext>
          </c:extLst>
        </c:ser>
        <c:ser>
          <c:idx val="1"/>
          <c:order val="1"/>
          <c:tx>
            <c:strRef>
              <c:f>'EMISSIONS CO2'!$G$4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'EMISSIONS CO2'!$B$85:$B$96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CO2'!$G$85:$G$96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63-45A9-A444-D408D36495C8}"/>
            </c:ext>
          </c:extLst>
        </c:ser>
        <c:ser>
          <c:idx val="2"/>
          <c:order val="2"/>
          <c:tx>
            <c:strRef>
              <c:f>'EMISSIONS CO2'!$H$4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'EMISSIONS CO2'!$B$85:$B$96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CO2'!$H$85:$H$96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63-45A9-A444-D408D36495C8}"/>
            </c:ext>
          </c:extLst>
        </c:ser>
        <c:ser>
          <c:idx val="3"/>
          <c:order val="3"/>
          <c:tx>
            <c:strRef>
              <c:f>'EMISSIONS CO2'!$I$4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'EMISSIONS CO2'!$B$85:$B$96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CO2'!$I$85:$I$96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63-45A9-A444-D408D36495C8}"/>
            </c:ext>
          </c:extLst>
        </c:ser>
        <c:ser>
          <c:idx val="5"/>
          <c:order val="4"/>
          <c:tx>
            <c:strRef>
              <c:f>'EMISSIONS CO2'!$J$4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'EMISSIONS CO2'!$B$85:$B$96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CO2'!$J$85:$J$96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63-45A9-A444-D408D36495C8}"/>
            </c:ext>
          </c:extLst>
        </c:ser>
        <c:ser>
          <c:idx val="4"/>
          <c:order val="5"/>
          <c:tx>
            <c:strRef>
              <c:f>'EMISSIONS CO2'!$K$4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'EMISSIONS CO2'!$B$85:$B$96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CO2'!$K$85:$K$96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63-45A9-A444-D408D36495C8}"/>
            </c:ext>
          </c:extLst>
        </c:ser>
        <c:ser>
          <c:idx val="6"/>
          <c:order val="6"/>
          <c:tx>
            <c:strRef>
              <c:f>'EMISSIONS CO2'!$L$4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'EMISSIONS CO2'!$B$85:$B$96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CO2'!$L$85:$L$96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63-45A9-A444-D408D36495C8}"/>
            </c:ext>
          </c:extLst>
        </c:ser>
        <c:ser>
          <c:idx val="7"/>
          <c:order val="7"/>
          <c:tx>
            <c:strRef>
              <c:f>'EMISSIONS CO2'!$M$4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'EMISSIONS CO2'!$B$85:$B$96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CO2'!$M$85:$M$96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63-45A9-A444-D408D36495C8}"/>
            </c:ext>
          </c:extLst>
        </c:ser>
        <c:ser>
          <c:idx val="8"/>
          <c:order val="8"/>
          <c:tx>
            <c:strRef>
              <c:f>'EMISSIONS CO2'!$N$4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'EMISSIONS CO2'!$B$85:$B$96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CO2'!$N$85:$N$96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671.89824000000021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63-45A9-A444-D408D36495C8}"/>
            </c:ext>
          </c:extLst>
        </c:ser>
        <c:ser>
          <c:idx val="9"/>
          <c:order val="9"/>
          <c:tx>
            <c:strRef>
              <c:f>'EMISSIONS CO2'!$O$4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'EMISSIONS CO2'!$B$85:$B$96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CO2'!$O$85:$O$96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A63-45A9-A444-D408D36495C8}"/>
            </c:ext>
          </c:extLst>
        </c:ser>
        <c:ser>
          <c:idx val="10"/>
          <c:order val="10"/>
          <c:tx>
            <c:strRef>
              <c:f>'EMISSIONS CO2'!$P$4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'EMISSIONS CO2'!$B$85:$B$96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CO2'!$P$85:$P$96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487.77228000000008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A63-45A9-A444-D408D36495C8}"/>
            </c:ext>
          </c:extLst>
        </c:ser>
        <c:ser>
          <c:idx val="11"/>
          <c:order val="11"/>
          <c:tx>
            <c:strRef>
              <c:f>'EMISSIONS CO2'!$Q$4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'EMISSIONS CO2'!$B$85:$B$96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CO2'!$Q$85:$Q$96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A63-45A9-A444-D408D36495C8}"/>
            </c:ext>
          </c:extLst>
        </c:ser>
        <c:ser>
          <c:idx val="12"/>
          <c:order val="12"/>
          <c:tx>
            <c:strRef>
              <c:f>'EMISSIONS CO2'!$R$4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'EMISSIONS CO2'!$B$85:$B$96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CO2'!$R$85:$R$96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A63-45A9-A444-D408D36495C8}"/>
            </c:ext>
          </c:extLst>
        </c:ser>
        <c:ser>
          <c:idx val="13"/>
          <c:order val="13"/>
          <c:tx>
            <c:strRef>
              <c:f>'EMISSIONS CO2'!$S$4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'EMISSIONS CO2'!$B$85:$B$96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CO2'!$S$85:$S$96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63-45A9-A444-D408D36495C8}"/>
            </c:ext>
          </c:extLst>
        </c:ser>
        <c:ser>
          <c:idx val="14"/>
          <c:order val="14"/>
          <c:tx>
            <c:strRef>
              <c:f>'EMISSIONS CO2'!$T$4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'EMISSIONS CO2'!$B$85:$B$96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CO2'!$T$85:$T$96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A63-45A9-A444-D408D36495C8}"/>
            </c:ext>
          </c:extLst>
        </c:ser>
        <c:ser>
          <c:idx val="15"/>
          <c:order val="15"/>
          <c:tx>
            <c:strRef>
              <c:f>'EMISSIONS CO2'!$U$4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'EMISSIONS CO2'!$B$85:$B$96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CO2'!$U$85:$U$96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A63-45A9-A444-D408D36495C8}"/>
            </c:ext>
          </c:extLst>
        </c:ser>
        <c:ser>
          <c:idx val="16"/>
          <c:order val="16"/>
          <c:tx>
            <c:strRef>
              <c:f>'EMISSIONS CO2'!$V$4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'EMISSIONS CO2'!$B$85:$B$96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CO2'!$V$85:$V$96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A63-45A9-A444-D408D36495C8}"/>
            </c:ext>
          </c:extLst>
        </c:ser>
        <c:ser>
          <c:idx val="17"/>
          <c:order val="17"/>
          <c:tx>
            <c:strRef>
              <c:f>'EMISSIONS CO2'!$W$4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'EMISSIONS CO2'!$B$85:$B$96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CO2'!$W$85:$W$96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A63-45A9-A444-D408D36495C8}"/>
            </c:ext>
          </c:extLst>
        </c:ser>
        <c:ser>
          <c:idx val="18"/>
          <c:order val="18"/>
          <c:tx>
            <c:strRef>
              <c:f>'EMISSIONS CO2'!$X$4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'EMISSIONS CO2'!$B$85:$B$96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CO2'!$X$85:$X$96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63-45A9-A444-D408D36495C8}"/>
            </c:ext>
          </c:extLst>
        </c:ser>
        <c:ser>
          <c:idx val="19"/>
          <c:order val="19"/>
          <c:tx>
            <c:strRef>
              <c:f>'EMISSIONS CO2'!$Y$4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'EMISSIONS CO2'!$B$85:$B$96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CO2'!$Y$85:$Y$96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A63-45A9-A444-D408D36495C8}"/>
            </c:ext>
          </c:extLst>
        </c:ser>
        <c:ser>
          <c:idx val="20"/>
          <c:order val="20"/>
          <c:tx>
            <c:strRef>
              <c:f>'EMISSIONS CO2'!$Z$4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'EMISSIONS CO2'!$B$85:$B$96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CO2'!$Z$85:$Z$96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A63-45A9-A444-D408D3649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6973444326"/>
          <c:y val="8.4536678126980472E-2"/>
          <c:w val="7.8047776450681311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Emissions mensuelles de CO2 - Bois Granulés - en kg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'EMISSIONS CO2'!$F$4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multiLvlStrRef>
              <c:f>'EMISSIONS CO2'!$B$101:$B$112</c:f>
            </c:multiLvlStrRef>
          </c:cat>
          <c:val>
            <c:numRef>
              <c:f>'EMISSIONS CO2'!$F$101:$F$112</c:f>
            </c:numRef>
          </c:val>
          <c:smooth val="0"/>
          <c:extLst>
            <c:ext xmlns:c16="http://schemas.microsoft.com/office/drawing/2014/chart" uri="{C3380CC4-5D6E-409C-BE32-E72D297353CC}">
              <c16:uniqueId val="{00000000-B759-4030-AFBA-74C56F88615D}"/>
            </c:ext>
          </c:extLst>
        </c:ser>
        <c:ser>
          <c:idx val="1"/>
          <c:order val="1"/>
          <c:tx>
            <c:strRef>
              <c:f>'EMISSIONS CO2'!$G$4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multiLvlStrRef>
              <c:f>'EMISSIONS CO2'!$B$101:$B$112</c:f>
            </c:multiLvlStrRef>
          </c:cat>
          <c:val>
            <c:numRef>
              <c:f>'EMISSIONS CO2'!$G$101:$G$112</c:f>
            </c:numRef>
          </c:val>
          <c:smooth val="0"/>
          <c:extLst>
            <c:ext xmlns:c16="http://schemas.microsoft.com/office/drawing/2014/chart" uri="{C3380CC4-5D6E-409C-BE32-E72D297353CC}">
              <c16:uniqueId val="{00000001-B759-4030-AFBA-74C56F88615D}"/>
            </c:ext>
          </c:extLst>
        </c:ser>
        <c:ser>
          <c:idx val="2"/>
          <c:order val="2"/>
          <c:tx>
            <c:strRef>
              <c:f>'EMISSIONS CO2'!$H$4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multiLvlStrRef>
              <c:f>'EMISSIONS CO2'!$B$101:$B$112</c:f>
            </c:multiLvlStrRef>
          </c:cat>
          <c:val>
            <c:numRef>
              <c:f>'EMISSIONS CO2'!$H$101:$H$112</c:f>
            </c:numRef>
          </c:val>
          <c:smooth val="0"/>
          <c:extLst>
            <c:ext xmlns:c16="http://schemas.microsoft.com/office/drawing/2014/chart" uri="{C3380CC4-5D6E-409C-BE32-E72D297353CC}">
              <c16:uniqueId val="{00000002-B759-4030-AFBA-74C56F88615D}"/>
            </c:ext>
          </c:extLst>
        </c:ser>
        <c:ser>
          <c:idx val="3"/>
          <c:order val="3"/>
          <c:tx>
            <c:strRef>
              <c:f>'EMISSIONS CO2'!$I$4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multiLvlStrRef>
              <c:f>'EMISSIONS CO2'!$B$101:$B$112</c:f>
            </c:multiLvlStrRef>
          </c:cat>
          <c:val>
            <c:numRef>
              <c:f>'EMISSIONS CO2'!$I$101:$I$112</c:f>
            </c:numRef>
          </c:val>
          <c:smooth val="0"/>
          <c:extLst>
            <c:ext xmlns:c16="http://schemas.microsoft.com/office/drawing/2014/chart" uri="{C3380CC4-5D6E-409C-BE32-E72D297353CC}">
              <c16:uniqueId val="{00000003-B759-4030-AFBA-74C56F88615D}"/>
            </c:ext>
          </c:extLst>
        </c:ser>
        <c:ser>
          <c:idx val="5"/>
          <c:order val="4"/>
          <c:tx>
            <c:strRef>
              <c:f>'EMISSIONS CO2'!$J$4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multiLvlStrRef>
              <c:f>'EMISSIONS CO2'!$B$101:$B$112</c:f>
            </c:multiLvlStrRef>
          </c:cat>
          <c:val>
            <c:numRef>
              <c:f>'EMISSIONS CO2'!$J$101:$J$112</c:f>
            </c:numRef>
          </c:val>
          <c:smooth val="0"/>
          <c:extLst>
            <c:ext xmlns:c16="http://schemas.microsoft.com/office/drawing/2014/chart" uri="{C3380CC4-5D6E-409C-BE32-E72D297353CC}">
              <c16:uniqueId val="{00000004-B759-4030-AFBA-74C56F88615D}"/>
            </c:ext>
          </c:extLst>
        </c:ser>
        <c:ser>
          <c:idx val="4"/>
          <c:order val="5"/>
          <c:tx>
            <c:strRef>
              <c:f>'EMISSIONS CO2'!$K$4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multiLvlStrRef>
              <c:f>'EMISSIONS CO2'!$B$101:$B$112</c:f>
            </c:multiLvlStrRef>
          </c:cat>
          <c:val>
            <c:numRef>
              <c:f>'EMISSIONS CO2'!$K$101:$K$112</c:f>
            </c:numRef>
          </c:val>
          <c:smooth val="0"/>
          <c:extLst>
            <c:ext xmlns:c16="http://schemas.microsoft.com/office/drawing/2014/chart" uri="{C3380CC4-5D6E-409C-BE32-E72D297353CC}">
              <c16:uniqueId val="{00000005-B759-4030-AFBA-74C56F88615D}"/>
            </c:ext>
          </c:extLst>
        </c:ser>
        <c:ser>
          <c:idx val="6"/>
          <c:order val="6"/>
          <c:tx>
            <c:strRef>
              <c:f>'EMISSIONS CO2'!$L$4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multiLvlStrRef>
              <c:f>'EMISSIONS CO2'!$B$101:$B$112</c:f>
            </c:multiLvlStrRef>
          </c:cat>
          <c:val>
            <c:numRef>
              <c:f>'EMISSIONS CO2'!$L$101:$L$112</c:f>
            </c:numRef>
          </c:val>
          <c:smooth val="0"/>
          <c:extLst>
            <c:ext xmlns:c16="http://schemas.microsoft.com/office/drawing/2014/chart" uri="{C3380CC4-5D6E-409C-BE32-E72D297353CC}">
              <c16:uniqueId val="{00000006-B759-4030-AFBA-74C56F88615D}"/>
            </c:ext>
          </c:extLst>
        </c:ser>
        <c:ser>
          <c:idx val="7"/>
          <c:order val="7"/>
          <c:tx>
            <c:strRef>
              <c:f>'EMISSIONS CO2'!$M$4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multiLvlStrRef>
              <c:f>'EMISSIONS CO2'!$B$101:$B$112</c:f>
            </c:multiLvlStrRef>
          </c:cat>
          <c:val>
            <c:numRef>
              <c:f>'EMISSIONS CO2'!$M$101:$M$112</c:f>
            </c:numRef>
          </c:val>
          <c:smooth val="0"/>
          <c:extLst>
            <c:ext xmlns:c16="http://schemas.microsoft.com/office/drawing/2014/chart" uri="{C3380CC4-5D6E-409C-BE32-E72D297353CC}">
              <c16:uniqueId val="{00000007-B759-4030-AFBA-74C56F88615D}"/>
            </c:ext>
          </c:extLst>
        </c:ser>
        <c:ser>
          <c:idx val="8"/>
          <c:order val="8"/>
          <c:tx>
            <c:strRef>
              <c:f>'EMISSIONS CO2'!$N$4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multiLvlStrRef>
              <c:f>'EMISSIONS CO2'!$B$101:$B$112</c:f>
            </c:multiLvlStrRef>
          </c:cat>
          <c:val>
            <c:numRef>
              <c:f>'EMISSIONS CO2'!$N$101:$N$112</c:f>
            </c:numRef>
          </c:val>
          <c:smooth val="0"/>
          <c:extLst>
            <c:ext xmlns:c16="http://schemas.microsoft.com/office/drawing/2014/chart" uri="{C3380CC4-5D6E-409C-BE32-E72D297353CC}">
              <c16:uniqueId val="{00000008-B759-4030-AFBA-74C56F88615D}"/>
            </c:ext>
          </c:extLst>
        </c:ser>
        <c:ser>
          <c:idx val="9"/>
          <c:order val="9"/>
          <c:tx>
            <c:strRef>
              <c:f>'EMISSIONS CO2'!$O$4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multiLvlStrRef>
              <c:f>'EMISSIONS CO2'!$B$101:$B$112</c:f>
            </c:multiLvlStrRef>
          </c:cat>
          <c:val>
            <c:numRef>
              <c:f>'EMISSIONS CO2'!$O$101:$O$112</c:f>
            </c:numRef>
          </c:val>
          <c:smooth val="0"/>
          <c:extLst>
            <c:ext xmlns:c16="http://schemas.microsoft.com/office/drawing/2014/chart" uri="{C3380CC4-5D6E-409C-BE32-E72D297353CC}">
              <c16:uniqueId val="{00000009-B759-4030-AFBA-74C56F88615D}"/>
            </c:ext>
          </c:extLst>
        </c:ser>
        <c:ser>
          <c:idx val="10"/>
          <c:order val="10"/>
          <c:tx>
            <c:strRef>
              <c:f>'EMISSIONS CO2'!$P$4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multiLvlStrRef>
              <c:f>'EMISSIONS CO2'!$B$101:$B$112</c:f>
            </c:multiLvlStrRef>
          </c:cat>
          <c:val>
            <c:numRef>
              <c:f>'EMISSIONS CO2'!$P$101:$P$112</c:f>
            </c:numRef>
          </c:val>
          <c:smooth val="0"/>
          <c:extLst>
            <c:ext xmlns:c16="http://schemas.microsoft.com/office/drawing/2014/chart" uri="{C3380CC4-5D6E-409C-BE32-E72D297353CC}">
              <c16:uniqueId val="{0000000A-B759-4030-AFBA-74C56F88615D}"/>
            </c:ext>
          </c:extLst>
        </c:ser>
        <c:ser>
          <c:idx val="11"/>
          <c:order val="11"/>
          <c:tx>
            <c:strRef>
              <c:f>'EMISSIONS CO2'!$Q$4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multiLvlStrRef>
              <c:f>'EMISSIONS CO2'!$B$101:$B$112</c:f>
            </c:multiLvlStrRef>
          </c:cat>
          <c:val>
            <c:numRef>
              <c:f>'EMISSIONS CO2'!$Q$101:$Q$112</c:f>
            </c:numRef>
          </c:val>
          <c:smooth val="0"/>
          <c:extLst>
            <c:ext xmlns:c16="http://schemas.microsoft.com/office/drawing/2014/chart" uri="{C3380CC4-5D6E-409C-BE32-E72D297353CC}">
              <c16:uniqueId val="{0000000B-B759-4030-AFBA-74C56F88615D}"/>
            </c:ext>
          </c:extLst>
        </c:ser>
        <c:ser>
          <c:idx val="12"/>
          <c:order val="12"/>
          <c:tx>
            <c:strRef>
              <c:f>'EMISSIONS CO2'!$R$4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multiLvlStrRef>
              <c:f>'EMISSIONS CO2'!$B$101:$B$112</c:f>
            </c:multiLvlStrRef>
          </c:cat>
          <c:val>
            <c:numRef>
              <c:f>'EMISSIONS CO2'!$R$101:$R$112</c:f>
            </c:numRef>
          </c:val>
          <c:smooth val="0"/>
          <c:extLst>
            <c:ext xmlns:c16="http://schemas.microsoft.com/office/drawing/2014/chart" uri="{C3380CC4-5D6E-409C-BE32-E72D297353CC}">
              <c16:uniqueId val="{0000000C-B759-4030-AFBA-74C56F88615D}"/>
            </c:ext>
          </c:extLst>
        </c:ser>
        <c:ser>
          <c:idx val="13"/>
          <c:order val="13"/>
          <c:tx>
            <c:strRef>
              <c:f>'EMISSIONS CO2'!$S$4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multiLvlStrRef>
              <c:f>'EMISSIONS CO2'!$B$101:$B$112</c:f>
            </c:multiLvlStrRef>
          </c:cat>
          <c:val>
            <c:numRef>
              <c:f>'EMISSIONS CO2'!$S$101:$S$112</c:f>
            </c:numRef>
          </c:val>
          <c:smooth val="0"/>
          <c:extLst>
            <c:ext xmlns:c16="http://schemas.microsoft.com/office/drawing/2014/chart" uri="{C3380CC4-5D6E-409C-BE32-E72D297353CC}">
              <c16:uniqueId val="{0000000D-B759-4030-AFBA-74C56F88615D}"/>
            </c:ext>
          </c:extLst>
        </c:ser>
        <c:ser>
          <c:idx val="14"/>
          <c:order val="14"/>
          <c:tx>
            <c:strRef>
              <c:f>'EMISSIONS CO2'!$T$4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multiLvlStrRef>
              <c:f>'EMISSIONS CO2'!$B$101:$B$112</c:f>
            </c:multiLvlStrRef>
          </c:cat>
          <c:val>
            <c:numRef>
              <c:f>'EMISSIONS CO2'!$T$101:$T$112</c:f>
            </c:numRef>
          </c:val>
          <c:smooth val="0"/>
          <c:extLst>
            <c:ext xmlns:c16="http://schemas.microsoft.com/office/drawing/2014/chart" uri="{C3380CC4-5D6E-409C-BE32-E72D297353CC}">
              <c16:uniqueId val="{0000000E-B759-4030-AFBA-74C56F88615D}"/>
            </c:ext>
          </c:extLst>
        </c:ser>
        <c:ser>
          <c:idx val="15"/>
          <c:order val="15"/>
          <c:tx>
            <c:strRef>
              <c:f>'EMISSIONS CO2'!$U$4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multiLvlStrRef>
              <c:f>'EMISSIONS CO2'!$B$101:$B$112</c:f>
            </c:multiLvlStrRef>
          </c:cat>
          <c:val>
            <c:numRef>
              <c:f>'EMISSIONS CO2'!$U$101:$U$112</c:f>
            </c:numRef>
          </c:val>
          <c:smooth val="0"/>
          <c:extLst>
            <c:ext xmlns:c16="http://schemas.microsoft.com/office/drawing/2014/chart" uri="{C3380CC4-5D6E-409C-BE32-E72D297353CC}">
              <c16:uniqueId val="{0000000F-B759-4030-AFBA-74C56F88615D}"/>
            </c:ext>
          </c:extLst>
        </c:ser>
        <c:ser>
          <c:idx val="16"/>
          <c:order val="16"/>
          <c:tx>
            <c:strRef>
              <c:f>'EMISSIONS CO2'!$V$4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multiLvlStrRef>
              <c:f>'EMISSIONS CO2'!$B$101:$B$112</c:f>
            </c:multiLvlStrRef>
          </c:cat>
          <c:val>
            <c:numRef>
              <c:f>'EMISSIONS CO2'!$V$101:$V$112</c:f>
            </c:numRef>
          </c:val>
          <c:smooth val="0"/>
          <c:extLst>
            <c:ext xmlns:c16="http://schemas.microsoft.com/office/drawing/2014/chart" uri="{C3380CC4-5D6E-409C-BE32-E72D297353CC}">
              <c16:uniqueId val="{00000010-B759-4030-AFBA-74C56F88615D}"/>
            </c:ext>
          </c:extLst>
        </c:ser>
        <c:ser>
          <c:idx val="17"/>
          <c:order val="17"/>
          <c:tx>
            <c:strRef>
              <c:f>'EMISSIONS CO2'!$W$4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multiLvlStrRef>
              <c:f>'EMISSIONS CO2'!$B$101:$B$112</c:f>
            </c:multiLvlStrRef>
          </c:cat>
          <c:val>
            <c:numRef>
              <c:f>'EMISSIONS CO2'!$W$101:$W$112</c:f>
            </c:numRef>
          </c:val>
          <c:smooth val="0"/>
          <c:extLst>
            <c:ext xmlns:c16="http://schemas.microsoft.com/office/drawing/2014/chart" uri="{C3380CC4-5D6E-409C-BE32-E72D297353CC}">
              <c16:uniqueId val="{00000011-B759-4030-AFBA-74C56F88615D}"/>
            </c:ext>
          </c:extLst>
        </c:ser>
        <c:ser>
          <c:idx val="18"/>
          <c:order val="18"/>
          <c:tx>
            <c:strRef>
              <c:f>'EMISSIONS CO2'!$X$4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multiLvlStrRef>
              <c:f>'EMISSIONS CO2'!$B$101:$B$112</c:f>
            </c:multiLvlStrRef>
          </c:cat>
          <c:val>
            <c:numRef>
              <c:f>'EMISSIONS CO2'!$X$101:$X$112</c:f>
            </c:numRef>
          </c:val>
          <c:smooth val="0"/>
          <c:extLst>
            <c:ext xmlns:c16="http://schemas.microsoft.com/office/drawing/2014/chart" uri="{C3380CC4-5D6E-409C-BE32-E72D297353CC}">
              <c16:uniqueId val="{00000012-B759-4030-AFBA-74C56F88615D}"/>
            </c:ext>
          </c:extLst>
        </c:ser>
        <c:ser>
          <c:idx val="19"/>
          <c:order val="19"/>
          <c:tx>
            <c:strRef>
              <c:f>'EMISSIONS CO2'!$Y$4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multiLvlStrRef>
              <c:f>'EMISSIONS CO2'!$B$101:$B$112</c:f>
            </c:multiLvlStrRef>
          </c:cat>
          <c:val>
            <c:numRef>
              <c:f>'EMISSIONS CO2'!$Y$101:$Y$112</c:f>
            </c:numRef>
          </c:val>
          <c:smooth val="0"/>
          <c:extLst>
            <c:ext xmlns:c16="http://schemas.microsoft.com/office/drawing/2014/chart" uri="{C3380CC4-5D6E-409C-BE32-E72D297353CC}">
              <c16:uniqueId val="{00000013-B759-4030-AFBA-74C56F88615D}"/>
            </c:ext>
          </c:extLst>
        </c:ser>
        <c:ser>
          <c:idx val="20"/>
          <c:order val="20"/>
          <c:tx>
            <c:strRef>
              <c:f>'EMISSIONS CO2'!$Z$4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multiLvlStrRef>
              <c:f>'EMISSIONS CO2'!$B$101:$B$112</c:f>
            </c:multiLvlStrRef>
          </c:cat>
          <c:val>
            <c:numRef>
              <c:f>'EMISSIONS CO2'!$Z$101:$Z$112</c:f>
            </c:numRef>
          </c:val>
          <c:smooth val="0"/>
          <c:extLst>
            <c:ext xmlns:c16="http://schemas.microsoft.com/office/drawing/2014/chart" uri="{C3380CC4-5D6E-409C-BE32-E72D297353CC}">
              <c16:uniqueId val="{00000014-B759-4030-AFBA-74C56F886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6973444326"/>
          <c:y val="8.4536678126980472E-2"/>
          <c:w val="7.8047776450681311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Emissions mensuelles de CO2 - Bois Plaquettes - en kg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'EMISSIONS CO2'!$F$4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multiLvlStrRef>
              <c:f>'EMISSIONS CO2'!$B$117:$B$128</c:f>
            </c:multiLvlStrRef>
          </c:cat>
          <c:val>
            <c:numRef>
              <c:f>'EMISSIONS CO2'!$F$117:$F$128</c:f>
            </c:numRef>
          </c:val>
          <c:smooth val="0"/>
          <c:extLst>
            <c:ext xmlns:c16="http://schemas.microsoft.com/office/drawing/2014/chart" uri="{C3380CC4-5D6E-409C-BE32-E72D297353CC}">
              <c16:uniqueId val="{00000000-7D52-4F34-9845-B27B3923A1AC}"/>
            </c:ext>
          </c:extLst>
        </c:ser>
        <c:ser>
          <c:idx val="1"/>
          <c:order val="1"/>
          <c:tx>
            <c:strRef>
              <c:f>'EMISSIONS CO2'!$G$4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multiLvlStrRef>
              <c:f>'EMISSIONS CO2'!$B$117:$B$128</c:f>
            </c:multiLvlStrRef>
          </c:cat>
          <c:val>
            <c:numRef>
              <c:f>'EMISSIONS CO2'!$G$117:$G$128</c:f>
            </c:numRef>
          </c:val>
          <c:smooth val="0"/>
          <c:extLst>
            <c:ext xmlns:c16="http://schemas.microsoft.com/office/drawing/2014/chart" uri="{C3380CC4-5D6E-409C-BE32-E72D297353CC}">
              <c16:uniqueId val="{00000001-7D52-4F34-9845-B27B3923A1AC}"/>
            </c:ext>
          </c:extLst>
        </c:ser>
        <c:ser>
          <c:idx val="2"/>
          <c:order val="2"/>
          <c:tx>
            <c:strRef>
              <c:f>'EMISSIONS CO2'!$H$4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multiLvlStrRef>
              <c:f>'EMISSIONS CO2'!$B$117:$B$128</c:f>
            </c:multiLvlStrRef>
          </c:cat>
          <c:val>
            <c:numRef>
              <c:f>'EMISSIONS CO2'!$H$117:$H$128</c:f>
            </c:numRef>
          </c:val>
          <c:smooth val="0"/>
          <c:extLst>
            <c:ext xmlns:c16="http://schemas.microsoft.com/office/drawing/2014/chart" uri="{C3380CC4-5D6E-409C-BE32-E72D297353CC}">
              <c16:uniqueId val="{00000002-7D52-4F34-9845-B27B3923A1AC}"/>
            </c:ext>
          </c:extLst>
        </c:ser>
        <c:ser>
          <c:idx val="3"/>
          <c:order val="3"/>
          <c:tx>
            <c:strRef>
              <c:f>'EMISSIONS CO2'!$I$4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multiLvlStrRef>
              <c:f>'EMISSIONS CO2'!$B$117:$B$128</c:f>
            </c:multiLvlStrRef>
          </c:cat>
          <c:val>
            <c:numRef>
              <c:f>'EMISSIONS CO2'!$I$117:$I$128</c:f>
            </c:numRef>
          </c:val>
          <c:smooth val="0"/>
          <c:extLst>
            <c:ext xmlns:c16="http://schemas.microsoft.com/office/drawing/2014/chart" uri="{C3380CC4-5D6E-409C-BE32-E72D297353CC}">
              <c16:uniqueId val="{00000003-7D52-4F34-9845-B27B3923A1AC}"/>
            </c:ext>
          </c:extLst>
        </c:ser>
        <c:ser>
          <c:idx val="5"/>
          <c:order val="4"/>
          <c:tx>
            <c:strRef>
              <c:f>'EMISSIONS CO2'!$J$4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multiLvlStrRef>
              <c:f>'EMISSIONS CO2'!$B$117:$B$128</c:f>
            </c:multiLvlStrRef>
          </c:cat>
          <c:val>
            <c:numRef>
              <c:f>'EMISSIONS CO2'!$J$117:$J$128</c:f>
            </c:numRef>
          </c:val>
          <c:smooth val="0"/>
          <c:extLst>
            <c:ext xmlns:c16="http://schemas.microsoft.com/office/drawing/2014/chart" uri="{C3380CC4-5D6E-409C-BE32-E72D297353CC}">
              <c16:uniqueId val="{00000004-7D52-4F34-9845-B27B3923A1AC}"/>
            </c:ext>
          </c:extLst>
        </c:ser>
        <c:ser>
          <c:idx val="4"/>
          <c:order val="5"/>
          <c:tx>
            <c:strRef>
              <c:f>'EMISSIONS CO2'!$K$4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multiLvlStrRef>
              <c:f>'EMISSIONS CO2'!$B$117:$B$128</c:f>
            </c:multiLvlStrRef>
          </c:cat>
          <c:val>
            <c:numRef>
              <c:f>'EMISSIONS CO2'!$K$117:$K$128</c:f>
            </c:numRef>
          </c:val>
          <c:smooth val="0"/>
          <c:extLst>
            <c:ext xmlns:c16="http://schemas.microsoft.com/office/drawing/2014/chart" uri="{C3380CC4-5D6E-409C-BE32-E72D297353CC}">
              <c16:uniqueId val="{00000005-7D52-4F34-9845-B27B3923A1AC}"/>
            </c:ext>
          </c:extLst>
        </c:ser>
        <c:ser>
          <c:idx val="6"/>
          <c:order val="6"/>
          <c:tx>
            <c:strRef>
              <c:f>'EMISSIONS CO2'!$L$4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multiLvlStrRef>
              <c:f>'EMISSIONS CO2'!$B$117:$B$128</c:f>
            </c:multiLvlStrRef>
          </c:cat>
          <c:val>
            <c:numRef>
              <c:f>'EMISSIONS CO2'!$L$117:$L$128</c:f>
            </c:numRef>
          </c:val>
          <c:smooth val="0"/>
          <c:extLst>
            <c:ext xmlns:c16="http://schemas.microsoft.com/office/drawing/2014/chart" uri="{C3380CC4-5D6E-409C-BE32-E72D297353CC}">
              <c16:uniqueId val="{00000006-7D52-4F34-9845-B27B3923A1AC}"/>
            </c:ext>
          </c:extLst>
        </c:ser>
        <c:ser>
          <c:idx val="7"/>
          <c:order val="7"/>
          <c:tx>
            <c:strRef>
              <c:f>'EMISSIONS CO2'!$M$4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multiLvlStrRef>
              <c:f>'EMISSIONS CO2'!$B$117:$B$128</c:f>
            </c:multiLvlStrRef>
          </c:cat>
          <c:val>
            <c:numRef>
              <c:f>'EMISSIONS CO2'!$M$117:$M$128</c:f>
            </c:numRef>
          </c:val>
          <c:smooth val="0"/>
          <c:extLst>
            <c:ext xmlns:c16="http://schemas.microsoft.com/office/drawing/2014/chart" uri="{C3380CC4-5D6E-409C-BE32-E72D297353CC}">
              <c16:uniqueId val="{00000007-7D52-4F34-9845-B27B3923A1AC}"/>
            </c:ext>
          </c:extLst>
        </c:ser>
        <c:ser>
          <c:idx val="8"/>
          <c:order val="8"/>
          <c:tx>
            <c:strRef>
              <c:f>'EMISSIONS CO2'!$N$4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multiLvlStrRef>
              <c:f>'EMISSIONS CO2'!$B$117:$B$128</c:f>
            </c:multiLvlStrRef>
          </c:cat>
          <c:val>
            <c:numRef>
              <c:f>'EMISSIONS CO2'!$N$117:$N$128</c:f>
            </c:numRef>
          </c:val>
          <c:smooth val="0"/>
          <c:extLst>
            <c:ext xmlns:c16="http://schemas.microsoft.com/office/drawing/2014/chart" uri="{C3380CC4-5D6E-409C-BE32-E72D297353CC}">
              <c16:uniqueId val="{00000008-7D52-4F34-9845-B27B3923A1AC}"/>
            </c:ext>
          </c:extLst>
        </c:ser>
        <c:ser>
          <c:idx val="9"/>
          <c:order val="9"/>
          <c:tx>
            <c:strRef>
              <c:f>'EMISSIONS CO2'!$O$4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multiLvlStrRef>
              <c:f>'EMISSIONS CO2'!$B$117:$B$128</c:f>
            </c:multiLvlStrRef>
          </c:cat>
          <c:val>
            <c:numRef>
              <c:f>'EMISSIONS CO2'!$O$117:$O$128</c:f>
            </c:numRef>
          </c:val>
          <c:smooth val="0"/>
          <c:extLst>
            <c:ext xmlns:c16="http://schemas.microsoft.com/office/drawing/2014/chart" uri="{C3380CC4-5D6E-409C-BE32-E72D297353CC}">
              <c16:uniqueId val="{00000009-7D52-4F34-9845-B27B3923A1AC}"/>
            </c:ext>
          </c:extLst>
        </c:ser>
        <c:ser>
          <c:idx val="10"/>
          <c:order val="10"/>
          <c:tx>
            <c:strRef>
              <c:f>'EMISSIONS CO2'!$P$4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multiLvlStrRef>
              <c:f>'EMISSIONS CO2'!$B$117:$B$128</c:f>
            </c:multiLvlStrRef>
          </c:cat>
          <c:val>
            <c:numRef>
              <c:f>'EMISSIONS CO2'!$P$117:$P$128</c:f>
            </c:numRef>
          </c:val>
          <c:smooth val="0"/>
          <c:extLst>
            <c:ext xmlns:c16="http://schemas.microsoft.com/office/drawing/2014/chart" uri="{C3380CC4-5D6E-409C-BE32-E72D297353CC}">
              <c16:uniqueId val="{0000000A-7D52-4F34-9845-B27B3923A1AC}"/>
            </c:ext>
          </c:extLst>
        </c:ser>
        <c:ser>
          <c:idx val="11"/>
          <c:order val="11"/>
          <c:tx>
            <c:strRef>
              <c:f>'EMISSIONS CO2'!$Q$4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multiLvlStrRef>
              <c:f>'EMISSIONS CO2'!$B$117:$B$128</c:f>
            </c:multiLvlStrRef>
          </c:cat>
          <c:val>
            <c:numRef>
              <c:f>'EMISSIONS CO2'!$Q$117:$Q$128</c:f>
            </c:numRef>
          </c:val>
          <c:smooth val="0"/>
          <c:extLst>
            <c:ext xmlns:c16="http://schemas.microsoft.com/office/drawing/2014/chart" uri="{C3380CC4-5D6E-409C-BE32-E72D297353CC}">
              <c16:uniqueId val="{0000000B-7D52-4F34-9845-B27B3923A1AC}"/>
            </c:ext>
          </c:extLst>
        </c:ser>
        <c:ser>
          <c:idx val="12"/>
          <c:order val="12"/>
          <c:tx>
            <c:strRef>
              <c:f>'EMISSIONS CO2'!$R$4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multiLvlStrRef>
              <c:f>'EMISSIONS CO2'!$B$117:$B$128</c:f>
            </c:multiLvlStrRef>
          </c:cat>
          <c:val>
            <c:numRef>
              <c:f>'EMISSIONS CO2'!$R$117:$R$128</c:f>
            </c:numRef>
          </c:val>
          <c:smooth val="0"/>
          <c:extLst>
            <c:ext xmlns:c16="http://schemas.microsoft.com/office/drawing/2014/chart" uri="{C3380CC4-5D6E-409C-BE32-E72D297353CC}">
              <c16:uniqueId val="{0000000C-7D52-4F34-9845-B27B3923A1AC}"/>
            </c:ext>
          </c:extLst>
        </c:ser>
        <c:ser>
          <c:idx val="13"/>
          <c:order val="13"/>
          <c:tx>
            <c:strRef>
              <c:f>'EMISSIONS CO2'!$S$4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multiLvlStrRef>
              <c:f>'EMISSIONS CO2'!$B$117:$B$128</c:f>
            </c:multiLvlStrRef>
          </c:cat>
          <c:val>
            <c:numRef>
              <c:f>'EMISSIONS CO2'!$S$117:$S$128</c:f>
            </c:numRef>
          </c:val>
          <c:smooth val="0"/>
          <c:extLst>
            <c:ext xmlns:c16="http://schemas.microsoft.com/office/drawing/2014/chart" uri="{C3380CC4-5D6E-409C-BE32-E72D297353CC}">
              <c16:uniqueId val="{0000000D-7D52-4F34-9845-B27B3923A1AC}"/>
            </c:ext>
          </c:extLst>
        </c:ser>
        <c:ser>
          <c:idx val="14"/>
          <c:order val="14"/>
          <c:tx>
            <c:strRef>
              <c:f>'EMISSIONS CO2'!$T$4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multiLvlStrRef>
              <c:f>'EMISSIONS CO2'!$B$117:$B$128</c:f>
            </c:multiLvlStrRef>
          </c:cat>
          <c:val>
            <c:numRef>
              <c:f>'EMISSIONS CO2'!$T$117:$T$128</c:f>
            </c:numRef>
          </c:val>
          <c:smooth val="0"/>
          <c:extLst>
            <c:ext xmlns:c16="http://schemas.microsoft.com/office/drawing/2014/chart" uri="{C3380CC4-5D6E-409C-BE32-E72D297353CC}">
              <c16:uniqueId val="{0000000E-7D52-4F34-9845-B27B3923A1AC}"/>
            </c:ext>
          </c:extLst>
        </c:ser>
        <c:ser>
          <c:idx val="15"/>
          <c:order val="15"/>
          <c:tx>
            <c:strRef>
              <c:f>'EMISSIONS CO2'!$U$4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multiLvlStrRef>
              <c:f>'EMISSIONS CO2'!$B$117:$B$128</c:f>
            </c:multiLvlStrRef>
          </c:cat>
          <c:val>
            <c:numRef>
              <c:f>'EMISSIONS CO2'!$U$117:$U$128</c:f>
            </c:numRef>
          </c:val>
          <c:smooth val="0"/>
          <c:extLst>
            <c:ext xmlns:c16="http://schemas.microsoft.com/office/drawing/2014/chart" uri="{C3380CC4-5D6E-409C-BE32-E72D297353CC}">
              <c16:uniqueId val="{0000000F-7D52-4F34-9845-B27B3923A1AC}"/>
            </c:ext>
          </c:extLst>
        </c:ser>
        <c:ser>
          <c:idx val="16"/>
          <c:order val="16"/>
          <c:tx>
            <c:strRef>
              <c:f>'EMISSIONS CO2'!$V$4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multiLvlStrRef>
              <c:f>'EMISSIONS CO2'!$B$117:$B$128</c:f>
            </c:multiLvlStrRef>
          </c:cat>
          <c:val>
            <c:numRef>
              <c:f>'EMISSIONS CO2'!$V$117:$V$128</c:f>
            </c:numRef>
          </c:val>
          <c:smooth val="0"/>
          <c:extLst>
            <c:ext xmlns:c16="http://schemas.microsoft.com/office/drawing/2014/chart" uri="{C3380CC4-5D6E-409C-BE32-E72D297353CC}">
              <c16:uniqueId val="{00000010-7D52-4F34-9845-B27B3923A1AC}"/>
            </c:ext>
          </c:extLst>
        </c:ser>
        <c:ser>
          <c:idx val="17"/>
          <c:order val="17"/>
          <c:tx>
            <c:strRef>
              <c:f>'EMISSIONS CO2'!$W$4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multiLvlStrRef>
              <c:f>'EMISSIONS CO2'!$B$117:$B$128</c:f>
            </c:multiLvlStrRef>
          </c:cat>
          <c:val>
            <c:numRef>
              <c:f>'EMISSIONS CO2'!$W$117:$W$128</c:f>
            </c:numRef>
          </c:val>
          <c:smooth val="0"/>
          <c:extLst>
            <c:ext xmlns:c16="http://schemas.microsoft.com/office/drawing/2014/chart" uri="{C3380CC4-5D6E-409C-BE32-E72D297353CC}">
              <c16:uniqueId val="{00000011-7D52-4F34-9845-B27B3923A1AC}"/>
            </c:ext>
          </c:extLst>
        </c:ser>
        <c:ser>
          <c:idx val="18"/>
          <c:order val="18"/>
          <c:tx>
            <c:strRef>
              <c:f>'EMISSIONS CO2'!$X$4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multiLvlStrRef>
              <c:f>'EMISSIONS CO2'!$B$117:$B$128</c:f>
            </c:multiLvlStrRef>
          </c:cat>
          <c:val>
            <c:numRef>
              <c:f>'EMISSIONS CO2'!$X$117:$X$128</c:f>
            </c:numRef>
          </c:val>
          <c:smooth val="0"/>
          <c:extLst>
            <c:ext xmlns:c16="http://schemas.microsoft.com/office/drawing/2014/chart" uri="{C3380CC4-5D6E-409C-BE32-E72D297353CC}">
              <c16:uniqueId val="{00000012-7D52-4F34-9845-B27B3923A1AC}"/>
            </c:ext>
          </c:extLst>
        </c:ser>
        <c:ser>
          <c:idx val="19"/>
          <c:order val="19"/>
          <c:tx>
            <c:strRef>
              <c:f>'EMISSIONS CO2'!$Y$4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multiLvlStrRef>
              <c:f>'EMISSIONS CO2'!$B$117:$B$128</c:f>
            </c:multiLvlStrRef>
          </c:cat>
          <c:val>
            <c:numRef>
              <c:f>'EMISSIONS CO2'!$Y$117:$Y$128</c:f>
            </c:numRef>
          </c:val>
          <c:smooth val="0"/>
          <c:extLst>
            <c:ext xmlns:c16="http://schemas.microsoft.com/office/drawing/2014/chart" uri="{C3380CC4-5D6E-409C-BE32-E72D297353CC}">
              <c16:uniqueId val="{00000013-7D52-4F34-9845-B27B3923A1AC}"/>
            </c:ext>
          </c:extLst>
        </c:ser>
        <c:ser>
          <c:idx val="20"/>
          <c:order val="20"/>
          <c:tx>
            <c:strRef>
              <c:f>'EMISSIONS CO2'!$Z$4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multiLvlStrRef>
              <c:f>'EMISSIONS CO2'!$B$117:$B$128</c:f>
            </c:multiLvlStrRef>
          </c:cat>
          <c:val>
            <c:numRef>
              <c:f>'EMISSIONS CO2'!$Z$117:$Z$128</c:f>
            </c:numRef>
          </c:val>
          <c:smooth val="0"/>
          <c:extLst>
            <c:ext xmlns:c16="http://schemas.microsoft.com/office/drawing/2014/chart" uri="{C3380CC4-5D6E-409C-BE32-E72D297353CC}">
              <c16:uniqueId val="{00000014-7D52-4F34-9845-B27B3923A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6973444326"/>
          <c:y val="8.4536678126980472E-2"/>
          <c:w val="7.8047776450681311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Emissions mensuelles de CO2 - Thermique Totale - en kg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'EMISSIONS CO2'!$F$4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'EMISSIONS CO2'!$B$133:$B$144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CO2'!$F$133:$F$144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E6-476C-B32C-9BAD3D75DD36}"/>
            </c:ext>
          </c:extLst>
        </c:ser>
        <c:ser>
          <c:idx val="1"/>
          <c:order val="1"/>
          <c:tx>
            <c:strRef>
              <c:f>'EMISSIONS CO2'!$G$4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'EMISSIONS CO2'!$B$133:$B$144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CO2'!$G$133:$G$144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E6-476C-B32C-9BAD3D75DD36}"/>
            </c:ext>
          </c:extLst>
        </c:ser>
        <c:ser>
          <c:idx val="2"/>
          <c:order val="2"/>
          <c:tx>
            <c:strRef>
              <c:f>'EMISSIONS CO2'!$H$4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'EMISSIONS CO2'!$B$133:$B$144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CO2'!$H$133:$H$144</c:f>
              <c:numCache>
                <c:formatCode>#,##0</c:formatCode>
                <c:ptCount val="12"/>
                <c:pt idx="0">
                  <c:v>25468.990990990984</c:v>
                </c:pt>
                <c:pt idx="1">
                  <c:v>34766.379279279274</c:v>
                </c:pt>
                <c:pt idx="2">
                  <c:v>17696.388288288286</c:v>
                </c:pt>
                <c:pt idx="3">
                  <c:v>11443.254054054054</c:v>
                </c:pt>
                <c:pt idx="4">
                  <c:v>7530.2648648648637</c:v>
                </c:pt>
                <c:pt idx="5">
                  <c:v>6999.7801801801788</c:v>
                </c:pt>
                <c:pt idx="6">
                  <c:v>5070.4846846846849</c:v>
                </c:pt>
                <c:pt idx="7">
                  <c:v>4923.4459459459458</c:v>
                </c:pt>
                <c:pt idx="8">
                  <c:v>4630.1864864864865</c:v>
                </c:pt>
                <c:pt idx="9">
                  <c:v>6700.7945945945939</c:v>
                </c:pt>
                <c:pt idx="10">
                  <c:v>19256.348648648647</c:v>
                </c:pt>
                <c:pt idx="11">
                  <c:v>30020.238738738735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E6-476C-B32C-9BAD3D75DD36}"/>
            </c:ext>
          </c:extLst>
        </c:ser>
        <c:ser>
          <c:idx val="3"/>
          <c:order val="3"/>
          <c:tx>
            <c:strRef>
              <c:f>'EMISSIONS CO2'!$I$4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'EMISSIONS CO2'!$B$133:$B$144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CO2'!$I$133:$I$144</c:f>
              <c:numCache>
                <c:formatCode>#,##0</c:formatCode>
                <c:ptCount val="12"/>
                <c:pt idx="0">
                  <c:v>32520.91981981981</c:v>
                </c:pt>
                <c:pt idx="1">
                  <c:v>30096.518918918911</c:v>
                </c:pt>
                <c:pt idx="2">
                  <c:v>26783.954954954952</c:v>
                </c:pt>
                <c:pt idx="3">
                  <c:v>12520.992792792791</c:v>
                </c:pt>
                <c:pt idx="4">
                  <c:v>10864.097297297296</c:v>
                </c:pt>
                <c:pt idx="5">
                  <c:v>6806.7279279279273</c:v>
                </c:pt>
                <c:pt idx="6">
                  <c:v>5026.1072072072066</c:v>
                </c:pt>
                <c:pt idx="7">
                  <c:v>5036.7414414414407</c:v>
                </c:pt>
                <c:pt idx="8">
                  <c:v>5082.1414414414412</c:v>
                </c:pt>
                <c:pt idx="9">
                  <c:v>5177.4405405405405</c:v>
                </c:pt>
                <c:pt idx="10">
                  <c:v>19664.539639639639</c:v>
                </c:pt>
                <c:pt idx="11">
                  <c:v>27065.148648648646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E6-476C-B32C-9BAD3D75DD36}"/>
            </c:ext>
          </c:extLst>
        </c:ser>
        <c:ser>
          <c:idx val="5"/>
          <c:order val="4"/>
          <c:tx>
            <c:strRef>
              <c:f>'EMISSIONS CO2'!$J$4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'EMISSIONS CO2'!$B$133:$B$144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CO2'!$J$133:$J$144</c:f>
              <c:numCache>
                <c:formatCode>#,##0</c:formatCode>
                <c:ptCount val="12"/>
                <c:pt idx="0">
                  <c:v>28246.571171171166</c:v>
                </c:pt>
                <c:pt idx="1">
                  <c:v>23205.330630630626</c:v>
                </c:pt>
                <c:pt idx="2">
                  <c:v>17978.399999999998</c:v>
                </c:pt>
                <c:pt idx="3">
                  <c:v>12495.020720720717</c:v>
                </c:pt>
                <c:pt idx="4">
                  <c:v>7197.5360360360346</c:v>
                </c:pt>
                <c:pt idx="5">
                  <c:v>5283.373873873873</c:v>
                </c:pt>
                <c:pt idx="6">
                  <c:v>4784.7918918918913</c:v>
                </c:pt>
                <c:pt idx="7">
                  <c:v>4465.151351351351</c:v>
                </c:pt>
                <c:pt idx="8">
                  <c:v>4761.8873873873863</c:v>
                </c:pt>
                <c:pt idx="9">
                  <c:v>5127.745945945946</c:v>
                </c:pt>
                <c:pt idx="10">
                  <c:v>14342.718918918919</c:v>
                </c:pt>
                <c:pt idx="11">
                  <c:v>23970.586486486489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E6-476C-B32C-9BAD3D75DD36}"/>
            </c:ext>
          </c:extLst>
        </c:ser>
        <c:ser>
          <c:idx val="4"/>
          <c:order val="5"/>
          <c:tx>
            <c:strRef>
              <c:f>'EMISSIONS CO2'!$K$4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'EMISSIONS CO2'!$B$133:$B$144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CO2'!$K$133:$K$144</c:f>
              <c:numCache>
                <c:formatCode>#,##0</c:formatCode>
                <c:ptCount val="12"/>
                <c:pt idx="0">
                  <c:v>30429.247747747741</c:v>
                </c:pt>
                <c:pt idx="1">
                  <c:v>30736.004504504501</c:v>
                </c:pt>
                <c:pt idx="2">
                  <c:v>17877.170270270264</c:v>
                </c:pt>
                <c:pt idx="3">
                  <c:v>11430.574774774774</c:v>
                </c:pt>
                <c:pt idx="4">
                  <c:v>6977.8981981981979</c:v>
                </c:pt>
                <c:pt idx="5">
                  <c:v>5237.3603603603597</c:v>
                </c:pt>
                <c:pt idx="6">
                  <c:v>4499.508108108108</c:v>
                </c:pt>
                <c:pt idx="7">
                  <c:v>4882.7495495495486</c:v>
                </c:pt>
                <c:pt idx="8">
                  <c:v>5320.5936936936932</c:v>
                </c:pt>
                <c:pt idx="9">
                  <c:v>7740.699999999998</c:v>
                </c:pt>
                <c:pt idx="10">
                  <c:v>13429.606306306307</c:v>
                </c:pt>
                <c:pt idx="11">
                  <c:v>15679.973873873871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E6-476C-B32C-9BAD3D75DD36}"/>
            </c:ext>
          </c:extLst>
        </c:ser>
        <c:ser>
          <c:idx val="6"/>
          <c:order val="6"/>
          <c:tx>
            <c:strRef>
              <c:f>'EMISSIONS CO2'!$L$4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'EMISSIONS CO2'!$B$133:$B$144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CO2'!$L$133:$L$144</c:f>
              <c:numCache>
                <c:formatCode>#,##0</c:formatCode>
                <c:ptCount val="12"/>
                <c:pt idx="0">
                  <c:v>22201.418018018016</c:v>
                </c:pt>
                <c:pt idx="1">
                  <c:v>20276.826126126125</c:v>
                </c:pt>
                <c:pt idx="2">
                  <c:v>19366.781081081081</c:v>
                </c:pt>
                <c:pt idx="3">
                  <c:v>12196.853153153152</c:v>
                </c:pt>
                <c:pt idx="4">
                  <c:v>8752.3837837837818</c:v>
                </c:pt>
                <c:pt idx="5">
                  <c:v>7369.3198198198188</c:v>
                </c:pt>
                <c:pt idx="6">
                  <c:v>7894.0783783783781</c:v>
                </c:pt>
                <c:pt idx="7">
                  <c:v>5657.2081081081078</c:v>
                </c:pt>
                <c:pt idx="8">
                  <c:v>7168.4963963963955</c:v>
                </c:pt>
                <c:pt idx="9">
                  <c:v>10487.604504504503</c:v>
                </c:pt>
                <c:pt idx="10">
                  <c:v>19512.592792792791</c:v>
                </c:pt>
                <c:pt idx="11">
                  <c:v>20956.190090090087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BE6-476C-B32C-9BAD3D75DD36}"/>
            </c:ext>
          </c:extLst>
        </c:ser>
        <c:ser>
          <c:idx val="7"/>
          <c:order val="7"/>
          <c:tx>
            <c:strRef>
              <c:f>'EMISSIONS CO2'!$M$4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'EMISSIONS CO2'!$B$133:$B$144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CO2'!$M$133:$M$144</c:f>
              <c:numCache>
                <c:formatCode>#,##0</c:formatCode>
                <c:ptCount val="12"/>
                <c:pt idx="0">
                  <c:v>30619.845945945941</c:v>
                </c:pt>
                <c:pt idx="1">
                  <c:v>23093.057657657657</c:v>
                </c:pt>
                <c:pt idx="2">
                  <c:v>17175.924324324322</c:v>
                </c:pt>
                <c:pt idx="3">
                  <c:v>10369.605405405404</c:v>
                </c:pt>
                <c:pt idx="4">
                  <c:v>7272.7936936936931</c:v>
                </c:pt>
                <c:pt idx="5">
                  <c:v>5709.7657657657655</c:v>
                </c:pt>
                <c:pt idx="6">
                  <c:v>5104.841441441441</c:v>
                </c:pt>
                <c:pt idx="7">
                  <c:v>4729.5756756756755</c:v>
                </c:pt>
                <c:pt idx="8">
                  <c:v>5063.5315315315311</c:v>
                </c:pt>
                <c:pt idx="9">
                  <c:v>5436.5477477477461</c:v>
                </c:pt>
                <c:pt idx="10">
                  <c:v>19408.09099099099</c:v>
                </c:pt>
                <c:pt idx="11">
                  <c:v>27246.748648648645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BE6-476C-B32C-9BAD3D75DD36}"/>
            </c:ext>
          </c:extLst>
        </c:ser>
        <c:ser>
          <c:idx val="8"/>
          <c:order val="8"/>
          <c:tx>
            <c:strRef>
              <c:f>'EMISSIONS CO2'!$N$4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'EMISSIONS CO2'!$B$133:$B$144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CO2'!$N$133:$N$144</c:f>
              <c:numCache>
                <c:formatCode>#,##0</c:formatCode>
                <c:ptCount val="12"/>
                <c:pt idx="0">
                  <c:v>22464.001801801802</c:v>
                </c:pt>
                <c:pt idx="1">
                  <c:v>28716.522522522519</c:v>
                </c:pt>
                <c:pt idx="2">
                  <c:v>24249.530630630627</c:v>
                </c:pt>
                <c:pt idx="3">
                  <c:v>13465.599099099098</c:v>
                </c:pt>
                <c:pt idx="4">
                  <c:v>7173.1999999999989</c:v>
                </c:pt>
                <c:pt idx="5">
                  <c:v>5228.7711711711709</c:v>
                </c:pt>
                <c:pt idx="6">
                  <c:v>5609.9675675675662</c:v>
                </c:pt>
                <c:pt idx="7">
                  <c:v>5884.4126126126121</c:v>
                </c:pt>
                <c:pt idx="8">
                  <c:v>6378.9045045045041</c:v>
                </c:pt>
                <c:pt idx="9">
                  <c:v>7953.1801801801803</c:v>
                </c:pt>
                <c:pt idx="10">
                  <c:v>21599.970270270267</c:v>
                </c:pt>
                <c:pt idx="11">
                  <c:v>25915.729771531525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E6-476C-B32C-9BAD3D75DD36}"/>
            </c:ext>
          </c:extLst>
        </c:ser>
        <c:ser>
          <c:idx val="9"/>
          <c:order val="9"/>
          <c:tx>
            <c:strRef>
              <c:f>'EMISSIONS CO2'!$O$4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'EMISSIONS CO2'!$B$133:$B$144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CO2'!$O$133:$O$144</c:f>
              <c:numCache>
                <c:formatCode>#,##0</c:formatCode>
                <c:ptCount val="12"/>
                <c:pt idx="0">
                  <c:v>32452.206306306303</c:v>
                </c:pt>
                <c:pt idx="1">
                  <c:v>25945.486486486483</c:v>
                </c:pt>
                <c:pt idx="2">
                  <c:v>16537.256756756757</c:v>
                </c:pt>
                <c:pt idx="3">
                  <c:v>16875.302702702702</c:v>
                </c:pt>
                <c:pt idx="4">
                  <c:v>7687.1198198198181</c:v>
                </c:pt>
                <c:pt idx="5">
                  <c:v>5895.2513513513504</c:v>
                </c:pt>
                <c:pt idx="6">
                  <c:v>5256.1747747747741</c:v>
                </c:pt>
                <c:pt idx="7">
                  <c:v>5186.4387387387378</c:v>
                </c:pt>
                <c:pt idx="8">
                  <c:v>5755.5747747747737</c:v>
                </c:pt>
                <c:pt idx="9">
                  <c:v>7541.103603603603</c:v>
                </c:pt>
                <c:pt idx="10">
                  <c:v>18105.397297297295</c:v>
                </c:pt>
                <c:pt idx="11">
                  <c:v>22458.480180180177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BE6-476C-B32C-9BAD3D75DD36}"/>
            </c:ext>
          </c:extLst>
        </c:ser>
        <c:ser>
          <c:idx val="10"/>
          <c:order val="10"/>
          <c:tx>
            <c:strRef>
              <c:f>'EMISSIONS CO2'!$P$4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'EMISSIONS CO2'!$B$133:$B$144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CO2'!$P$133:$P$144</c:f>
              <c:numCache>
                <c:formatCode>#,##0</c:formatCode>
                <c:ptCount val="12"/>
                <c:pt idx="0">
                  <c:v>26226.884684684683</c:v>
                </c:pt>
                <c:pt idx="1">
                  <c:v>21469.700900900898</c:v>
                </c:pt>
                <c:pt idx="2">
                  <c:v>20727.758558558558</c:v>
                </c:pt>
                <c:pt idx="3">
                  <c:v>17444.43873873874</c:v>
                </c:pt>
                <c:pt idx="4">
                  <c:v>9884.3162162162153</c:v>
                </c:pt>
                <c:pt idx="5">
                  <c:v>8255.6423423423403</c:v>
                </c:pt>
                <c:pt idx="6">
                  <c:v>9499.0297297297293</c:v>
                </c:pt>
                <c:pt idx="7">
                  <c:v>9717.8495495495481</c:v>
                </c:pt>
                <c:pt idx="8">
                  <c:v>9390.8468468468454</c:v>
                </c:pt>
                <c:pt idx="9">
                  <c:v>13299.132432432432</c:v>
                </c:pt>
                <c:pt idx="10">
                  <c:v>18381.069369369365</c:v>
                </c:pt>
                <c:pt idx="11">
                  <c:v>23796.786694414415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BE6-476C-B32C-9BAD3D75DD36}"/>
            </c:ext>
          </c:extLst>
        </c:ser>
        <c:ser>
          <c:idx val="11"/>
          <c:order val="11"/>
          <c:tx>
            <c:strRef>
              <c:f>'EMISSIONS CO2'!$Q$4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'EMISSIONS CO2'!$B$133:$B$144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CO2'!$Q$133:$Q$144</c:f>
              <c:numCache>
                <c:formatCode>#,##0</c:formatCode>
                <c:ptCount val="12"/>
                <c:pt idx="0">
                  <c:v>29752.542342342334</c:v>
                </c:pt>
                <c:pt idx="1">
                  <c:v>20508.120720720715</c:v>
                </c:pt>
                <c:pt idx="2">
                  <c:v>17229.095495495494</c:v>
                </c:pt>
                <c:pt idx="3">
                  <c:v>15400.825225225226</c:v>
                </c:pt>
                <c:pt idx="4">
                  <c:v>10665.114414414413</c:v>
                </c:pt>
                <c:pt idx="5">
                  <c:v>5120.9972972972973</c:v>
                </c:pt>
                <c:pt idx="6">
                  <c:v>4417.2972972972966</c:v>
                </c:pt>
                <c:pt idx="7">
                  <c:v>4314.840540540541</c:v>
                </c:pt>
                <c:pt idx="8">
                  <c:v>4277.0072072072062</c:v>
                </c:pt>
                <c:pt idx="9">
                  <c:v>6818.9981981981973</c:v>
                </c:pt>
                <c:pt idx="10">
                  <c:v>13752.927927927925</c:v>
                </c:pt>
                <c:pt idx="11">
                  <c:v>20452.699999999997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BE6-476C-B32C-9BAD3D75DD36}"/>
            </c:ext>
          </c:extLst>
        </c:ser>
        <c:ser>
          <c:idx val="12"/>
          <c:order val="12"/>
          <c:tx>
            <c:strRef>
              <c:f>'EMISSIONS CO2'!$R$4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'EMISSIONS CO2'!$B$133:$B$144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CO2'!$R$133:$R$144</c:f>
              <c:numCache>
                <c:formatCode>#,##0</c:formatCode>
                <c:ptCount val="12"/>
                <c:pt idx="0">
                  <c:v>23207.784684684684</c:v>
                </c:pt>
                <c:pt idx="1">
                  <c:v>20924.287387387387</c:v>
                </c:pt>
                <c:pt idx="2">
                  <c:v>17557.32522522522</c:v>
                </c:pt>
                <c:pt idx="3">
                  <c:v>12507.086486486485</c:v>
                </c:pt>
                <c:pt idx="4">
                  <c:v>5597.6972972972972</c:v>
                </c:pt>
                <c:pt idx="5">
                  <c:v>4759.6378378378377</c:v>
                </c:pt>
                <c:pt idx="6">
                  <c:v>4149.8054054054046</c:v>
                </c:pt>
                <c:pt idx="7">
                  <c:v>4302.7747747747744</c:v>
                </c:pt>
                <c:pt idx="8">
                  <c:v>4282.3243243243242</c:v>
                </c:pt>
                <c:pt idx="9">
                  <c:v>4151.6459459459447</c:v>
                </c:pt>
                <c:pt idx="10">
                  <c:v>8220.2630630630629</c:v>
                </c:pt>
                <c:pt idx="11">
                  <c:v>16485.108108108107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BE6-476C-B32C-9BAD3D75DD36}"/>
            </c:ext>
          </c:extLst>
        </c:ser>
        <c:ser>
          <c:idx val="13"/>
          <c:order val="13"/>
          <c:tx>
            <c:strRef>
              <c:f>'EMISSIONS CO2'!$S$4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'EMISSIONS CO2'!$B$133:$B$144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CO2'!$S$133:$S$144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BE6-476C-B32C-9BAD3D75DD36}"/>
            </c:ext>
          </c:extLst>
        </c:ser>
        <c:ser>
          <c:idx val="14"/>
          <c:order val="14"/>
          <c:tx>
            <c:strRef>
              <c:f>'EMISSIONS CO2'!$T$4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'EMISSIONS CO2'!$B$133:$B$144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CO2'!$T$133:$T$144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BE6-476C-B32C-9BAD3D75DD36}"/>
            </c:ext>
          </c:extLst>
        </c:ser>
        <c:ser>
          <c:idx val="15"/>
          <c:order val="15"/>
          <c:tx>
            <c:strRef>
              <c:f>'EMISSIONS CO2'!$U$4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'EMISSIONS CO2'!$B$133:$B$144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CO2'!$U$133:$U$144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BE6-476C-B32C-9BAD3D75DD36}"/>
            </c:ext>
          </c:extLst>
        </c:ser>
        <c:ser>
          <c:idx val="16"/>
          <c:order val="16"/>
          <c:tx>
            <c:strRef>
              <c:f>'EMISSIONS CO2'!$V$4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'EMISSIONS CO2'!$B$133:$B$144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CO2'!$V$133:$V$144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BE6-476C-B32C-9BAD3D75DD36}"/>
            </c:ext>
          </c:extLst>
        </c:ser>
        <c:ser>
          <c:idx val="17"/>
          <c:order val="17"/>
          <c:tx>
            <c:strRef>
              <c:f>'EMISSIONS CO2'!$W$4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'EMISSIONS CO2'!$B$133:$B$144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CO2'!$W$133:$W$144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BE6-476C-B32C-9BAD3D75DD36}"/>
            </c:ext>
          </c:extLst>
        </c:ser>
        <c:ser>
          <c:idx val="18"/>
          <c:order val="18"/>
          <c:tx>
            <c:strRef>
              <c:f>'EMISSIONS CO2'!$X$4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'EMISSIONS CO2'!$B$133:$B$144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CO2'!$X$133:$X$144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BE6-476C-B32C-9BAD3D75DD36}"/>
            </c:ext>
          </c:extLst>
        </c:ser>
        <c:ser>
          <c:idx val="19"/>
          <c:order val="19"/>
          <c:tx>
            <c:strRef>
              <c:f>'EMISSIONS CO2'!$Y$4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'EMISSIONS CO2'!$B$133:$B$144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CO2'!$Y$133:$Y$144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BE6-476C-B32C-9BAD3D75DD36}"/>
            </c:ext>
          </c:extLst>
        </c:ser>
        <c:ser>
          <c:idx val="20"/>
          <c:order val="20"/>
          <c:tx>
            <c:strRef>
              <c:f>'EMISSIONS CO2'!$Z$4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'EMISSIONS CO2'!$B$133:$B$144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CO2'!$Z$133:$Z$144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BE6-476C-B32C-9BAD3D75D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6973444326"/>
          <c:y val="8.4536678126980472E-2"/>
          <c:w val="7.8047776450681311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Emissions mensuelles de CO2 - Energétique Totale - en kg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'EMISSIONS CO2'!$F$4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'EMISSIONS CO2'!$B$149:$B$160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CO2'!$F$149:$F$160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1B-43E0-96A4-00361E4FDFD2}"/>
            </c:ext>
          </c:extLst>
        </c:ser>
        <c:ser>
          <c:idx val="1"/>
          <c:order val="1"/>
          <c:tx>
            <c:strRef>
              <c:f>'EMISSIONS CO2'!$G$4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'EMISSIONS CO2'!$B$149:$B$160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CO2'!$G$149:$G$160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1B-43E0-96A4-00361E4FDFD2}"/>
            </c:ext>
          </c:extLst>
        </c:ser>
        <c:ser>
          <c:idx val="2"/>
          <c:order val="2"/>
          <c:tx>
            <c:strRef>
              <c:f>'EMISSIONS CO2'!$H$4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'EMISSIONS CO2'!$B$149:$B$160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CO2'!$H$149:$H$160</c:f>
              <c:numCache>
                <c:formatCode>#,##0</c:formatCode>
                <c:ptCount val="12"/>
                <c:pt idx="0">
                  <c:v>2749756.9909909908</c:v>
                </c:pt>
                <c:pt idx="1">
                  <c:v>2815886.3792792792</c:v>
                </c:pt>
                <c:pt idx="2">
                  <c:v>2301344.3882882884</c:v>
                </c:pt>
                <c:pt idx="3">
                  <c:v>2155955.2540540542</c:v>
                </c:pt>
                <c:pt idx="4">
                  <c:v>1865770.2648648648</c:v>
                </c:pt>
                <c:pt idx="5">
                  <c:v>2864343.78018018</c:v>
                </c:pt>
                <c:pt idx="6">
                  <c:v>3588302.4846846848</c:v>
                </c:pt>
                <c:pt idx="7">
                  <c:v>4047291.445945946</c:v>
                </c:pt>
                <c:pt idx="8">
                  <c:v>2892182.1864864863</c:v>
                </c:pt>
                <c:pt idx="9">
                  <c:v>2462892.7945945947</c:v>
                </c:pt>
                <c:pt idx="10">
                  <c:v>2959672.3486486487</c:v>
                </c:pt>
                <c:pt idx="11">
                  <c:v>3289668.2387387389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1B-43E0-96A4-00361E4FDFD2}"/>
            </c:ext>
          </c:extLst>
        </c:ser>
        <c:ser>
          <c:idx val="3"/>
          <c:order val="3"/>
          <c:tx>
            <c:strRef>
              <c:f>'EMISSIONS CO2'!$I$4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'EMISSIONS CO2'!$B$149:$B$160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CO2'!$I$149:$I$160</c:f>
              <c:numCache>
                <c:formatCode>#,##0</c:formatCode>
                <c:ptCount val="12"/>
                <c:pt idx="0">
                  <c:v>3383816.9198198197</c:v>
                </c:pt>
                <c:pt idx="1">
                  <c:v>2943824.5189189189</c:v>
                </c:pt>
                <c:pt idx="2">
                  <c:v>3018527.9549549548</c:v>
                </c:pt>
                <c:pt idx="3">
                  <c:v>2655272.9927927926</c:v>
                </c:pt>
                <c:pt idx="4">
                  <c:v>2439024.0972972973</c:v>
                </c:pt>
                <c:pt idx="5">
                  <c:v>2346838.7279279279</c:v>
                </c:pt>
                <c:pt idx="6">
                  <c:v>4057250.107207207</c:v>
                </c:pt>
                <c:pt idx="7">
                  <c:v>3690412.7414414412</c:v>
                </c:pt>
                <c:pt idx="8">
                  <c:v>2409754.1414414416</c:v>
                </c:pt>
                <c:pt idx="9">
                  <c:v>2290041.4405405405</c:v>
                </c:pt>
                <c:pt idx="10">
                  <c:v>2917008.5396396397</c:v>
                </c:pt>
                <c:pt idx="11">
                  <c:v>3225145.1486486485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1B-43E0-96A4-00361E4FDFD2}"/>
            </c:ext>
          </c:extLst>
        </c:ser>
        <c:ser>
          <c:idx val="5"/>
          <c:order val="4"/>
          <c:tx>
            <c:strRef>
              <c:f>'EMISSIONS CO2'!$J$4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'EMISSIONS CO2'!$B$149:$B$160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CO2'!$J$149:$J$160</c:f>
              <c:numCache>
                <c:formatCode>#,##0</c:formatCode>
                <c:ptCount val="12"/>
                <c:pt idx="0">
                  <c:v>3210966.571171171</c:v>
                </c:pt>
                <c:pt idx="1">
                  <c:v>2754661.3306306307</c:v>
                </c:pt>
                <c:pt idx="2">
                  <c:v>2746298.4</c:v>
                </c:pt>
                <c:pt idx="3">
                  <c:v>2409487.0207207208</c:v>
                </c:pt>
                <c:pt idx="4">
                  <c:v>2204829.536036036</c:v>
                </c:pt>
                <c:pt idx="5">
                  <c:v>2938403.3738738741</c:v>
                </c:pt>
                <c:pt idx="6">
                  <c:v>3358576.791891892</c:v>
                </c:pt>
                <c:pt idx="7">
                  <c:v>3394161.1513513513</c:v>
                </c:pt>
                <c:pt idx="8">
                  <c:v>3581657.8873873875</c:v>
                </c:pt>
                <c:pt idx="9">
                  <c:v>1984519.7459459458</c:v>
                </c:pt>
                <c:pt idx="10">
                  <c:v>2640390.7189189191</c:v>
                </c:pt>
                <c:pt idx="11">
                  <c:v>3045154.5864864867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1B-43E0-96A4-00361E4FDFD2}"/>
            </c:ext>
          </c:extLst>
        </c:ser>
        <c:ser>
          <c:idx val="4"/>
          <c:order val="5"/>
          <c:tx>
            <c:strRef>
              <c:f>'EMISSIONS CO2'!$K$4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'EMISSIONS CO2'!$B$149:$B$160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CO2'!$K$149:$K$160</c:f>
              <c:numCache>
                <c:formatCode>#,##0</c:formatCode>
                <c:ptCount val="12"/>
                <c:pt idx="0">
                  <c:v>3166301.2477477477</c:v>
                </c:pt>
                <c:pt idx="1">
                  <c:v>2755408.0045045046</c:v>
                </c:pt>
                <c:pt idx="2">
                  <c:v>2715669.1702702702</c:v>
                </c:pt>
                <c:pt idx="3">
                  <c:v>2299814.5747747747</c:v>
                </c:pt>
                <c:pt idx="4">
                  <c:v>2112129.8981981981</c:v>
                </c:pt>
                <c:pt idx="5">
                  <c:v>3551221.3603603602</c:v>
                </c:pt>
                <c:pt idx="6">
                  <c:v>4390035.5081081083</c:v>
                </c:pt>
                <c:pt idx="7">
                  <c:v>3660114.7495495495</c:v>
                </c:pt>
                <c:pt idx="8">
                  <c:v>2825160.5936936936</c:v>
                </c:pt>
                <c:pt idx="9">
                  <c:v>2573948.7000000002</c:v>
                </c:pt>
                <c:pt idx="10">
                  <c:v>2669813.6063063061</c:v>
                </c:pt>
                <c:pt idx="11">
                  <c:v>2918911.9738738737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1B-43E0-96A4-00361E4FDFD2}"/>
            </c:ext>
          </c:extLst>
        </c:ser>
        <c:ser>
          <c:idx val="6"/>
          <c:order val="6"/>
          <c:tx>
            <c:strRef>
              <c:f>'EMISSIONS CO2'!$L$4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'EMISSIONS CO2'!$B$149:$B$160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CO2'!$L$149:$L$160</c:f>
              <c:numCache>
                <c:formatCode>#,##0</c:formatCode>
                <c:ptCount val="12"/>
                <c:pt idx="0">
                  <c:v>3053049.4180180179</c:v>
                </c:pt>
                <c:pt idx="1">
                  <c:v>2746804.8261261261</c:v>
                </c:pt>
                <c:pt idx="2">
                  <c:v>2893478.7810810809</c:v>
                </c:pt>
                <c:pt idx="3">
                  <c:v>2557028.8531531533</c:v>
                </c:pt>
                <c:pt idx="4">
                  <c:v>2342512.3837837838</c:v>
                </c:pt>
                <c:pt idx="5">
                  <c:v>2993865.3198198196</c:v>
                </c:pt>
                <c:pt idx="6">
                  <c:v>3780310.0783783784</c:v>
                </c:pt>
                <c:pt idx="7">
                  <c:v>3714265.208108108</c:v>
                </c:pt>
                <c:pt idx="8">
                  <c:v>3252224.4963963963</c:v>
                </c:pt>
                <c:pt idx="9">
                  <c:v>2472631.6045045047</c:v>
                </c:pt>
                <c:pt idx="10">
                  <c:v>2499448.5927927927</c:v>
                </c:pt>
                <c:pt idx="11">
                  <c:v>2742620.19009009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1B-43E0-96A4-00361E4FDFD2}"/>
            </c:ext>
          </c:extLst>
        </c:ser>
        <c:ser>
          <c:idx val="7"/>
          <c:order val="7"/>
          <c:tx>
            <c:strRef>
              <c:f>'EMISSIONS CO2'!$M$4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'EMISSIONS CO2'!$B$149:$B$160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CO2'!$M$149:$M$160</c:f>
              <c:numCache>
                <c:formatCode>#,##0</c:formatCode>
                <c:ptCount val="12"/>
                <c:pt idx="0">
                  <c:v>2912859.8459459459</c:v>
                </c:pt>
                <c:pt idx="1">
                  <c:v>2349237.0576576577</c:v>
                </c:pt>
                <c:pt idx="2">
                  <c:v>2424151.9243243244</c:v>
                </c:pt>
                <c:pt idx="3">
                  <c:v>2182529.6054054056</c:v>
                </c:pt>
                <c:pt idx="4">
                  <c:v>2162216.7936936938</c:v>
                </c:pt>
                <c:pt idx="5">
                  <c:v>3589005.7657657657</c:v>
                </c:pt>
                <c:pt idx="6">
                  <c:v>3674224.8414414413</c:v>
                </c:pt>
                <c:pt idx="7">
                  <c:v>3719545.5756756756</c:v>
                </c:pt>
                <c:pt idx="8">
                  <c:v>2464583.5315315314</c:v>
                </c:pt>
                <c:pt idx="9">
                  <c:v>2198652.547747748</c:v>
                </c:pt>
                <c:pt idx="10">
                  <c:v>2419472.0909909909</c:v>
                </c:pt>
                <c:pt idx="11">
                  <c:v>2757422.7486486486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C1B-43E0-96A4-00361E4FDFD2}"/>
            </c:ext>
          </c:extLst>
        </c:ser>
        <c:ser>
          <c:idx val="8"/>
          <c:order val="8"/>
          <c:tx>
            <c:strRef>
              <c:f>'EMISSIONS CO2'!$N$4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'EMISSIONS CO2'!$B$149:$B$160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CO2'!$N$149:$N$160</c:f>
              <c:numCache>
                <c:formatCode>#,##0</c:formatCode>
                <c:ptCount val="12"/>
                <c:pt idx="0">
                  <c:v>2721792.0018018018</c:v>
                </c:pt>
                <c:pt idx="1">
                  <c:v>2643564.5225225226</c:v>
                </c:pt>
                <c:pt idx="2">
                  <c:v>2686393.5306306304</c:v>
                </c:pt>
                <c:pt idx="3">
                  <c:v>2238937.5990990992</c:v>
                </c:pt>
                <c:pt idx="4">
                  <c:v>2084997.2</c:v>
                </c:pt>
                <c:pt idx="5">
                  <c:v>2931244.7711711712</c:v>
                </c:pt>
                <c:pt idx="6">
                  <c:v>4068457.9675675677</c:v>
                </c:pt>
                <c:pt idx="7">
                  <c:v>4075580.4126126128</c:v>
                </c:pt>
                <c:pt idx="8">
                  <c:v>3207722.9045045045</c:v>
                </c:pt>
                <c:pt idx="9">
                  <c:v>2486097.1801801804</c:v>
                </c:pt>
                <c:pt idx="10">
                  <c:v>2488799.9702702705</c:v>
                </c:pt>
                <c:pt idx="11">
                  <c:v>2684603.7297715317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1B-43E0-96A4-00361E4FDFD2}"/>
            </c:ext>
          </c:extLst>
        </c:ser>
        <c:ser>
          <c:idx val="9"/>
          <c:order val="9"/>
          <c:tx>
            <c:strRef>
              <c:f>'EMISSIONS CO2'!$O$4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'EMISSIONS CO2'!$B$149:$B$160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CO2'!$O$149:$O$160</c:f>
              <c:numCache>
                <c:formatCode>#,##0</c:formatCode>
                <c:ptCount val="12"/>
                <c:pt idx="0">
                  <c:v>2915780.2063063062</c:v>
                </c:pt>
                <c:pt idx="1">
                  <c:v>2384921.4864864866</c:v>
                </c:pt>
                <c:pt idx="2">
                  <c:v>2384281.2567567569</c:v>
                </c:pt>
                <c:pt idx="3">
                  <c:v>2228587.3027027026</c:v>
                </c:pt>
                <c:pt idx="4">
                  <c:v>2028231.1198198199</c:v>
                </c:pt>
                <c:pt idx="5">
                  <c:v>2606215.2513513514</c:v>
                </c:pt>
                <c:pt idx="6">
                  <c:v>4290824.1747747744</c:v>
                </c:pt>
                <c:pt idx="7">
                  <c:v>3794882.4387387387</c:v>
                </c:pt>
                <c:pt idx="8">
                  <c:v>3039675.5747747747</c:v>
                </c:pt>
                <c:pt idx="9">
                  <c:v>2308661.1036036038</c:v>
                </c:pt>
                <c:pt idx="10">
                  <c:v>2556345.3972972971</c:v>
                </c:pt>
                <c:pt idx="11">
                  <c:v>2781306.4801801802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C1B-43E0-96A4-00361E4FDFD2}"/>
            </c:ext>
          </c:extLst>
        </c:ser>
        <c:ser>
          <c:idx val="10"/>
          <c:order val="10"/>
          <c:tx>
            <c:strRef>
              <c:f>'EMISSIONS CO2'!$P$4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'EMISSIONS CO2'!$B$149:$B$160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CO2'!$P$149:$P$160</c:f>
              <c:numCache>
                <c:formatCode>#,##0</c:formatCode>
                <c:ptCount val="12"/>
                <c:pt idx="0">
                  <c:v>2974514.8846846847</c:v>
                </c:pt>
                <c:pt idx="1">
                  <c:v>2523293.7009009011</c:v>
                </c:pt>
                <c:pt idx="2">
                  <c:v>2683319.7585585588</c:v>
                </c:pt>
                <c:pt idx="3">
                  <c:v>2425316.4387387387</c:v>
                </c:pt>
                <c:pt idx="4">
                  <c:v>2241308.3162162164</c:v>
                </c:pt>
                <c:pt idx="5">
                  <c:v>2997055.6423423425</c:v>
                </c:pt>
                <c:pt idx="6">
                  <c:v>3950235.0297297295</c:v>
                </c:pt>
                <c:pt idx="7">
                  <c:v>3914997.8495495496</c:v>
                </c:pt>
                <c:pt idx="8">
                  <c:v>3105326.8468468469</c:v>
                </c:pt>
                <c:pt idx="9">
                  <c:v>2590451.1324324324</c:v>
                </c:pt>
                <c:pt idx="10">
                  <c:v>2686861.0693693692</c:v>
                </c:pt>
                <c:pt idx="11">
                  <c:v>3093620.7866944144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C1B-43E0-96A4-00361E4FDFD2}"/>
            </c:ext>
          </c:extLst>
        </c:ser>
        <c:ser>
          <c:idx val="11"/>
          <c:order val="11"/>
          <c:tx>
            <c:strRef>
              <c:f>'EMISSIONS CO2'!$Q$4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'EMISSIONS CO2'!$B$149:$B$160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CO2'!$Q$149:$Q$160</c:f>
              <c:numCache>
                <c:formatCode>#,##0</c:formatCode>
                <c:ptCount val="12"/>
                <c:pt idx="0">
                  <c:v>3143736.5423423424</c:v>
                </c:pt>
                <c:pt idx="1">
                  <c:v>2646492.1207207208</c:v>
                </c:pt>
                <c:pt idx="2">
                  <c:v>2815629.0954954955</c:v>
                </c:pt>
                <c:pt idx="3">
                  <c:v>2536808.8252252252</c:v>
                </c:pt>
                <c:pt idx="4">
                  <c:v>2326185.1144144144</c:v>
                </c:pt>
                <c:pt idx="5">
                  <c:v>3171520.9972972972</c:v>
                </c:pt>
                <c:pt idx="6">
                  <c:v>3717057.2972972975</c:v>
                </c:pt>
                <c:pt idx="7">
                  <c:v>3729818.8405405404</c:v>
                </c:pt>
                <c:pt idx="8">
                  <c:v>3171445.0072072074</c:v>
                </c:pt>
                <c:pt idx="9">
                  <c:v>2365154.9981981982</c:v>
                </c:pt>
                <c:pt idx="10">
                  <c:v>2722040.927927928</c:v>
                </c:pt>
                <c:pt idx="11">
                  <c:v>3055716.7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C1B-43E0-96A4-00361E4FDFD2}"/>
            </c:ext>
          </c:extLst>
        </c:ser>
        <c:ser>
          <c:idx val="12"/>
          <c:order val="12"/>
          <c:tx>
            <c:strRef>
              <c:f>'EMISSIONS CO2'!$R$4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'EMISSIONS CO2'!$B$149:$B$160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CO2'!$R$149:$R$160</c:f>
              <c:numCache>
                <c:formatCode>#,##0</c:formatCode>
                <c:ptCount val="12"/>
                <c:pt idx="0">
                  <c:v>3257063.7846846846</c:v>
                </c:pt>
                <c:pt idx="1">
                  <c:v>2698428.2873873874</c:v>
                </c:pt>
                <c:pt idx="2">
                  <c:v>2911381.3252252252</c:v>
                </c:pt>
                <c:pt idx="3">
                  <c:v>2502811.0864864867</c:v>
                </c:pt>
                <c:pt idx="4">
                  <c:v>2522333.6972972974</c:v>
                </c:pt>
                <c:pt idx="5">
                  <c:v>3504791.6378378379</c:v>
                </c:pt>
                <c:pt idx="6">
                  <c:v>4143029.8054054054</c:v>
                </c:pt>
                <c:pt idx="7">
                  <c:v>4197134.7747747749</c:v>
                </c:pt>
                <c:pt idx="8">
                  <c:v>2916730.3243243243</c:v>
                </c:pt>
                <c:pt idx="9">
                  <c:v>2143095.6459459458</c:v>
                </c:pt>
                <c:pt idx="10">
                  <c:v>2540188.2630630629</c:v>
                </c:pt>
                <c:pt idx="11">
                  <c:v>3052133.1081081079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C1B-43E0-96A4-00361E4FDFD2}"/>
            </c:ext>
          </c:extLst>
        </c:ser>
        <c:ser>
          <c:idx val="13"/>
          <c:order val="13"/>
          <c:tx>
            <c:strRef>
              <c:f>'EMISSIONS CO2'!$S$4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'EMISSIONS CO2'!$B$149:$B$160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CO2'!$S$149:$S$160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C1B-43E0-96A4-00361E4FDFD2}"/>
            </c:ext>
          </c:extLst>
        </c:ser>
        <c:ser>
          <c:idx val="14"/>
          <c:order val="14"/>
          <c:tx>
            <c:strRef>
              <c:f>'EMISSIONS CO2'!$T$4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'EMISSIONS CO2'!$B$149:$B$160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CO2'!$T$149:$T$160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C1B-43E0-96A4-00361E4FDFD2}"/>
            </c:ext>
          </c:extLst>
        </c:ser>
        <c:ser>
          <c:idx val="15"/>
          <c:order val="15"/>
          <c:tx>
            <c:strRef>
              <c:f>'EMISSIONS CO2'!$U$4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'EMISSIONS CO2'!$B$149:$B$160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CO2'!$U$149:$U$160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C1B-43E0-96A4-00361E4FDFD2}"/>
            </c:ext>
          </c:extLst>
        </c:ser>
        <c:ser>
          <c:idx val="16"/>
          <c:order val="16"/>
          <c:tx>
            <c:strRef>
              <c:f>'EMISSIONS CO2'!$V$4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'EMISSIONS CO2'!$B$149:$B$160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CO2'!$V$149:$V$160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C1B-43E0-96A4-00361E4FDFD2}"/>
            </c:ext>
          </c:extLst>
        </c:ser>
        <c:ser>
          <c:idx val="17"/>
          <c:order val="17"/>
          <c:tx>
            <c:strRef>
              <c:f>'EMISSIONS CO2'!$W$4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'EMISSIONS CO2'!$B$149:$B$160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CO2'!$W$149:$W$160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C1B-43E0-96A4-00361E4FDFD2}"/>
            </c:ext>
          </c:extLst>
        </c:ser>
        <c:ser>
          <c:idx val="18"/>
          <c:order val="18"/>
          <c:tx>
            <c:strRef>
              <c:f>'EMISSIONS CO2'!$X$4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'EMISSIONS CO2'!$B$149:$B$160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CO2'!$X$149:$X$160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C1B-43E0-96A4-00361E4FDFD2}"/>
            </c:ext>
          </c:extLst>
        </c:ser>
        <c:ser>
          <c:idx val="19"/>
          <c:order val="19"/>
          <c:tx>
            <c:strRef>
              <c:f>'EMISSIONS CO2'!$Y$4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'EMISSIONS CO2'!$B$149:$B$160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CO2'!$Y$149:$Y$160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C1B-43E0-96A4-00361E4FDFD2}"/>
            </c:ext>
          </c:extLst>
        </c:ser>
        <c:ser>
          <c:idx val="20"/>
          <c:order val="20"/>
          <c:tx>
            <c:strRef>
              <c:f>'EMISSIONS CO2'!$Z$4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'EMISSIONS CO2'!$B$149:$B$160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CO2'!$Z$149:$Z$160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C1B-43E0-96A4-00361E4FD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6973444326"/>
          <c:y val="8.4536678126980472E-2"/>
          <c:w val="7.8047776450681311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Emissions mensuelles de CO2 - Eau - en kg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'EMISSIONS CO2'!$F$4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'EMISSIONS CO2'!$B$165:$B$176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CO2'!$F$165:$F$176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8D-44A4-8067-C60E9CD2A64B}"/>
            </c:ext>
          </c:extLst>
        </c:ser>
        <c:ser>
          <c:idx val="1"/>
          <c:order val="1"/>
          <c:tx>
            <c:strRef>
              <c:f>'EMISSIONS CO2'!$G$4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'EMISSIONS CO2'!$B$165:$B$176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CO2'!$G$165:$G$176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8D-44A4-8067-C60E9CD2A64B}"/>
            </c:ext>
          </c:extLst>
        </c:ser>
        <c:ser>
          <c:idx val="2"/>
          <c:order val="2"/>
          <c:tx>
            <c:strRef>
              <c:f>'EMISSIONS CO2'!$H$4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'EMISSIONS CO2'!$B$165:$B$176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CO2'!$H$165:$H$176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8D-44A4-8067-C60E9CD2A64B}"/>
            </c:ext>
          </c:extLst>
        </c:ser>
        <c:ser>
          <c:idx val="3"/>
          <c:order val="3"/>
          <c:tx>
            <c:strRef>
              <c:f>'EMISSIONS CO2'!$I$4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'EMISSIONS CO2'!$B$165:$B$176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CO2'!$I$165:$I$176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8D-44A4-8067-C60E9CD2A64B}"/>
            </c:ext>
          </c:extLst>
        </c:ser>
        <c:ser>
          <c:idx val="5"/>
          <c:order val="4"/>
          <c:tx>
            <c:strRef>
              <c:f>'EMISSIONS CO2'!$J$4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'EMISSIONS CO2'!$B$165:$B$176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CO2'!$J$165:$J$176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8D-44A4-8067-C60E9CD2A64B}"/>
            </c:ext>
          </c:extLst>
        </c:ser>
        <c:ser>
          <c:idx val="4"/>
          <c:order val="5"/>
          <c:tx>
            <c:strRef>
              <c:f>'EMISSIONS CO2'!$K$4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'EMISSIONS CO2'!$B$165:$B$176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CO2'!$K$165:$K$176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8D-44A4-8067-C60E9CD2A64B}"/>
            </c:ext>
          </c:extLst>
        </c:ser>
        <c:ser>
          <c:idx val="6"/>
          <c:order val="6"/>
          <c:tx>
            <c:strRef>
              <c:f>'EMISSIONS CO2'!$L$4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'EMISSIONS CO2'!$B$165:$B$176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CO2'!$L$165:$L$176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C8D-44A4-8067-C60E9CD2A64B}"/>
            </c:ext>
          </c:extLst>
        </c:ser>
        <c:ser>
          <c:idx val="7"/>
          <c:order val="7"/>
          <c:tx>
            <c:strRef>
              <c:f>'EMISSIONS CO2'!$M$4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'EMISSIONS CO2'!$B$165:$B$176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CO2'!$M$165:$M$176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C8D-44A4-8067-C60E9CD2A64B}"/>
            </c:ext>
          </c:extLst>
        </c:ser>
        <c:ser>
          <c:idx val="8"/>
          <c:order val="8"/>
          <c:tx>
            <c:strRef>
              <c:f>'EMISSIONS CO2'!$N$4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'EMISSIONS CO2'!$B$165:$B$176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CO2'!$N$165:$N$176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8D-44A4-8067-C60E9CD2A64B}"/>
            </c:ext>
          </c:extLst>
        </c:ser>
        <c:ser>
          <c:idx val="9"/>
          <c:order val="9"/>
          <c:tx>
            <c:strRef>
              <c:f>'EMISSIONS CO2'!$O$4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'EMISSIONS CO2'!$B$165:$B$176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CO2'!$O$165:$O$176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C8D-44A4-8067-C60E9CD2A64B}"/>
            </c:ext>
          </c:extLst>
        </c:ser>
        <c:ser>
          <c:idx val="10"/>
          <c:order val="10"/>
          <c:tx>
            <c:strRef>
              <c:f>'EMISSIONS CO2'!$P$4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'EMISSIONS CO2'!$B$165:$B$176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CO2'!$P$165:$P$176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C8D-44A4-8067-C60E9CD2A64B}"/>
            </c:ext>
          </c:extLst>
        </c:ser>
        <c:ser>
          <c:idx val="11"/>
          <c:order val="11"/>
          <c:tx>
            <c:strRef>
              <c:f>'EMISSIONS CO2'!$Q$4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'EMISSIONS CO2'!$B$165:$B$176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CO2'!$Q$165:$Q$176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C8D-44A4-8067-C60E9CD2A64B}"/>
            </c:ext>
          </c:extLst>
        </c:ser>
        <c:ser>
          <c:idx val="12"/>
          <c:order val="12"/>
          <c:tx>
            <c:strRef>
              <c:f>'EMISSIONS CO2'!$R$4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'EMISSIONS CO2'!$B$165:$B$176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CO2'!$R$165:$R$176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C8D-44A4-8067-C60E9CD2A64B}"/>
            </c:ext>
          </c:extLst>
        </c:ser>
        <c:ser>
          <c:idx val="13"/>
          <c:order val="13"/>
          <c:tx>
            <c:strRef>
              <c:f>'EMISSIONS CO2'!$S$4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'EMISSIONS CO2'!$B$165:$B$176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CO2'!$S$165:$S$176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C8D-44A4-8067-C60E9CD2A64B}"/>
            </c:ext>
          </c:extLst>
        </c:ser>
        <c:ser>
          <c:idx val="14"/>
          <c:order val="14"/>
          <c:tx>
            <c:strRef>
              <c:f>'EMISSIONS CO2'!$T$4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'EMISSIONS CO2'!$B$165:$B$176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CO2'!$T$165:$T$176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C8D-44A4-8067-C60E9CD2A64B}"/>
            </c:ext>
          </c:extLst>
        </c:ser>
        <c:ser>
          <c:idx val="15"/>
          <c:order val="15"/>
          <c:tx>
            <c:strRef>
              <c:f>'EMISSIONS CO2'!$U$4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'EMISSIONS CO2'!$B$165:$B$176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CO2'!$U$165:$U$176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C8D-44A4-8067-C60E9CD2A64B}"/>
            </c:ext>
          </c:extLst>
        </c:ser>
        <c:ser>
          <c:idx val="16"/>
          <c:order val="16"/>
          <c:tx>
            <c:strRef>
              <c:f>'EMISSIONS CO2'!$V$4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'EMISSIONS CO2'!$B$165:$B$176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CO2'!$V$165:$V$176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C8D-44A4-8067-C60E9CD2A64B}"/>
            </c:ext>
          </c:extLst>
        </c:ser>
        <c:ser>
          <c:idx val="17"/>
          <c:order val="17"/>
          <c:tx>
            <c:strRef>
              <c:f>'EMISSIONS CO2'!$W$4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'EMISSIONS CO2'!$B$165:$B$176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CO2'!$W$165:$W$176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C8D-44A4-8067-C60E9CD2A64B}"/>
            </c:ext>
          </c:extLst>
        </c:ser>
        <c:ser>
          <c:idx val="18"/>
          <c:order val="18"/>
          <c:tx>
            <c:strRef>
              <c:f>'EMISSIONS CO2'!$X$4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'EMISSIONS CO2'!$B$165:$B$176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CO2'!$X$165:$X$176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C8D-44A4-8067-C60E9CD2A64B}"/>
            </c:ext>
          </c:extLst>
        </c:ser>
        <c:ser>
          <c:idx val="19"/>
          <c:order val="19"/>
          <c:tx>
            <c:strRef>
              <c:f>'EMISSIONS CO2'!$Y$4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'EMISSIONS CO2'!$B$165:$B$176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CO2'!$Y$165:$Y$176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C8D-44A4-8067-C60E9CD2A64B}"/>
            </c:ext>
          </c:extLst>
        </c:ser>
        <c:ser>
          <c:idx val="20"/>
          <c:order val="20"/>
          <c:tx>
            <c:strRef>
              <c:f>'EMISSIONS CO2'!$Z$4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'EMISSIONS CO2'!$B$165:$B$176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CO2'!$Z$165:$Z$176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C8D-44A4-8067-C60E9CD2A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6973444326"/>
          <c:y val="8.4536678126980472E-2"/>
          <c:w val="7.8047776450681311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Rigueur Climatique Mensuelle - DJU Chauffagiste (°c)</a:t>
            </a:r>
            <a:endParaRPr lang="fr-FR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'RIGUEUR CLIMATIQUE'!$F$4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'RIGUEUR CLIMATIQUE'!$B$5:$B$16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CLIMATIQUE'!$F$5:$F$16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F0F-4B8A-88A9-FDAA466AC829}"/>
            </c:ext>
          </c:extLst>
        </c:ser>
        <c:ser>
          <c:idx val="1"/>
          <c:order val="1"/>
          <c:tx>
            <c:strRef>
              <c:f>'RIGUEUR CLIMATIQUE'!$G$4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'RIGUEUR CLIMATIQUE'!$B$5:$B$16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CLIMATIQUE'!$G$5:$G$16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F0F-4B8A-88A9-FDAA466AC829}"/>
            </c:ext>
          </c:extLst>
        </c:ser>
        <c:ser>
          <c:idx val="2"/>
          <c:order val="2"/>
          <c:tx>
            <c:strRef>
              <c:f>'RIGUEUR CLIMATIQUE'!$H$4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'RIGUEUR CLIMATIQUE'!$B$5:$B$16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CLIMATIQUE'!$H$5:$H$16</c:f>
              <c:numCache>
                <c:formatCode>#,##0</c:formatCode>
                <c:ptCount val="12"/>
                <c:pt idx="0">
                  <c:v>285.35000000000002</c:v>
                </c:pt>
                <c:pt idx="1">
                  <c:v>391.53</c:v>
                </c:pt>
                <c:pt idx="2">
                  <c:v>183.9</c:v>
                </c:pt>
                <c:pt idx="3">
                  <c:v>146.37</c:v>
                </c:pt>
                <c:pt idx="4">
                  <c:v>43.6</c:v>
                </c:pt>
                <c:pt idx="5">
                  <c:v>6.2</c:v>
                </c:pt>
                <c:pt idx="6">
                  <c:v>2.1</c:v>
                </c:pt>
                <c:pt idx="7">
                  <c:v>0.2</c:v>
                </c:pt>
                <c:pt idx="8">
                  <c:v>16.3</c:v>
                </c:pt>
                <c:pt idx="9">
                  <c:v>69.7</c:v>
                </c:pt>
                <c:pt idx="10">
                  <c:v>152.9</c:v>
                </c:pt>
                <c:pt idx="11">
                  <c:v>270.60000000000002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F0F-4B8A-88A9-FDAA466AC829}"/>
            </c:ext>
          </c:extLst>
        </c:ser>
        <c:ser>
          <c:idx val="3"/>
          <c:order val="3"/>
          <c:tx>
            <c:strRef>
              <c:f>'RIGUEUR CLIMATIQUE'!$I$4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'RIGUEUR CLIMATIQUE'!$B$5:$B$16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CLIMATIQUE'!$I$5:$I$16</c:f>
              <c:numCache>
                <c:formatCode>#,##0</c:formatCode>
                <c:ptCount val="12"/>
                <c:pt idx="0">
                  <c:v>323.3</c:v>
                </c:pt>
                <c:pt idx="1">
                  <c:v>293.10000000000002</c:v>
                </c:pt>
                <c:pt idx="2">
                  <c:v>219.8</c:v>
                </c:pt>
                <c:pt idx="3">
                  <c:v>154.19999999999999</c:v>
                </c:pt>
                <c:pt idx="4">
                  <c:v>92.1</c:v>
                </c:pt>
                <c:pt idx="5">
                  <c:v>18.899999999999999</c:v>
                </c:pt>
                <c:pt idx="6">
                  <c:v>0.4</c:v>
                </c:pt>
                <c:pt idx="7">
                  <c:v>0.7</c:v>
                </c:pt>
                <c:pt idx="8">
                  <c:v>9.9</c:v>
                </c:pt>
                <c:pt idx="9">
                  <c:v>43.4</c:v>
                </c:pt>
                <c:pt idx="10">
                  <c:v>199.8</c:v>
                </c:pt>
                <c:pt idx="11">
                  <c:v>180.7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F0F-4B8A-88A9-FDAA466AC829}"/>
            </c:ext>
          </c:extLst>
        </c:ser>
        <c:ser>
          <c:idx val="4"/>
          <c:order val="4"/>
          <c:tx>
            <c:strRef>
              <c:f>'RIGUEUR CLIMATIQUE'!$J$4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'RIGUEUR CLIMATIQUE'!$B$5:$B$16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CLIMATIQUE'!$J$5:$J$16</c:f>
              <c:numCache>
                <c:formatCode>#,##0</c:formatCode>
                <c:ptCount val="12"/>
                <c:pt idx="0">
                  <c:v>207.3</c:v>
                </c:pt>
                <c:pt idx="1">
                  <c:v>186.8</c:v>
                </c:pt>
                <c:pt idx="2">
                  <c:v>143.5</c:v>
                </c:pt>
                <c:pt idx="3">
                  <c:v>79.099999999999994</c:v>
                </c:pt>
                <c:pt idx="4">
                  <c:v>50.4</c:v>
                </c:pt>
                <c:pt idx="5">
                  <c:v>3.7</c:v>
                </c:pt>
                <c:pt idx="6">
                  <c:v>2.2999999999999998</c:v>
                </c:pt>
                <c:pt idx="7">
                  <c:v>3.5</c:v>
                </c:pt>
                <c:pt idx="8">
                  <c:v>6.6</c:v>
                </c:pt>
                <c:pt idx="9">
                  <c:v>16.5</c:v>
                </c:pt>
                <c:pt idx="10">
                  <c:v>110</c:v>
                </c:pt>
                <c:pt idx="11">
                  <c:v>267.10000000000002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F0F-4B8A-88A9-FDAA466AC829}"/>
            </c:ext>
          </c:extLst>
        </c:ser>
        <c:ser>
          <c:idx val="5"/>
          <c:order val="5"/>
          <c:tx>
            <c:strRef>
              <c:f>'RIGUEUR CLIMATIQUE'!$K$4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'RIGUEUR CLIMATIQUE'!$B$5:$B$16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CLIMATIQUE'!$K$5:$K$16</c:f>
              <c:numCache>
                <c:formatCode>#,##0</c:formatCode>
                <c:ptCount val="12"/>
                <c:pt idx="0">
                  <c:v>279.8</c:v>
                </c:pt>
                <c:pt idx="1">
                  <c:v>283.10000000000002</c:v>
                </c:pt>
                <c:pt idx="2">
                  <c:v>171.5</c:v>
                </c:pt>
                <c:pt idx="3">
                  <c:v>106.1</c:v>
                </c:pt>
                <c:pt idx="4">
                  <c:v>31.5</c:v>
                </c:pt>
                <c:pt idx="5">
                  <c:v>1.6</c:v>
                </c:pt>
                <c:pt idx="6">
                  <c:v>0.6</c:v>
                </c:pt>
                <c:pt idx="7">
                  <c:v>1.4</c:v>
                </c:pt>
                <c:pt idx="8">
                  <c:v>22.1</c:v>
                </c:pt>
                <c:pt idx="9">
                  <c:v>86.9</c:v>
                </c:pt>
                <c:pt idx="10">
                  <c:v>127.4</c:v>
                </c:pt>
                <c:pt idx="11">
                  <c:v>167.4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F0F-4B8A-88A9-FDAA466AC829}"/>
            </c:ext>
          </c:extLst>
        </c:ser>
        <c:ser>
          <c:idx val="6"/>
          <c:order val="6"/>
          <c:tx>
            <c:strRef>
              <c:f>'RIGUEUR CLIMATIQUE'!$L$4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'RIGUEUR CLIMATIQUE'!$B$5:$B$16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CLIMATIQUE'!$L$5:$L$16</c:f>
              <c:numCache>
                <c:formatCode>#,##0</c:formatCode>
                <c:ptCount val="12"/>
                <c:pt idx="0">
                  <c:v>238.4</c:v>
                </c:pt>
                <c:pt idx="1">
                  <c:v>214.1</c:v>
                </c:pt>
                <c:pt idx="2">
                  <c:v>219.1</c:v>
                </c:pt>
                <c:pt idx="3">
                  <c:v>101.1</c:v>
                </c:pt>
                <c:pt idx="4">
                  <c:v>56.7</c:v>
                </c:pt>
                <c:pt idx="5">
                  <c:v>7.3</c:v>
                </c:pt>
                <c:pt idx="6">
                  <c:v>1.1000000000000001</c:v>
                </c:pt>
                <c:pt idx="7">
                  <c:v>0.3</c:v>
                </c:pt>
                <c:pt idx="8">
                  <c:v>8.1999999999999993</c:v>
                </c:pt>
                <c:pt idx="9">
                  <c:v>74.400000000000006</c:v>
                </c:pt>
                <c:pt idx="10">
                  <c:v>153.80000000000001</c:v>
                </c:pt>
                <c:pt idx="11">
                  <c:v>227.1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F0F-4B8A-88A9-FDAA466AC829}"/>
            </c:ext>
          </c:extLst>
        </c:ser>
        <c:ser>
          <c:idx val="7"/>
          <c:order val="7"/>
          <c:tx>
            <c:strRef>
              <c:f>'RIGUEUR CLIMATIQUE'!$M$4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'RIGUEUR CLIMATIQUE'!$B$5:$B$16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CLIMATIQUE'!$M$5:$M$16</c:f>
              <c:numCache>
                <c:formatCode>#,##0</c:formatCode>
                <c:ptCount val="12"/>
                <c:pt idx="0">
                  <c:v>345.3</c:v>
                </c:pt>
                <c:pt idx="1">
                  <c:v>183</c:v>
                </c:pt>
                <c:pt idx="2">
                  <c:v>144.69999999999999</c:v>
                </c:pt>
                <c:pt idx="3">
                  <c:v>109.6</c:v>
                </c:pt>
                <c:pt idx="4">
                  <c:v>45.5</c:v>
                </c:pt>
                <c:pt idx="5">
                  <c:v>5.2</c:v>
                </c:pt>
                <c:pt idx="6">
                  <c:v>0.6</c:v>
                </c:pt>
                <c:pt idx="7">
                  <c:v>1.8</c:v>
                </c:pt>
                <c:pt idx="8">
                  <c:v>28.1</c:v>
                </c:pt>
                <c:pt idx="9">
                  <c:v>45.6</c:v>
                </c:pt>
                <c:pt idx="10">
                  <c:v>190.6</c:v>
                </c:pt>
                <c:pt idx="11">
                  <c:v>311.2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F0F-4B8A-88A9-FDAA466AC829}"/>
            </c:ext>
          </c:extLst>
        </c:ser>
        <c:ser>
          <c:idx val="8"/>
          <c:order val="8"/>
          <c:tx>
            <c:strRef>
              <c:f>'RIGUEUR CLIMATIQUE'!$N$4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'RIGUEUR CLIMATIQUE'!$B$5:$B$16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CLIMATIQUE'!$N$5:$N$16</c:f>
              <c:numCache>
                <c:formatCode>#,##0</c:formatCode>
                <c:ptCount val="12"/>
                <c:pt idx="0">
                  <c:v>208.8</c:v>
                </c:pt>
                <c:pt idx="1">
                  <c:v>315.8</c:v>
                </c:pt>
                <c:pt idx="2">
                  <c:v>205.9</c:v>
                </c:pt>
                <c:pt idx="3">
                  <c:v>103</c:v>
                </c:pt>
                <c:pt idx="4">
                  <c:v>50.7</c:v>
                </c:pt>
                <c:pt idx="5">
                  <c:v>1.5</c:v>
                </c:pt>
                <c:pt idx="6">
                  <c:v>0.1</c:v>
                </c:pt>
                <c:pt idx="7">
                  <c:v>0.4</c:v>
                </c:pt>
                <c:pt idx="8">
                  <c:v>3.6</c:v>
                </c:pt>
                <c:pt idx="9">
                  <c:v>67</c:v>
                </c:pt>
                <c:pt idx="10">
                  <c:v>151</c:v>
                </c:pt>
                <c:pt idx="11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F0F-4B8A-88A9-FDAA466AC829}"/>
            </c:ext>
          </c:extLst>
        </c:ser>
        <c:ser>
          <c:idx val="9"/>
          <c:order val="9"/>
          <c:tx>
            <c:strRef>
              <c:f>'RIGUEUR CLIMATIQUE'!$O$4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'RIGUEUR CLIMATIQUE'!$B$5:$B$16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CLIMATIQUE'!$O$5:$O$16</c:f>
              <c:numCache>
                <c:formatCode>#,##0</c:formatCode>
                <c:ptCount val="12"/>
                <c:pt idx="0">
                  <c:v>336.6</c:v>
                </c:pt>
                <c:pt idx="1">
                  <c:v>201.1</c:v>
                </c:pt>
                <c:pt idx="2">
                  <c:v>161.30000000000001</c:v>
                </c:pt>
                <c:pt idx="3">
                  <c:v>129.1</c:v>
                </c:pt>
                <c:pt idx="4">
                  <c:v>69</c:v>
                </c:pt>
                <c:pt idx="5">
                  <c:v>19.7</c:v>
                </c:pt>
                <c:pt idx="6">
                  <c:v>0.1</c:v>
                </c:pt>
                <c:pt idx="7">
                  <c:v>0.9</c:v>
                </c:pt>
                <c:pt idx="8">
                  <c:v>9.3000000000000007</c:v>
                </c:pt>
                <c:pt idx="9">
                  <c:v>40.1</c:v>
                </c:pt>
                <c:pt idx="10">
                  <c:v>193.8</c:v>
                </c:pt>
                <c:pt idx="11">
                  <c:v>201.7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F0F-4B8A-88A9-FDAA466AC829}"/>
            </c:ext>
          </c:extLst>
        </c:ser>
        <c:ser>
          <c:idx val="10"/>
          <c:order val="10"/>
          <c:tx>
            <c:strRef>
              <c:f>'RIGUEUR CLIMATIQUE'!$P$4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'RIGUEUR CLIMATIQUE'!$B$5:$B$16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CLIMATIQUE'!$P$5:$P$16</c:f>
              <c:numCache>
                <c:formatCode>#,##0</c:formatCode>
                <c:ptCount val="12"/>
                <c:pt idx="0">
                  <c:v>249.3</c:v>
                </c:pt>
                <c:pt idx="1">
                  <c:v>157.69999999999999</c:v>
                </c:pt>
                <c:pt idx="2">
                  <c:v>189.6</c:v>
                </c:pt>
                <c:pt idx="3">
                  <c:v>81.7</c:v>
                </c:pt>
                <c:pt idx="4">
                  <c:v>21.1</c:v>
                </c:pt>
                <c:pt idx="5">
                  <c:v>10.9</c:v>
                </c:pt>
                <c:pt idx="6">
                  <c:v>0.1</c:v>
                </c:pt>
                <c:pt idx="7">
                  <c:v>2.1</c:v>
                </c:pt>
                <c:pt idx="8">
                  <c:v>22</c:v>
                </c:pt>
                <c:pt idx="9">
                  <c:v>91.5</c:v>
                </c:pt>
                <c:pt idx="10">
                  <c:v>132.1</c:v>
                </c:pt>
                <c:pt idx="11">
                  <c:v>275.2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F0F-4B8A-88A9-FDAA466AC829}"/>
            </c:ext>
          </c:extLst>
        </c:ser>
        <c:ser>
          <c:idx val="11"/>
          <c:order val="11"/>
          <c:tx>
            <c:strRef>
              <c:f>'RIGUEUR CLIMATIQUE'!$Q$4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'RIGUEUR CLIMATIQUE'!$B$5:$B$16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CLIMATIQUE'!$Q$5:$Q$16</c:f>
              <c:numCache>
                <c:formatCode>#,##0</c:formatCode>
                <c:ptCount val="12"/>
                <c:pt idx="0">
                  <c:v>317.2</c:v>
                </c:pt>
                <c:pt idx="1">
                  <c:v>181.2</c:v>
                </c:pt>
                <c:pt idx="2">
                  <c:v>191.7</c:v>
                </c:pt>
                <c:pt idx="3">
                  <c:v>145.1</c:v>
                </c:pt>
                <c:pt idx="4">
                  <c:v>63.5</c:v>
                </c:pt>
                <c:pt idx="5">
                  <c:v>3.4</c:v>
                </c:pt>
                <c:pt idx="6">
                  <c:v>0.9</c:v>
                </c:pt>
                <c:pt idx="7">
                  <c:v>1</c:v>
                </c:pt>
                <c:pt idx="8">
                  <c:v>5.6</c:v>
                </c:pt>
                <c:pt idx="9">
                  <c:v>59.7</c:v>
                </c:pt>
                <c:pt idx="10">
                  <c:v>146.5</c:v>
                </c:pt>
                <c:pt idx="11">
                  <c:v>253.6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F0F-4B8A-88A9-FDAA466AC829}"/>
            </c:ext>
          </c:extLst>
        </c:ser>
        <c:ser>
          <c:idx val="12"/>
          <c:order val="12"/>
          <c:tx>
            <c:strRef>
              <c:f>'RIGUEUR CLIMATIQUE'!$R$4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'RIGUEUR CLIMATIQUE'!$B$5:$B$16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CLIMATIQUE'!$R$5:$R$16</c:f>
              <c:numCache>
                <c:formatCode>#,##0</c:formatCode>
                <c:ptCount val="12"/>
                <c:pt idx="0">
                  <c:v>351.5</c:v>
                </c:pt>
                <c:pt idx="1">
                  <c:v>210.9</c:v>
                </c:pt>
                <c:pt idx="2">
                  <c:v>224.5</c:v>
                </c:pt>
                <c:pt idx="3">
                  <c:v>147.30000000000001</c:v>
                </c:pt>
                <c:pt idx="4">
                  <c:v>33</c:v>
                </c:pt>
                <c:pt idx="5">
                  <c:v>3.8</c:v>
                </c:pt>
                <c:pt idx="6">
                  <c:v>2.1</c:v>
                </c:pt>
                <c:pt idx="7">
                  <c:v>0.1</c:v>
                </c:pt>
                <c:pt idx="8">
                  <c:v>24.7</c:v>
                </c:pt>
                <c:pt idx="9">
                  <c:v>25.3</c:v>
                </c:pt>
                <c:pt idx="10">
                  <c:v>152.80000000000001</c:v>
                </c:pt>
                <c:pt idx="11">
                  <c:v>266.39999999999998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D4-41E5-A8B8-A6152440388E}"/>
            </c:ext>
          </c:extLst>
        </c:ser>
        <c:ser>
          <c:idx val="13"/>
          <c:order val="13"/>
          <c:tx>
            <c:strRef>
              <c:f>'RIGUEUR CLIMATIQUE'!$S$4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'RIGUEUR CLIMATIQUE'!$B$5:$B$16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CLIMATIQUE'!$S$5:$S$16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D4-41E5-A8B8-A6152440388E}"/>
            </c:ext>
          </c:extLst>
        </c:ser>
        <c:ser>
          <c:idx val="14"/>
          <c:order val="14"/>
          <c:tx>
            <c:strRef>
              <c:f>'RIGUEUR CLIMATIQUE'!$T$4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'RIGUEUR CLIMATIQUE'!$B$5:$B$16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CLIMATIQUE'!$T$5:$T$16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D4-41E5-A8B8-A6152440388E}"/>
            </c:ext>
          </c:extLst>
        </c:ser>
        <c:ser>
          <c:idx val="15"/>
          <c:order val="15"/>
          <c:tx>
            <c:strRef>
              <c:f>'RIGUEUR CLIMATIQUE'!$U$4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'RIGUEUR CLIMATIQUE'!$B$5:$B$16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CLIMATIQUE'!$U$5:$U$16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D4-41E5-A8B8-A6152440388E}"/>
            </c:ext>
          </c:extLst>
        </c:ser>
        <c:ser>
          <c:idx val="16"/>
          <c:order val="16"/>
          <c:tx>
            <c:strRef>
              <c:f>'RIGUEUR CLIMATIQUE'!$V$4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'RIGUEUR CLIMATIQUE'!$B$5:$B$16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CLIMATIQUE'!$V$5:$V$16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D4-41E5-A8B8-A6152440388E}"/>
            </c:ext>
          </c:extLst>
        </c:ser>
        <c:ser>
          <c:idx val="17"/>
          <c:order val="17"/>
          <c:tx>
            <c:strRef>
              <c:f>'RIGUEUR CLIMATIQUE'!$W$4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'RIGUEUR CLIMATIQUE'!$B$5:$B$16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CLIMATIQUE'!$W$5:$W$16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D4-41E5-A8B8-A6152440388E}"/>
            </c:ext>
          </c:extLst>
        </c:ser>
        <c:ser>
          <c:idx val="18"/>
          <c:order val="18"/>
          <c:tx>
            <c:strRef>
              <c:f>'RIGUEUR CLIMATIQUE'!$X$4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'RIGUEUR CLIMATIQUE'!$B$5:$B$16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CLIMATIQUE'!$X$5:$X$16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9D4-41E5-A8B8-A6152440388E}"/>
            </c:ext>
          </c:extLst>
        </c:ser>
        <c:ser>
          <c:idx val="19"/>
          <c:order val="19"/>
          <c:tx>
            <c:strRef>
              <c:f>'RIGUEUR CLIMATIQUE'!$Y$4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'RIGUEUR CLIMATIQUE'!$B$5:$B$16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CLIMATIQUE'!$Y$5:$Y$16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9D4-41E5-A8B8-A6152440388E}"/>
            </c:ext>
          </c:extLst>
        </c:ser>
        <c:ser>
          <c:idx val="20"/>
          <c:order val="20"/>
          <c:tx>
            <c:strRef>
              <c:f>'RIGUEUR CLIMATIQUE'!$Z$4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'RIGUEUR CLIMATIQUE'!$B$5:$B$16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CLIMATIQUE'!$Z$5:$Z$16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D4-41E5-A8B8-A61524403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152068605574198E-2"/>
          <c:h val="0.8012078141598940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Rigueur climatique annuelle - DJU Chauffagiste (°c)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'RIGUEUR CLIMATIQUE'!$B$17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'RIGUEUR CLIMATIQUE'!$F$4:$Z$4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'RIGUEUR CLIMATIQUE'!$F$17:$Z$17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1568.75</c:v>
                </c:pt>
                <c:pt idx="3">
                  <c:v>1536.3000000000004</c:v>
                </c:pt>
                <c:pt idx="4">
                  <c:v>1076.8000000000002</c:v>
                </c:pt>
                <c:pt idx="5">
                  <c:v>1279.4000000000003</c:v>
                </c:pt>
                <c:pt idx="6">
                  <c:v>1301.5999999999999</c:v>
                </c:pt>
                <c:pt idx="7">
                  <c:v>1411.2</c:v>
                </c:pt>
                <c:pt idx="8">
                  <c:v>1325.8000000000002</c:v>
                </c:pt>
                <c:pt idx="9">
                  <c:v>1362.7</c:v>
                </c:pt>
                <c:pt idx="10">
                  <c:v>1233.3000000000002</c:v>
                </c:pt>
                <c:pt idx="11">
                  <c:v>1369.3999999999999</c:v>
                </c:pt>
                <c:pt idx="12">
                  <c:v>1442.4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A0-44D7-B4CD-A53726258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7.16825262472532E-2"/>
          <c:h val="5.823439869743282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énergétique en fonction de la rigueur climatique et de la surface (kWh/DJU/m²)</a:t>
            </a:r>
            <a:endParaRPr lang="fr-FR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'RIGUEUR CLIMATIQUE'!$F$4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'RIGUEUR CLIMATIQUE'!$B$37:$B$48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CLIMATIQUE'!$F$37:$F$48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74-4CF3-968A-2619A8F6CE05}"/>
            </c:ext>
          </c:extLst>
        </c:ser>
        <c:ser>
          <c:idx val="1"/>
          <c:order val="1"/>
          <c:tx>
            <c:strRef>
              <c:f>'RIGUEUR CLIMATIQUE'!$G$4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'RIGUEUR CLIMATIQUE'!$B$37:$B$48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CLIMATIQUE'!$G$37:$G$48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74-4CF3-968A-2619A8F6CE05}"/>
            </c:ext>
          </c:extLst>
        </c:ser>
        <c:ser>
          <c:idx val="2"/>
          <c:order val="2"/>
          <c:tx>
            <c:strRef>
              <c:f>'RIGUEUR CLIMATIQUE'!$H$4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'RIGUEUR CLIMATIQUE'!$B$37:$B$48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CLIMATIQUE'!$H$37:$H$48</c:f>
              <c:numCache>
                <c:formatCode>#,##0</c:formatCode>
                <c:ptCount val="12"/>
                <c:pt idx="0">
                  <c:v>68.907345328474278</c:v>
                </c:pt>
                <c:pt idx="1">
                  <c:v>63.798803939670734</c:v>
                </c:pt>
                <c:pt idx="2">
                  <c:v>78.50878840115351</c:v>
                </c:pt>
                <c:pt idx="3">
                  <c:v>72.84124090875423</c:v>
                </c:pt>
                <c:pt idx="4">
                  <c:v>181.27155011304117</c:v>
                </c:pt>
                <c:pt idx="5">
                  <c:v>1546.7566943585484</c:v>
                </c:pt>
                <c:pt idx="6">
                  <c:v>4738.60869236298</c:v>
                </c:pt>
                <c:pt idx="7">
                  <c:v>53901.149275307573</c:v>
                </c:pt>
                <c:pt idx="8">
                  <c:v>510.6521906329852</c:v>
                </c:pt>
                <c:pt idx="9">
                  <c:v>123.76201638603054</c:v>
                </c:pt>
                <c:pt idx="10">
                  <c:v>108.66335564320791</c:v>
                </c:pt>
                <c:pt idx="11">
                  <c:v>86.004218122429123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74-4CF3-968A-2619A8F6CE05}"/>
            </c:ext>
          </c:extLst>
        </c:ser>
        <c:ser>
          <c:idx val="3"/>
          <c:order val="3"/>
          <c:tx>
            <c:strRef>
              <c:f>'RIGUEUR CLIMATIQUE'!$I$4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'RIGUEUR CLIMATIQUE'!$B$37:$B$48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CLIMATIQUE'!$I$37:$I$48</c:f>
              <c:numCache>
                <c:formatCode>#,##0</c:formatCode>
                <c:ptCount val="12"/>
                <c:pt idx="0">
                  <c:v>76.876803616042963</c:v>
                </c:pt>
                <c:pt idx="1">
                  <c:v>77.2048322980596</c:v>
                </c:pt>
                <c:pt idx="2">
                  <c:v>95.221173330203726</c:v>
                </c:pt>
                <c:pt idx="3">
                  <c:v>79.468490497599461</c:v>
                </c:pt>
                <c:pt idx="4">
                  <c:v>118.35728905399162</c:v>
                </c:pt>
                <c:pt idx="5">
                  <c:v>447.34966134195372</c:v>
                </c:pt>
                <c:pt idx="6">
                  <c:v>27143.133477779647</c:v>
                </c:pt>
                <c:pt idx="7">
                  <c:v>14478.517575963897</c:v>
                </c:pt>
                <c:pt idx="8">
                  <c:v>769.4950815265895</c:v>
                </c:pt>
                <c:pt idx="9">
                  <c:v>171.27888851775231</c:v>
                </c:pt>
                <c:pt idx="10">
                  <c:v>83.871781785551221</c:v>
                </c:pt>
                <c:pt idx="11">
                  <c:v>118.96291573350332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74-4CF3-968A-2619A8F6CE05}"/>
            </c:ext>
          </c:extLst>
        </c:ser>
        <c:ser>
          <c:idx val="4"/>
          <c:order val="4"/>
          <c:tx>
            <c:strRef>
              <c:f>'RIGUEUR CLIMATIQUE'!$J$4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'RIGUEUR CLIMATIQUE'!$B$37:$B$48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CLIMATIQUE'!$J$37:$J$48</c:f>
              <c:numCache>
                <c:formatCode>#,##0</c:formatCode>
                <c:ptCount val="12"/>
                <c:pt idx="0">
                  <c:v>106.74062960010328</c:v>
                </c:pt>
                <c:pt idx="1">
                  <c:v>98.554614822284279</c:v>
                </c:pt>
                <c:pt idx="2">
                  <c:v>145.60573215220873</c:v>
                </c:pt>
                <c:pt idx="3">
                  <c:v>148.56685440873167</c:v>
                </c:pt>
                <c:pt idx="4">
                  <c:v>166.48720339483901</c:v>
                </c:pt>
                <c:pt idx="5">
                  <c:v>2372.8835161154275</c:v>
                </c:pt>
                <c:pt idx="6">
                  <c:v>4059.0046222720925</c:v>
                </c:pt>
                <c:pt idx="7">
                  <c:v>2636.5961947209562</c:v>
                </c:pt>
                <c:pt idx="8">
                  <c:v>1479.664080985387</c:v>
                </c:pt>
                <c:pt idx="9">
                  <c:v>412.07800933375825</c:v>
                </c:pt>
                <c:pt idx="10">
                  <c:v>120.3679603882882</c:v>
                </c:pt>
                <c:pt idx="11">
                  <c:v>72.682344102136881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374-4CF3-968A-2619A8F6CE05}"/>
            </c:ext>
          </c:extLst>
        </c:ser>
        <c:ser>
          <c:idx val="5"/>
          <c:order val="5"/>
          <c:tx>
            <c:strRef>
              <c:f>'RIGUEUR CLIMATIQUE'!$K$4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'RIGUEUR CLIMATIQUE'!$B$37:$B$48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CLIMATIQUE'!$K$37:$K$48</c:f>
              <c:numCache>
                <c:formatCode>#,##0</c:formatCode>
                <c:ptCount val="12"/>
                <c:pt idx="0">
                  <c:v>83.116318155975208</c:v>
                </c:pt>
                <c:pt idx="1">
                  <c:v>79.870524760734014</c:v>
                </c:pt>
                <c:pt idx="2">
                  <c:v>89.568974683279563</c:v>
                </c:pt>
                <c:pt idx="3">
                  <c:v>103.11292560846543</c:v>
                </c:pt>
                <c:pt idx="4">
                  <c:v>256.64893890024115</c:v>
                </c:pt>
                <c:pt idx="5">
                  <c:v>6231.583667265284</c:v>
                </c:pt>
                <c:pt idx="6">
                  <c:v>18706.988019654775</c:v>
                </c:pt>
                <c:pt idx="7">
                  <c:v>7134.9538005617296</c:v>
                </c:pt>
                <c:pt idx="8">
                  <c:v>388.03729791495743</c:v>
                </c:pt>
                <c:pt idx="9">
                  <c:v>108.47674797537215</c:v>
                </c:pt>
                <c:pt idx="10">
                  <c:v>100.38964374046138</c:v>
                </c:pt>
                <c:pt idx="11">
                  <c:v>86.852842872968466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74-4CF3-968A-2619A8F6CE05}"/>
            </c:ext>
          </c:extLst>
        </c:ser>
        <c:ser>
          <c:idx val="6"/>
          <c:order val="6"/>
          <c:tx>
            <c:strRef>
              <c:f>'RIGUEUR CLIMATIQUE'!$L$4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'RIGUEUR CLIMATIQUE'!$B$37:$B$48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CLIMATIQUE'!$L$37:$L$48</c:f>
              <c:numCache>
                <c:formatCode>#,##0</c:formatCode>
                <c:ptCount val="12"/>
                <c:pt idx="0">
                  <c:v>77.359312583404247</c:v>
                </c:pt>
                <c:pt idx="1">
                  <c:v>78.28667507915037</c:v>
                </c:pt>
                <c:pt idx="2">
                  <c:v>75.512606675045092</c:v>
                </c:pt>
                <c:pt idx="3">
                  <c:v>117.49001440341056</c:v>
                </c:pt>
                <c:pt idx="4">
                  <c:v>168.10253332508017</c:v>
                </c:pt>
                <c:pt idx="5">
                  <c:v>1377.1372275887725</c:v>
                </c:pt>
                <c:pt idx="6">
                  <c:v>10824.508341977533</c:v>
                </c:pt>
                <c:pt idx="7">
                  <c:v>35094.491009876605</c:v>
                </c:pt>
                <c:pt idx="8">
                  <c:v>1274.8756515780262</c:v>
                </c:pt>
                <c:pt idx="9">
                  <c:v>144.58940212830564</c:v>
                </c:pt>
                <c:pt idx="10">
                  <c:v>103.01643798064212</c:v>
                </c:pt>
                <c:pt idx="11">
                  <c:v>75.437039846799777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374-4CF3-968A-2619A8F6CE05}"/>
            </c:ext>
          </c:extLst>
        </c:ser>
        <c:ser>
          <c:idx val="7"/>
          <c:order val="7"/>
          <c:tx>
            <c:strRef>
              <c:f>'RIGUEUR CLIMATIQUE'!$M$4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'RIGUEUR CLIMATIQUE'!$B$37:$B$48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CLIMATIQUE'!$M$37:$M$48</c:f>
              <c:numCache>
                <c:formatCode>#,##0</c:formatCode>
                <c:ptCount val="12"/>
                <c:pt idx="0">
                  <c:v>66.200773451189875</c:v>
                </c:pt>
                <c:pt idx="1">
                  <c:v>95.861012606650775</c:v>
                </c:pt>
                <c:pt idx="2">
                  <c:v>99.4560656734144</c:v>
                </c:pt>
                <c:pt idx="3">
                  <c:v>92.297003924923814</c:v>
                </c:pt>
                <c:pt idx="4">
                  <c:v>183.47987322704637</c:v>
                </c:pt>
                <c:pt idx="5">
                  <c:v>1982.5003457959881</c:v>
                </c:pt>
                <c:pt idx="6">
                  <c:v>16901.344235863355</c:v>
                </c:pt>
                <c:pt idx="7">
                  <c:v>5567.4935512313223</c:v>
                </c:pt>
                <c:pt idx="8">
                  <c:v>274.60734190379611</c:v>
                </c:pt>
                <c:pt idx="9">
                  <c:v>162.2058922425357</c:v>
                </c:pt>
                <c:pt idx="10">
                  <c:v>81.987845054893029</c:v>
                </c:pt>
                <c:pt idx="11">
                  <c:v>66.418332423360795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374-4CF3-968A-2619A8F6CE05}"/>
            </c:ext>
          </c:extLst>
        </c:ser>
        <c:ser>
          <c:idx val="8"/>
          <c:order val="8"/>
          <c:tx>
            <c:strRef>
              <c:f>'RIGUEUR CLIMATIQUE'!$N$4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'RIGUEUR CLIMATIQUE'!$B$37:$B$48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CLIMATIQUE'!$N$37:$N$48</c:f>
              <c:numCache>
                <c:formatCode>#,##0</c:formatCode>
                <c:ptCount val="12"/>
                <c:pt idx="0">
                  <c:v>85.877933230063917</c:v>
                </c:pt>
                <c:pt idx="1">
                  <c:v>67.330762577798993</c:v>
                </c:pt>
                <c:pt idx="2">
                  <c:v>91.582477827803658</c:v>
                </c:pt>
                <c:pt idx="3">
                  <c:v>116.06181203436952</c:v>
                </c:pt>
                <c:pt idx="4">
                  <c:v>160.54239503512883</c:v>
                </c:pt>
                <c:pt idx="5">
                  <c:v>5823.3375034289784</c:v>
                </c:pt>
                <c:pt idx="6">
                  <c:v>112051.21777857134</c:v>
                </c:pt>
                <c:pt idx="7">
                  <c:v>28430.797396303682</c:v>
                </c:pt>
                <c:pt idx="8">
                  <c:v>2757.0229993683174</c:v>
                </c:pt>
                <c:pt idx="9">
                  <c:v>139.86168010671335</c:v>
                </c:pt>
                <c:pt idx="10">
                  <c:v>112.4961646063082</c:v>
                </c:pt>
                <c:pt idx="11">
                  <c:v>90.22906424950159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74-4CF3-968A-2619A8F6CE05}"/>
            </c:ext>
          </c:extLst>
        </c:ser>
        <c:ser>
          <c:idx val="9"/>
          <c:order val="9"/>
          <c:tx>
            <c:strRef>
              <c:f>'RIGUEUR CLIMATIQUE'!$O$4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'RIGUEUR CLIMATIQUE'!$B$37:$B$48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CLIMATIQUE'!$O$37:$O$48</c:f>
              <c:numCache>
                <c:formatCode>#,##0</c:formatCode>
                <c:ptCount val="12"/>
                <c:pt idx="0">
                  <c:v>70.965041108606087</c:v>
                </c:pt>
                <c:pt idx="1">
                  <c:v>95.495797947584364</c:v>
                </c:pt>
                <c:pt idx="2">
                  <c:v>86.52175296853278</c:v>
                </c:pt>
                <c:pt idx="3">
                  <c:v>107.16819219257992</c:v>
                </c:pt>
                <c:pt idx="4">
                  <c:v>120.4844125361379</c:v>
                </c:pt>
                <c:pt idx="5">
                  <c:v>429.51650097846988</c:v>
                </c:pt>
                <c:pt idx="6">
                  <c:v>114492.38337562565</c:v>
                </c:pt>
                <c:pt idx="7">
                  <c:v>11584.26117643498</c:v>
                </c:pt>
                <c:pt idx="8">
                  <c:v>993.98438196229995</c:v>
                </c:pt>
                <c:pt idx="9">
                  <c:v>219.16914206898176</c:v>
                </c:pt>
                <c:pt idx="10">
                  <c:v>78.287318157154246</c:v>
                </c:pt>
                <c:pt idx="11">
                  <c:v>89.471379965778141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374-4CF3-968A-2619A8F6CE05}"/>
            </c:ext>
          </c:extLst>
        </c:ser>
        <c:ser>
          <c:idx val="10"/>
          <c:order val="10"/>
          <c:tx>
            <c:strRef>
              <c:f>'RIGUEUR CLIMATIQUE'!$P$4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'RIGUEUR CLIMATIQUE'!$B$37:$B$48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CLIMATIQUE'!$P$37:$P$48</c:f>
              <c:numCache>
                <c:formatCode>#,##0</c:formatCode>
                <c:ptCount val="12"/>
                <c:pt idx="0">
                  <c:v>82.356853509194011</c:v>
                </c:pt>
                <c:pt idx="1">
                  <c:v>107.6901983128713</c:v>
                </c:pt>
                <c:pt idx="2">
                  <c:v>89.064535701284299</c:v>
                </c:pt>
                <c:pt idx="3">
                  <c:v>178.00924197007799</c:v>
                </c:pt>
                <c:pt idx="4">
                  <c:v>472.12271361030281</c:v>
                </c:pt>
                <c:pt idx="5">
                  <c:v>968.23280522820926</c:v>
                </c:pt>
                <c:pt idx="6">
                  <c:v>131393.65512126277</c:v>
                </c:pt>
                <c:pt idx="7">
                  <c:v>6281.6432782129632</c:v>
                </c:pt>
                <c:pt idx="8">
                  <c:v>518.26249043883399</c:v>
                </c:pt>
                <c:pt idx="9">
                  <c:v>137.26043723690199</c:v>
                </c:pt>
                <c:pt idx="10">
                  <c:v>117.97816809092978</c:v>
                </c:pt>
                <c:pt idx="11">
                  <c:v>70.243483254544785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374-4CF3-968A-2619A8F6CE05}"/>
            </c:ext>
          </c:extLst>
        </c:ser>
        <c:ser>
          <c:idx val="11"/>
          <c:order val="11"/>
          <c:tx>
            <c:strRef>
              <c:f>'RIGUEUR CLIMATIQUE'!$Q$4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'RIGUEUR CLIMATIQUE'!$B$37:$B$48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CLIMATIQUE'!$Q$37:$Q$48</c:f>
              <c:numCache>
                <c:formatCode>#,##0</c:formatCode>
                <c:ptCount val="12"/>
                <c:pt idx="0">
                  <c:v>79.410887870685457</c:v>
                </c:pt>
                <c:pt idx="1">
                  <c:v>101.61575183132008</c:v>
                </c:pt>
                <c:pt idx="2">
                  <c:v>87.458613832930737</c:v>
                </c:pt>
                <c:pt idx="3">
                  <c:v>103.5866283118619</c:v>
                </c:pt>
                <c:pt idx="4">
                  <c:v>183.55314631296949</c:v>
                </c:pt>
                <c:pt idx="5">
                  <c:v>2969.3911315165278</c:v>
                </c:pt>
                <c:pt idx="6">
                  <c:v>12064.075287621188</c:v>
                </c:pt>
                <c:pt idx="7">
                  <c:v>10822.57997310555</c:v>
                </c:pt>
                <c:pt idx="8">
                  <c:v>1710.0921373871618</c:v>
                </c:pt>
                <c:pt idx="9">
                  <c:v>157.03051496595248</c:v>
                </c:pt>
                <c:pt idx="10">
                  <c:v>98.44523161130472</c:v>
                </c:pt>
                <c:pt idx="11">
                  <c:v>76.004898764034763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374-4CF3-968A-2619A8F6C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799999999999999E-2"/>
          <c:h val="0.7334774114904104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énergétique en fonction de la rigueur climatique et de la surface (kWh/DJU/m²)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'RIGUEUR CLIMATIQUE'!$B$49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'RIGUEUR CLIMATIQUE'!$F$36:$Z$36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'RIGUEUR CLIMATIQUE'!$F$49:$Z$49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105.05386216091863</c:v>
                </c:pt>
                <c:pt idx="3">
                  <c:v>113.46753801109128</c:v>
                </c:pt>
                <c:pt idx="4">
                  <c:v>146.85811341647093</c:v>
                </c:pt>
                <c:pt idx="5">
                  <c:v>122.53229303818799</c:v>
                </c:pt>
                <c:pt idx="6">
                  <c:v>122.79780538183927</c:v>
                </c:pt>
                <c:pt idx="7">
                  <c:v>109.93317105151687</c:v>
                </c:pt>
                <c:pt idx="8">
                  <c:v>124.76269780616518</c:v>
                </c:pt>
                <c:pt idx="9">
                  <c:v>117.98897780002592</c:v>
                </c:pt>
                <c:pt idx="10">
                  <c:v>141.62626247914744</c:v>
                </c:pt>
                <c:pt idx="11">
                  <c:v>125.22144935350215</c:v>
                </c:pt>
                <c:pt idx="12">
                  <c:v>109.05256676349468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08-4BD2-AAC1-009E6D8C2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7.1624829989639011E-2"/>
          <c:h val="4.1841611754633717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Rigueur Climatique Mensuelle - DJU Climaticien (°c)</a:t>
            </a:r>
            <a:endParaRPr lang="fr-FR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'RIGUEUR CLIMATIQUE'!$F$4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'RIGUEUR CLIMATIQUE'!$B$21:$B$32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CLIMATIQUE'!$F$21:$F$32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9C-4DEB-9CE7-09E542E3B39F}"/>
            </c:ext>
          </c:extLst>
        </c:ser>
        <c:ser>
          <c:idx val="1"/>
          <c:order val="1"/>
          <c:tx>
            <c:strRef>
              <c:f>'RIGUEUR CLIMATIQUE'!$G$4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'RIGUEUR CLIMATIQUE'!$B$21:$B$32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CLIMATIQUE'!$G$21:$G$32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9C-4DEB-9CE7-09E542E3B39F}"/>
            </c:ext>
          </c:extLst>
        </c:ser>
        <c:ser>
          <c:idx val="2"/>
          <c:order val="2"/>
          <c:tx>
            <c:strRef>
              <c:f>'RIGUEUR CLIMATIQUE'!$H$4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'RIGUEUR CLIMATIQUE'!$B$21:$B$32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CLIMATIQUE'!$H$21:$H$32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144.30000000000001</c:v>
                </c:pt>
                <c:pt idx="6">
                  <c:v>181.5</c:v>
                </c:pt>
                <c:pt idx="7">
                  <c:v>85.1</c:v>
                </c:pt>
                <c:pt idx="8">
                  <c:v>96.1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9C-4DEB-9CE7-09E542E3B39F}"/>
            </c:ext>
          </c:extLst>
        </c:ser>
        <c:ser>
          <c:idx val="3"/>
          <c:order val="3"/>
          <c:tx>
            <c:strRef>
              <c:f>'RIGUEUR CLIMATIQUE'!$I$4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'RIGUEUR CLIMATIQUE'!$B$21:$B$32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CLIMATIQUE'!$I$21:$I$32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87.2</c:v>
                </c:pt>
                <c:pt idx="6">
                  <c:v>231.8</c:v>
                </c:pt>
                <c:pt idx="7">
                  <c:v>196.7</c:v>
                </c:pt>
                <c:pt idx="8">
                  <c:v>92.7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9C-4DEB-9CE7-09E542E3B39F}"/>
            </c:ext>
          </c:extLst>
        </c:ser>
        <c:ser>
          <c:idx val="4"/>
          <c:order val="4"/>
          <c:tx>
            <c:strRef>
              <c:f>'RIGUEUR CLIMATIQUE'!$J$4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'RIGUEUR CLIMATIQUE'!$B$21:$B$32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CLIMATIQUE'!$J$21:$J$32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149.9</c:v>
                </c:pt>
                <c:pt idx="6">
                  <c:v>163.69999999999999</c:v>
                </c:pt>
                <c:pt idx="7">
                  <c:v>166</c:v>
                </c:pt>
                <c:pt idx="8">
                  <c:v>130.4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9C-4DEB-9CE7-09E542E3B39F}"/>
            </c:ext>
          </c:extLst>
        </c:ser>
        <c:ser>
          <c:idx val="5"/>
          <c:order val="5"/>
          <c:tx>
            <c:strRef>
              <c:f>'RIGUEUR CLIMATIQUE'!$K$4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'RIGUEUR CLIMATIQUE'!$B$21:$B$32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CLIMATIQUE'!$K$21:$K$32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173.2</c:v>
                </c:pt>
                <c:pt idx="6">
                  <c:v>263.8</c:v>
                </c:pt>
                <c:pt idx="7">
                  <c:v>171.9</c:v>
                </c:pt>
                <c:pt idx="8">
                  <c:v>76.5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9C-4DEB-9CE7-09E542E3B39F}"/>
            </c:ext>
          </c:extLst>
        </c:ser>
        <c:ser>
          <c:idx val="6"/>
          <c:order val="6"/>
          <c:tx>
            <c:strRef>
              <c:f>'RIGUEUR CLIMATIQUE'!$L$4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'RIGUEUR CLIMATIQUE'!$B$21:$B$32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CLIMATIQUE'!$L$21:$L$32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135.4</c:v>
                </c:pt>
                <c:pt idx="6">
                  <c:v>222.3</c:v>
                </c:pt>
                <c:pt idx="7">
                  <c:v>212.3</c:v>
                </c:pt>
                <c:pt idx="8">
                  <c:v>159.1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9C-4DEB-9CE7-09E542E3B39F}"/>
            </c:ext>
          </c:extLst>
        </c:ser>
        <c:ser>
          <c:idx val="7"/>
          <c:order val="7"/>
          <c:tx>
            <c:strRef>
              <c:f>'RIGUEUR CLIMATIQUE'!$M$4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'RIGUEUR CLIMATIQUE'!$B$21:$B$32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CLIMATIQUE'!$M$21:$M$32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185.2</c:v>
                </c:pt>
                <c:pt idx="6">
                  <c:v>207.1</c:v>
                </c:pt>
                <c:pt idx="7">
                  <c:v>215.4</c:v>
                </c:pt>
                <c:pt idx="8">
                  <c:v>69.8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19C-4DEB-9CE7-09E542E3B39F}"/>
            </c:ext>
          </c:extLst>
        </c:ser>
        <c:ser>
          <c:idx val="8"/>
          <c:order val="8"/>
          <c:tx>
            <c:strRef>
              <c:f>'RIGUEUR CLIMATIQUE'!$N$4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'RIGUEUR CLIMATIQUE'!$B$21:$B$32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CLIMATIQUE'!$N$21:$N$32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125.5</c:v>
                </c:pt>
                <c:pt idx="6">
                  <c:v>261.60000000000002</c:v>
                </c:pt>
                <c:pt idx="7">
                  <c:v>257.10000000000002</c:v>
                </c:pt>
                <c:pt idx="8">
                  <c:v>161.1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9C-4DEB-9CE7-09E542E3B39F}"/>
            </c:ext>
          </c:extLst>
        </c:ser>
        <c:ser>
          <c:idx val="9"/>
          <c:order val="9"/>
          <c:tx>
            <c:strRef>
              <c:f>'RIGUEUR CLIMATIQUE'!$O$4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'RIGUEUR CLIMATIQUE'!$B$21:$B$32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CLIMATIQUE'!$O$21:$O$32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129.69999999999999</c:v>
                </c:pt>
                <c:pt idx="6">
                  <c:v>268.8</c:v>
                </c:pt>
                <c:pt idx="7">
                  <c:v>229.8</c:v>
                </c:pt>
                <c:pt idx="8">
                  <c:v>127.8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19C-4DEB-9CE7-09E542E3B39F}"/>
            </c:ext>
          </c:extLst>
        </c:ser>
        <c:ser>
          <c:idx val="10"/>
          <c:order val="10"/>
          <c:tx>
            <c:strRef>
              <c:f>'RIGUEUR CLIMATIQUE'!$P$4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'RIGUEUR CLIMATIQUE'!$B$21:$B$32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CLIMATIQUE'!$P$21:$P$32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116.5</c:v>
                </c:pt>
                <c:pt idx="6">
                  <c:v>236.4</c:v>
                </c:pt>
                <c:pt idx="7">
                  <c:v>186.5</c:v>
                </c:pt>
                <c:pt idx="8">
                  <c:v>126.2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19C-4DEB-9CE7-09E542E3B39F}"/>
            </c:ext>
          </c:extLst>
        </c:ser>
        <c:ser>
          <c:idx val="11"/>
          <c:order val="11"/>
          <c:tx>
            <c:strRef>
              <c:f>'RIGUEUR CLIMATIQUE'!$Q$4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'RIGUEUR CLIMATIQUE'!$B$21:$B$32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CLIMATIQUE'!$Q$21:$Q$32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172.2</c:v>
                </c:pt>
                <c:pt idx="6">
                  <c:v>205.8</c:v>
                </c:pt>
                <c:pt idx="7">
                  <c:v>93</c:v>
                </c:pt>
                <c:pt idx="8">
                  <c:v>132.6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19C-4DEB-9CE7-09E542E3B39F}"/>
            </c:ext>
          </c:extLst>
        </c:ser>
        <c:ser>
          <c:idx val="12"/>
          <c:order val="12"/>
          <c:tx>
            <c:strRef>
              <c:f>'RIGUEUR CLIMATIQUE'!$R$4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'RIGUEUR CLIMATIQUE'!$B$21:$B$32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CLIMATIQUE'!$R$21:$R$32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178.9</c:v>
                </c:pt>
                <c:pt idx="6">
                  <c:v>263.10000000000002</c:v>
                </c:pt>
                <c:pt idx="7">
                  <c:v>263.60000000000002</c:v>
                </c:pt>
                <c:pt idx="8">
                  <c:v>118.9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19C-4DEB-9CE7-09E542E3B39F}"/>
            </c:ext>
          </c:extLst>
        </c:ser>
        <c:ser>
          <c:idx val="13"/>
          <c:order val="13"/>
          <c:tx>
            <c:strRef>
              <c:f>'RIGUEUR CLIMATIQUE'!$S$4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'RIGUEUR CLIMATIQUE'!$B$21:$B$32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CLIMATIQUE'!$S$21:$S$32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19C-4DEB-9CE7-09E542E3B39F}"/>
            </c:ext>
          </c:extLst>
        </c:ser>
        <c:ser>
          <c:idx val="14"/>
          <c:order val="14"/>
          <c:tx>
            <c:strRef>
              <c:f>'RIGUEUR CLIMATIQUE'!$T$4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'RIGUEUR CLIMATIQUE'!$B$21:$B$32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CLIMATIQUE'!$T$21:$T$32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19C-4DEB-9CE7-09E542E3B39F}"/>
            </c:ext>
          </c:extLst>
        </c:ser>
        <c:ser>
          <c:idx val="15"/>
          <c:order val="15"/>
          <c:tx>
            <c:strRef>
              <c:f>'RIGUEUR CLIMATIQUE'!$U$4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'RIGUEUR CLIMATIQUE'!$B$21:$B$32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CLIMATIQUE'!$U$21:$U$32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19C-4DEB-9CE7-09E542E3B39F}"/>
            </c:ext>
          </c:extLst>
        </c:ser>
        <c:ser>
          <c:idx val="16"/>
          <c:order val="16"/>
          <c:tx>
            <c:strRef>
              <c:f>'RIGUEUR CLIMATIQUE'!$V$4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'RIGUEUR CLIMATIQUE'!$B$21:$B$32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CLIMATIQUE'!$V$21:$V$32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19C-4DEB-9CE7-09E542E3B39F}"/>
            </c:ext>
          </c:extLst>
        </c:ser>
        <c:ser>
          <c:idx val="17"/>
          <c:order val="17"/>
          <c:tx>
            <c:strRef>
              <c:f>'RIGUEUR CLIMATIQUE'!$W$4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'RIGUEUR CLIMATIQUE'!$B$21:$B$32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CLIMATIQUE'!$W$21:$W$32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19C-4DEB-9CE7-09E542E3B39F}"/>
            </c:ext>
          </c:extLst>
        </c:ser>
        <c:ser>
          <c:idx val="18"/>
          <c:order val="18"/>
          <c:tx>
            <c:strRef>
              <c:f>'RIGUEUR CLIMATIQUE'!$X$4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'RIGUEUR CLIMATIQUE'!$B$21:$B$32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CLIMATIQUE'!$X$21:$X$32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19C-4DEB-9CE7-09E542E3B39F}"/>
            </c:ext>
          </c:extLst>
        </c:ser>
        <c:ser>
          <c:idx val="19"/>
          <c:order val="19"/>
          <c:tx>
            <c:strRef>
              <c:f>'RIGUEUR CLIMATIQUE'!$Y$4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'RIGUEUR CLIMATIQUE'!$B$21:$B$32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CLIMATIQUE'!$Y$21:$Y$32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19C-4DEB-9CE7-09E542E3B39F}"/>
            </c:ext>
          </c:extLst>
        </c:ser>
        <c:ser>
          <c:idx val="20"/>
          <c:order val="20"/>
          <c:tx>
            <c:strRef>
              <c:f>'RIGUEUR CLIMATIQUE'!$Z$4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'RIGUEUR CLIMATIQUE'!$B$21:$B$32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CLIMATIQUE'!$Z$21:$Z$32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19C-4DEB-9CE7-09E542E3B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152068605574198E-2"/>
          <c:h val="0.8012078141598940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Rigueur climatique annuelle - DJU Climaticien (°c)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'RIGUEUR CLIMATIQUE'!$B$33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'RIGUEUR CLIMATIQUE'!$F$4:$Z$4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'RIGUEUR CLIMATIQUE'!$F$33:$Z$33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507</c:v>
                </c:pt>
                <c:pt idx="3">
                  <c:v>608.40000000000009</c:v>
                </c:pt>
                <c:pt idx="4">
                  <c:v>610</c:v>
                </c:pt>
                <c:pt idx="5">
                  <c:v>685.4</c:v>
                </c:pt>
                <c:pt idx="6">
                  <c:v>729.1</c:v>
                </c:pt>
                <c:pt idx="7">
                  <c:v>677.49999999999989</c:v>
                </c:pt>
                <c:pt idx="8">
                  <c:v>805.30000000000007</c:v>
                </c:pt>
                <c:pt idx="9">
                  <c:v>756.09999999999991</c:v>
                </c:pt>
                <c:pt idx="10">
                  <c:v>665.6</c:v>
                </c:pt>
                <c:pt idx="11">
                  <c:v>603.6</c:v>
                </c:pt>
                <c:pt idx="12">
                  <c:v>824.5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6D-4778-A87F-B6EEDA2BE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7.16825262472532E-2"/>
          <c:h val="5.823439869743282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Répartition des coûts de l'énergie en %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'RATIOS - INDICATEURS'!$B$30</c:f>
              <c:strCache>
                <c:ptCount val="1"/>
                <c:pt idx="0">
                  <c:v>Electrique</c:v>
                </c:pt>
              </c:strCache>
            </c:strRef>
          </c:tx>
          <c:invertIfNegative val="0"/>
          <c:cat>
            <c:numRef>
              <c:f>'RATIOS - INDICATEURS'!$C$29:$W$29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INDICATEURS'!$C$30:$W$30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0.50420442915774255</c:v>
                </c:pt>
                <c:pt idx="3">
                  <c:v>0.50382487370700024</c:v>
                </c:pt>
                <c:pt idx="4">
                  <c:v>0.58064765096971238</c:v>
                </c:pt>
                <c:pt idx="5">
                  <c:v>0.59878072402157179</c:v>
                </c:pt>
                <c:pt idx="6">
                  <c:v>0.60664782244556115</c:v>
                </c:pt>
                <c:pt idx="7">
                  <c:v>0.60663052650420646</c:v>
                </c:pt>
                <c:pt idx="8">
                  <c:v>0.54196301564722615</c:v>
                </c:pt>
                <c:pt idx="9">
                  <c:v>0.61084565368111376</c:v>
                </c:pt>
                <c:pt idx="10">
                  <c:v>0.57921358685619351</c:v>
                </c:pt>
                <c:pt idx="11">
                  <c:v>0.66106776751427643</c:v>
                </c:pt>
                <c:pt idx="12">
                  <c:v>0.63608729458296565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4-4D19-8595-074E08FD73F2}"/>
            </c:ext>
          </c:extLst>
        </c:ser>
        <c:ser>
          <c:idx val="1"/>
          <c:order val="1"/>
          <c:tx>
            <c:strRef>
              <c:f>'RATIOS - INDICATEURS'!$B$31</c:f>
              <c:strCache>
                <c:ptCount val="1"/>
                <c:pt idx="0">
                  <c:v>Gaz Naturel</c:v>
                </c:pt>
              </c:strCache>
            </c:strRef>
          </c:tx>
          <c:invertIfNegative val="0"/>
          <c:cat>
            <c:numRef>
              <c:f>'RATIOS - INDICATEURS'!$C$29:$W$29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INDICATEURS'!$C$31:$W$31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0.49579557084225739</c:v>
                </c:pt>
                <c:pt idx="3">
                  <c:v>0.41964878518162135</c:v>
                </c:pt>
                <c:pt idx="4">
                  <c:v>0.41935234903028767</c:v>
                </c:pt>
                <c:pt idx="5">
                  <c:v>0.40121927597842821</c:v>
                </c:pt>
                <c:pt idx="6">
                  <c:v>0.39335217755443885</c:v>
                </c:pt>
                <c:pt idx="7">
                  <c:v>0.3933694734957936</c:v>
                </c:pt>
                <c:pt idx="8">
                  <c:v>0.45803698435277385</c:v>
                </c:pt>
                <c:pt idx="9">
                  <c:v>0.38915434631888618</c:v>
                </c:pt>
                <c:pt idx="10">
                  <c:v>0.42078641314380655</c:v>
                </c:pt>
                <c:pt idx="11">
                  <c:v>0.33893223248572363</c:v>
                </c:pt>
                <c:pt idx="12">
                  <c:v>0.36391270541703441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94-4D19-8595-074E08FD73F2}"/>
            </c:ext>
          </c:extLst>
        </c:ser>
        <c:ser>
          <c:idx val="2"/>
          <c:order val="2"/>
          <c:tx>
            <c:strRef>
              <c:f>'RATIOS - INDICATEURS'!$B$32</c:f>
              <c:strCache>
                <c:ptCount val="1"/>
                <c:pt idx="0">
                  <c:v>Gaz Propane</c:v>
                </c:pt>
              </c:strCache>
            </c:strRef>
          </c:tx>
          <c:invertIfNegative val="0"/>
          <c:cat>
            <c:numRef>
              <c:f>'RATIOS - INDICATEURS'!$C$29:$W$29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INDICATEURS'!$C$32:$W$32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94-4D19-8595-074E08FD73F2}"/>
            </c:ext>
          </c:extLst>
        </c:ser>
        <c:ser>
          <c:idx val="3"/>
          <c:order val="3"/>
          <c:tx>
            <c:strRef>
              <c:f>'RATIOS - INDICATEURS'!$B$33</c:f>
              <c:strCache>
                <c:ptCount val="1"/>
                <c:pt idx="0">
                  <c:v>Gaz Butane</c:v>
                </c:pt>
              </c:strCache>
            </c:strRef>
          </c:tx>
          <c:invertIfNegative val="0"/>
          <c:cat>
            <c:numRef>
              <c:f>'RATIOS - INDICATEURS'!$C$29:$W$29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INDICATEURS'!$C$33:$W$33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94-4D19-8595-074E08FD73F2}"/>
            </c:ext>
          </c:extLst>
        </c:ser>
        <c:ser>
          <c:idx val="5"/>
          <c:order val="4"/>
          <c:tx>
            <c:strRef>
              <c:f>'RATIOS - INDICATEURS'!$B$34</c:f>
              <c:strCache>
                <c:ptCount val="1"/>
                <c:pt idx="0">
                  <c:v>RCU</c:v>
                </c:pt>
              </c:strCache>
            </c:strRef>
          </c:tx>
          <c:invertIfNegative val="0"/>
          <c:cat>
            <c:numRef>
              <c:f>'RATIOS - INDICATEURS'!$C$29:$W$29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INDICATEURS'!$C$34:$W$34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94-4D19-8595-074E08FD73F2}"/>
            </c:ext>
          </c:extLst>
        </c:ser>
        <c:ser>
          <c:idx val="4"/>
          <c:order val="5"/>
          <c:tx>
            <c:strRef>
              <c:f>'RATIOS - INDICATEURS'!$B$35</c:f>
              <c:strCache>
                <c:ptCount val="1"/>
                <c:pt idx="0">
                  <c:v>Fioul</c:v>
                </c:pt>
              </c:strCache>
            </c:strRef>
          </c:tx>
          <c:invertIfNegative val="0"/>
          <c:cat>
            <c:numRef>
              <c:f>'RATIOS - INDICATEURS'!$C$29:$W$29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INDICATEURS'!$C$35:$W$35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94-4D19-8595-074E08FD73F2}"/>
            </c:ext>
          </c:extLst>
        </c:ser>
        <c:ser>
          <c:idx val="6"/>
          <c:order val="6"/>
          <c:tx>
            <c:strRef>
              <c:f>'RATIOS - INDICATEURS'!$B$36</c:f>
              <c:strCache>
                <c:ptCount val="1"/>
                <c:pt idx="0">
                  <c:v>Bois Granulés</c:v>
                </c:pt>
              </c:strCache>
            </c:strRef>
          </c:tx>
          <c:invertIfNegative val="0"/>
          <c:cat>
            <c:numRef>
              <c:f>'RATIOS - INDICATEURS'!$C$29:$W$29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INDICATEURS'!$C$36:$W$36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94-4D19-8595-074E08FD73F2}"/>
            </c:ext>
          </c:extLst>
        </c:ser>
        <c:ser>
          <c:idx val="7"/>
          <c:order val="7"/>
          <c:tx>
            <c:strRef>
              <c:f>'RATIOS - INDICATEURS'!$B$37</c:f>
              <c:strCache>
                <c:ptCount val="1"/>
                <c:pt idx="0">
                  <c:v>Bois Plaquettes</c:v>
                </c:pt>
              </c:strCache>
            </c:strRef>
          </c:tx>
          <c:invertIfNegative val="0"/>
          <c:cat>
            <c:numRef>
              <c:f>'RATIOS - INDICATEURS'!$C$29:$W$29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INDICATEURS'!$C$37:$W$37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C94-4D19-8595-074E08FD7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357926555306762"/>
          <c:y val="8.4536692832078889E-2"/>
          <c:w val="0.13025443212971136"/>
          <c:h val="0.4327535409857380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Prix de l'énergie en €/MWh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'RATIOS - INDICATEURS'!$B$5</c:f>
              <c:strCache>
                <c:ptCount val="1"/>
                <c:pt idx="0">
                  <c:v>Electrique</c:v>
                </c:pt>
              </c:strCache>
            </c:strRef>
          </c:tx>
          <c:invertIfNegative val="0"/>
          <c:cat>
            <c:numRef>
              <c:f>'RATIOS - INDICATEURS'!$C$4:$W$4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INDICATEURS'!$C$5:$W$5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9.0438386495462847E-2</c:v>
                </c:pt>
                <c:pt idx="3">
                  <c:v>9.5226317091268858E-2</c:v>
                </c:pt>
                <c:pt idx="4">
                  <c:v>9.878967963652871E-2</c:v>
                </c:pt>
                <c:pt idx="5">
                  <c:v>0.10593533678905999</c:v>
                </c:pt>
                <c:pt idx="6">
                  <c:v>0.1063052650889745</c:v>
                </c:pt>
                <c:pt idx="7">
                  <c:v>9.2883444950599331E-2</c:v>
                </c:pt>
                <c:pt idx="8">
                  <c:v>9.2126794540884321E-2</c:v>
                </c:pt>
                <c:pt idx="9">
                  <c:v>0.12587239776897846</c:v>
                </c:pt>
                <c:pt idx="10">
                  <c:v>0.11475238960806222</c:v>
                </c:pt>
                <c:pt idx="11">
                  <c:v>0.1232466537391696</c:v>
                </c:pt>
                <c:pt idx="12">
                  <c:v>0.11225622960454211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D4-4E1D-85F5-56EAE950C501}"/>
            </c:ext>
          </c:extLst>
        </c:ser>
        <c:ser>
          <c:idx val="1"/>
          <c:order val="1"/>
          <c:tx>
            <c:strRef>
              <c:f>'RATIOS - INDICATEURS'!$B$6</c:f>
              <c:strCache>
                <c:ptCount val="1"/>
                <c:pt idx="0">
                  <c:v>Gaz Naturel</c:v>
                </c:pt>
              </c:strCache>
            </c:strRef>
          </c:tx>
          <c:invertIfNegative val="0"/>
          <c:cat>
            <c:numRef>
              <c:f>'RATIOS - INDICATEURS'!$C$4:$W$4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INDICATEURS'!$C$6:$W$6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6.1127697424394792E-2</c:v>
                </c:pt>
                <c:pt idx="3">
                  <c:v>5.3041369781662837E-2</c:v>
                </c:pt>
                <c:pt idx="4">
                  <c:v>5.6853472597233133E-2</c:v>
                </c:pt>
                <c:pt idx="5">
                  <c:v>5.7920977963989297E-2</c:v>
                </c:pt>
                <c:pt idx="6">
                  <c:v>5.2700717106302322E-2</c:v>
                </c:pt>
                <c:pt idx="7">
                  <c:v>4.3317588264765762E-2</c:v>
                </c:pt>
                <c:pt idx="8">
                  <c:v>5.4200380871773174E-2</c:v>
                </c:pt>
                <c:pt idx="9">
                  <c:v>5.5562202484966093E-2</c:v>
                </c:pt>
                <c:pt idx="10">
                  <c:v>5.5160780799832568E-2</c:v>
                </c:pt>
                <c:pt idx="11">
                  <c:v>5.1732637994252303E-2</c:v>
                </c:pt>
                <c:pt idx="12">
                  <c:v>6.5482866758749494E-2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D3-48E1-92AB-9F199165240E}"/>
            </c:ext>
          </c:extLst>
        </c:ser>
        <c:ser>
          <c:idx val="2"/>
          <c:order val="2"/>
          <c:tx>
            <c:strRef>
              <c:f>'RATIOS - INDICATEURS'!$B$7</c:f>
              <c:strCache>
                <c:ptCount val="1"/>
                <c:pt idx="0">
                  <c:v>Gaz Propane</c:v>
                </c:pt>
              </c:strCache>
            </c:strRef>
          </c:tx>
          <c:invertIfNegative val="0"/>
          <c:cat>
            <c:numRef>
              <c:f>'RATIOS - INDICATEURS'!$C$4:$W$4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INDICATEURS'!$C$7:$W$7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D3-48E1-92AB-9F199165240E}"/>
            </c:ext>
          </c:extLst>
        </c:ser>
        <c:ser>
          <c:idx val="3"/>
          <c:order val="3"/>
          <c:tx>
            <c:strRef>
              <c:f>'RATIOS - INDICATEURS'!$B$8</c:f>
              <c:strCache>
                <c:ptCount val="1"/>
                <c:pt idx="0">
                  <c:v>Gaz Butane</c:v>
                </c:pt>
              </c:strCache>
            </c:strRef>
          </c:tx>
          <c:invertIfNegative val="0"/>
          <c:cat>
            <c:numRef>
              <c:f>'RATIOS - INDICATEURS'!$C$4:$W$4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INDICATEURS'!$C$8:$W$8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D3-48E1-92AB-9F199165240E}"/>
            </c:ext>
          </c:extLst>
        </c:ser>
        <c:ser>
          <c:idx val="4"/>
          <c:order val="4"/>
          <c:tx>
            <c:strRef>
              <c:f>'RATIOS - INDICATEURS'!$B$9</c:f>
              <c:strCache>
                <c:ptCount val="1"/>
                <c:pt idx="0">
                  <c:v>RCU</c:v>
                </c:pt>
              </c:strCache>
            </c:strRef>
          </c:tx>
          <c:invertIfNegative val="0"/>
          <c:cat>
            <c:numRef>
              <c:f>'RATIOS - INDICATEURS'!$C$4:$W$4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INDICATEURS'!$C$9:$W$9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D3-48E1-92AB-9F199165240E}"/>
            </c:ext>
          </c:extLst>
        </c:ser>
        <c:ser>
          <c:idx val="5"/>
          <c:order val="5"/>
          <c:tx>
            <c:strRef>
              <c:f>'RATIOS - INDICATEURS'!$B$10</c:f>
              <c:strCache>
                <c:ptCount val="1"/>
                <c:pt idx="0">
                  <c:v>Fioul</c:v>
                </c:pt>
              </c:strCache>
            </c:strRef>
          </c:tx>
          <c:invertIfNegative val="0"/>
          <c:cat>
            <c:numRef>
              <c:f>'RATIOS - INDICATEURS'!$C$4:$W$4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INDICATEURS'!$C$10:$W$10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D3-48E1-92AB-9F199165240E}"/>
            </c:ext>
          </c:extLst>
        </c:ser>
        <c:ser>
          <c:idx val="6"/>
          <c:order val="6"/>
          <c:tx>
            <c:strRef>
              <c:f>'RATIOS - INDICATEURS'!$B$11</c:f>
              <c:strCache>
                <c:ptCount val="1"/>
                <c:pt idx="0">
                  <c:v>Bois Granulés</c:v>
                </c:pt>
              </c:strCache>
            </c:strRef>
          </c:tx>
          <c:invertIfNegative val="0"/>
          <c:cat>
            <c:numRef>
              <c:f>'RATIOS - INDICATEURS'!$C$4:$W$4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INDICATEURS'!$C$11:$W$11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D3-48E1-92AB-9F199165240E}"/>
            </c:ext>
          </c:extLst>
        </c:ser>
        <c:ser>
          <c:idx val="7"/>
          <c:order val="7"/>
          <c:tx>
            <c:strRef>
              <c:f>'RATIOS - INDICATEURS'!$B$12</c:f>
              <c:strCache>
                <c:ptCount val="1"/>
                <c:pt idx="0">
                  <c:v>Bois Plaquettes</c:v>
                </c:pt>
              </c:strCache>
            </c:strRef>
          </c:tx>
          <c:invertIfNegative val="0"/>
          <c:cat>
            <c:numRef>
              <c:f>'RATIOS - INDICATEURS'!$C$4:$W$4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INDICATEURS'!$C$12:$W$12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D3-48E1-92AB-9F199165240E}"/>
            </c:ext>
          </c:extLst>
        </c:ser>
        <c:ser>
          <c:idx val="8"/>
          <c:order val="8"/>
          <c:tx>
            <c:strRef>
              <c:f>'RATIOS - INDICATEURS'!$B$13</c:f>
              <c:strCache>
                <c:ptCount val="1"/>
                <c:pt idx="0">
                  <c:v>Eau (€/m3)</c:v>
                </c:pt>
              </c:strCache>
            </c:strRef>
          </c:tx>
          <c:invertIfNegative val="0"/>
          <c:cat>
            <c:numRef>
              <c:f>'RATIOS - INDICATEURS'!$C$4:$W$4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INDICATEURS'!$C$13:$W$13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D3-48E1-92AB-9F199165240E}"/>
            </c:ext>
          </c:extLst>
        </c:ser>
        <c:ser>
          <c:idx val="10"/>
          <c:order val="9"/>
          <c:tx>
            <c:strRef>
              <c:f>'RATIOS - INDICATEURS'!$B$14</c:f>
              <c:strCache>
                <c:ptCount val="1"/>
              </c:strCache>
            </c:strRef>
          </c:tx>
          <c:invertIfNegative val="0"/>
          <c:cat>
            <c:numRef>
              <c:f>'RATIOS - INDICATEURS'!$C$4:$W$4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INDICATEURS'!$C$14:$W$14</c:f>
              <c:numCache>
                <c:formatCode>#,##0.00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A-7AD3-48E1-92AB-9F199165240E}"/>
            </c:ext>
          </c:extLst>
        </c:ser>
        <c:ser>
          <c:idx val="9"/>
          <c:order val="10"/>
          <c:tx>
            <c:strRef>
              <c:f>'RATIOS - INDICATEURS'!$B$15</c:f>
              <c:strCache>
                <c:ptCount val="1"/>
                <c:pt idx="0">
                  <c:v>TOTAL (hors eau)</c:v>
                </c:pt>
              </c:strCache>
            </c:strRef>
          </c:tx>
          <c:invertIfNegative val="0"/>
          <c:cat>
            <c:numRef>
              <c:f>'RATIOS - INDICATEURS'!$C$4:$W$4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INDICATEURS'!$C$15:$W$15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AD3-48E1-92AB-9F1991652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egendEntry>
        <c:idx val="9"/>
        <c:delete val="1"/>
      </c:legendEntry>
      <c:layout>
        <c:manualLayout>
          <c:xMode val="edge"/>
          <c:yMode val="edge"/>
          <c:x val="0.86967906650708138"/>
          <c:y val="8.4536692832078889E-2"/>
          <c:w val="0.13032093349291859"/>
          <c:h val="0.6909240571108289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Répartition de la consommation d'énergie en %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'RATIOS - INDICATEURS'!$B$19</c:f>
              <c:strCache>
                <c:ptCount val="1"/>
                <c:pt idx="0">
                  <c:v>Electrique</c:v>
                </c:pt>
              </c:strCache>
            </c:strRef>
          </c:tx>
          <c:invertIfNegative val="0"/>
          <c:cat>
            <c:numRef>
              <c:f>'RATIOS - INDICATEURS'!$C$18:$W$18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INDICATEURS'!$C$19:$W$19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0.40736101383566742</c:v>
                </c:pt>
                <c:pt idx="3">
                  <c:v>0.40074219718174031</c:v>
                </c:pt>
                <c:pt idx="4">
                  <c:v>0.42828327434375685</c:v>
                </c:pt>
                <c:pt idx="5">
                  <c:v>0.44933402067163669</c:v>
                </c:pt>
                <c:pt idx="6">
                  <c:v>0.43328945973893535</c:v>
                </c:pt>
                <c:pt idx="7">
                  <c:v>0.41833404279962738</c:v>
                </c:pt>
                <c:pt idx="8">
                  <c:v>0.40976611400422419</c:v>
                </c:pt>
                <c:pt idx="9">
                  <c:v>0.40929096841634099</c:v>
                </c:pt>
                <c:pt idx="10">
                  <c:v>0.39776209626555914</c:v>
                </c:pt>
                <c:pt idx="11">
                  <c:v>0.45015545599881435</c:v>
                </c:pt>
                <c:pt idx="12">
                  <c:v>0.50485642240198392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64-43DA-9F6F-64CA4CB51580}"/>
            </c:ext>
          </c:extLst>
        </c:ser>
        <c:ser>
          <c:idx val="1"/>
          <c:order val="1"/>
          <c:tx>
            <c:strRef>
              <c:f>'RATIOS - INDICATEURS'!$B$20</c:f>
              <c:strCache>
                <c:ptCount val="1"/>
                <c:pt idx="0">
                  <c:v>Gaz Naturel</c:v>
                </c:pt>
              </c:strCache>
            </c:strRef>
          </c:tx>
          <c:invertIfNegative val="0"/>
          <c:cat>
            <c:numRef>
              <c:f>'RATIOS - INDICATEURS'!$C$18:$W$18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INDICATEURS'!$C$20:$W$20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0.59263898616433253</c:v>
                </c:pt>
                <c:pt idx="3">
                  <c:v>0.5992578028182598</c:v>
                </c:pt>
                <c:pt idx="4">
                  <c:v>0.53746736817414031</c:v>
                </c:pt>
                <c:pt idx="5">
                  <c:v>0.55066597932836325</c:v>
                </c:pt>
                <c:pt idx="6">
                  <c:v>0.56671054026106449</c:v>
                </c:pt>
                <c:pt idx="7">
                  <c:v>0.58166595720037262</c:v>
                </c:pt>
                <c:pt idx="8">
                  <c:v>0.58864106926420223</c:v>
                </c:pt>
                <c:pt idx="9">
                  <c:v>0.59070903158365906</c:v>
                </c:pt>
                <c:pt idx="10">
                  <c:v>0.60114286453140064</c:v>
                </c:pt>
                <c:pt idx="11">
                  <c:v>0.54984454400118565</c:v>
                </c:pt>
                <c:pt idx="12">
                  <c:v>0.49514357759801619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64-43DA-9F6F-64CA4CB51580}"/>
            </c:ext>
          </c:extLst>
        </c:ser>
        <c:ser>
          <c:idx val="2"/>
          <c:order val="2"/>
          <c:tx>
            <c:strRef>
              <c:f>'RATIOS - INDICATEURS'!$B$21</c:f>
              <c:strCache>
                <c:ptCount val="1"/>
                <c:pt idx="0">
                  <c:v>Gaz Propane</c:v>
                </c:pt>
              </c:strCache>
            </c:strRef>
          </c:tx>
          <c:invertIfNegative val="0"/>
          <c:cat>
            <c:numRef>
              <c:f>'RATIOS - INDICATEURS'!$C$18:$W$18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INDICATEURS'!$C$21:$W$21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64-43DA-9F6F-64CA4CB51580}"/>
            </c:ext>
          </c:extLst>
        </c:ser>
        <c:ser>
          <c:idx val="3"/>
          <c:order val="3"/>
          <c:tx>
            <c:strRef>
              <c:f>'RATIOS - INDICATEURS'!$B$22</c:f>
              <c:strCache>
                <c:ptCount val="1"/>
                <c:pt idx="0">
                  <c:v>Gaz Butane</c:v>
                </c:pt>
              </c:strCache>
            </c:strRef>
          </c:tx>
          <c:invertIfNegative val="0"/>
          <c:cat>
            <c:numRef>
              <c:f>'RATIOS - INDICATEURS'!$C$18:$W$18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INDICATEURS'!$C$22:$W$22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64-43DA-9F6F-64CA4CB51580}"/>
            </c:ext>
          </c:extLst>
        </c:ser>
        <c:ser>
          <c:idx val="4"/>
          <c:order val="4"/>
          <c:tx>
            <c:strRef>
              <c:f>'RATIOS - INDICATEURS'!$B$23</c:f>
              <c:strCache>
                <c:ptCount val="1"/>
                <c:pt idx="0">
                  <c:v>RCU</c:v>
                </c:pt>
              </c:strCache>
            </c:strRef>
          </c:tx>
          <c:invertIfNegative val="0"/>
          <c:cat>
            <c:numRef>
              <c:f>'RATIOS - INDICATEURS'!$C$18:$W$18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INDICATEURS'!$C$23:$W$23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64-43DA-9F6F-64CA4CB51580}"/>
            </c:ext>
          </c:extLst>
        </c:ser>
        <c:ser>
          <c:idx val="5"/>
          <c:order val="5"/>
          <c:tx>
            <c:strRef>
              <c:f>'RATIOS - INDICATEURS'!$B$24</c:f>
              <c:strCache>
                <c:ptCount val="1"/>
                <c:pt idx="0">
                  <c:v>Fioul</c:v>
                </c:pt>
              </c:strCache>
            </c:strRef>
          </c:tx>
          <c:invertIfNegative val="0"/>
          <c:cat>
            <c:numRef>
              <c:f>'RATIOS - INDICATEURS'!$C$18:$W$18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INDICATEURS'!$C$24:$W$24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1.5928167315736107E-3</c:v>
                </c:pt>
                <c:pt idx="9">
                  <c:v>0</c:v>
                </c:pt>
                <c:pt idx="10">
                  <c:v>1.0950392030401766E-3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64-43DA-9F6F-64CA4CB51580}"/>
            </c:ext>
          </c:extLst>
        </c:ser>
        <c:ser>
          <c:idx val="6"/>
          <c:order val="6"/>
          <c:tx>
            <c:strRef>
              <c:f>'RATIOS - INDICATEURS'!$B$25</c:f>
              <c:strCache>
                <c:ptCount val="1"/>
                <c:pt idx="0">
                  <c:v>Bois Granulés</c:v>
                </c:pt>
              </c:strCache>
            </c:strRef>
          </c:tx>
          <c:invertIfNegative val="0"/>
          <c:cat>
            <c:numRef>
              <c:f>'RATIOS - INDICATEURS'!$C$18:$W$18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INDICATEURS'!$C$25:$W$25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64-43DA-9F6F-64CA4CB51580}"/>
            </c:ext>
          </c:extLst>
        </c:ser>
        <c:ser>
          <c:idx val="7"/>
          <c:order val="7"/>
          <c:tx>
            <c:strRef>
              <c:f>'RATIOS - INDICATEURS'!$B$26</c:f>
              <c:strCache>
                <c:ptCount val="1"/>
                <c:pt idx="0">
                  <c:v>Bois Plaquettes</c:v>
                </c:pt>
              </c:strCache>
            </c:strRef>
          </c:tx>
          <c:invertIfNegative val="0"/>
          <c:cat>
            <c:numRef>
              <c:f>'RATIOS - INDICATEURS'!$C$18:$W$18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INDICATEURS'!$C$26:$W$26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B64-43DA-9F6F-64CA4CB51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650002776793531"/>
          <c:y val="8.4536692832078889E-2"/>
          <c:w val="0.13159876298411702"/>
          <c:h val="0.449111176298034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d'énergie en kWh/m²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'RATIOS - INDICATEURS'!$B$41</c:f>
              <c:strCache>
                <c:ptCount val="1"/>
                <c:pt idx="0">
                  <c:v>Electrique</c:v>
                </c:pt>
              </c:strCache>
            </c:strRef>
          </c:tx>
          <c:invertIfNegative val="0"/>
          <c:cat>
            <c:numRef>
              <c:f>'RATIOS - INDICATEURS'!$C$40:$W$40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INDICATEURS'!$C$41:$W$41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67.134417481895568</c:v>
                </c:pt>
                <c:pt idx="3">
                  <c:v>69.857451403887694</c:v>
                </c:pt>
                <c:pt idx="4">
                  <c:v>67.727353576419773</c:v>
                </c:pt>
                <c:pt idx="5">
                  <c:v>70.441112946258414</c:v>
                </c:pt>
                <c:pt idx="6">
                  <c:v>69.25422436793292</c:v>
                </c:pt>
                <c:pt idx="7">
                  <c:v>64.899377461567781</c:v>
                </c:pt>
                <c:pt idx="8">
                  <c:v>67.779570575530428</c:v>
                </c:pt>
                <c:pt idx="9">
                  <c:v>65.80726718333122</c:v>
                </c:pt>
                <c:pt idx="10">
                  <c:v>69.476178376318131</c:v>
                </c:pt>
                <c:pt idx="11">
                  <c:v>77.191871058163983</c:v>
                </c:pt>
                <c:pt idx="12">
                  <c:v>79.412613875262792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4A-46A0-AB4F-D5AA52CFC427}"/>
            </c:ext>
          </c:extLst>
        </c:ser>
        <c:ser>
          <c:idx val="1"/>
          <c:order val="1"/>
          <c:tx>
            <c:strRef>
              <c:f>'RATIOS - INDICATEURS'!$B$42</c:f>
              <c:strCache>
                <c:ptCount val="1"/>
                <c:pt idx="0">
                  <c:v>Gaz Naturel</c:v>
                </c:pt>
              </c:strCache>
            </c:strRef>
          </c:tx>
          <c:invertIfNegative val="0"/>
          <c:cat>
            <c:numRef>
              <c:f>'RATIOS - INDICATEURS'!$C$40:$W$40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INDICATEURS'!$C$42:$W$42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97.668828783045498</c:v>
                </c:pt>
                <c:pt idx="3">
                  <c:v>104.46272724255191</c:v>
                </c:pt>
                <c:pt idx="4">
                  <c:v>84.993378590126142</c:v>
                </c:pt>
                <c:pt idx="5">
                  <c:v>86.326702766799315</c:v>
                </c:pt>
                <c:pt idx="6">
                  <c:v>90.579399117069045</c:v>
                </c:pt>
                <c:pt idx="7">
                  <c:v>90.238313526332831</c:v>
                </c:pt>
                <c:pt idx="8">
                  <c:v>97.367345747475326</c:v>
                </c:pt>
                <c:pt idx="9">
                  <c:v>94.976312864764111</c:v>
                </c:pt>
                <c:pt idx="10">
                  <c:v>105.00022319359124</c:v>
                </c:pt>
                <c:pt idx="11">
                  <c:v>94.286381686521835</c:v>
                </c:pt>
                <c:pt idx="12">
                  <c:v>77.884808424401967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DE-4F7D-81D7-1E7BFF8D2F4B}"/>
            </c:ext>
          </c:extLst>
        </c:ser>
        <c:ser>
          <c:idx val="2"/>
          <c:order val="2"/>
          <c:tx>
            <c:strRef>
              <c:f>'RATIOS - INDICATEURS'!$B$43</c:f>
              <c:strCache>
                <c:ptCount val="1"/>
                <c:pt idx="0">
                  <c:v>Gaz Propane</c:v>
                </c:pt>
              </c:strCache>
            </c:strRef>
          </c:tx>
          <c:invertIfNegative val="0"/>
          <c:cat>
            <c:numRef>
              <c:f>'RATIOS - INDICATEURS'!$C$40:$W$40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INDICATEURS'!$C$43:$W$43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DE-4F7D-81D7-1E7BFF8D2F4B}"/>
            </c:ext>
          </c:extLst>
        </c:ser>
        <c:ser>
          <c:idx val="3"/>
          <c:order val="3"/>
          <c:tx>
            <c:strRef>
              <c:f>'RATIOS - INDICATEURS'!$B$44</c:f>
              <c:strCache>
                <c:ptCount val="1"/>
                <c:pt idx="0">
                  <c:v>Gaz Butane</c:v>
                </c:pt>
              </c:strCache>
            </c:strRef>
          </c:tx>
          <c:invertIfNegative val="0"/>
          <c:cat>
            <c:numRef>
              <c:f>'RATIOS - INDICATEURS'!$C$40:$W$40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INDICATEURS'!$C$44:$W$44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DE-4F7D-81D7-1E7BFF8D2F4B}"/>
            </c:ext>
          </c:extLst>
        </c:ser>
        <c:ser>
          <c:idx val="4"/>
          <c:order val="4"/>
          <c:tx>
            <c:strRef>
              <c:f>'RATIOS - INDICATEURS'!$B$45</c:f>
              <c:strCache>
                <c:ptCount val="1"/>
                <c:pt idx="0">
                  <c:v>RCU</c:v>
                </c:pt>
              </c:strCache>
            </c:strRef>
          </c:tx>
          <c:invertIfNegative val="0"/>
          <c:cat>
            <c:numRef>
              <c:f>'RATIOS - INDICATEURS'!$C$40:$W$40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INDICATEURS'!$C$45:$W$45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DE-4F7D-81D7-1E7BFF8D2F4B}"/>
            </c:ext>
          </c:extLst>
        </c:ser>
        <c:ser>
          <c:idx val="5"/>
          <c:order val="5"/>
          <c:tx>
            <c:strRef>
              <c:f>'RATIOS - INDICATEURS'!$B$46</c:f>
              <c:strCache>
                <c:ptCount val="1"/>
                <c:pt idx="0">
                  <c:v>Fioul</c:v>
                </c:pt>
              </c:strCache>
            </c:strRef>
          </c:tx>
          <c:invertIfNegative val="0"/>
          <c:cat>
            <c:numRef>
              <c:f>'RATIOS - INDICATEURS'!$C$40:$W$40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INDICATEURS'!$C$46:$W$46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0.26346842840808038</c:v>
                </c:pt>
                <c:pt idx="9">
                  <c:v>0</c:v>
                </c:pt>
                <c:pt idx="10">
                  <c:v>0.1912679456231737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DE-4F7D-81D7-1E7BFF8D2F4B}"/>
            </c:ext>
          </c:extLst>
        </c:ser>
        <c:ser>
          <c:idx val="6"/>
          <c:order val="6"/>
          <c:tx>
            <c:strRef>
              <c:f>'RATIOS - INDICATEURS'!$B$47</c:f>
              <c:strCache>
                <c:ptCount val="1"/>
                <c:pt idx="0">
                  <c:v>Bois Granulés</c:v>
                </c:pt>
              </c:strCache>
            </c:strRef>
          </c:tx>
          <c:invertIfNegative val="0"/>
          <c:cat>
            <c:numRef>
              <c:f>'RATIOS - INDICATEURS'!$C$40:$W$40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INDICATEURS'!$C$47:$W$47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DE-4F7D-81D7-1E7BFF8D2F4B}"/>
            </c:ext>
          </c:extLst>
        </c:ser>
        <c:ser>
          <c:idx val="7"/>
          <c:order val="7"/>
          <c:tx>
            <c:strRef>
              <c:f>'RATIOS - INDICATEURS'!$B$48</c:f>
              <c:strCache>
                <c:ptCount val="1"/>
                <c:pt idx="0">
                  <c:v>Bois Plaquettes</c:v>
                </c:pt>
              </c:strCache>
            </c:strRef>
          </c:tx>
          <c:invertIfNegative val="0"/>
          <c:cat>
            <c:numRef>
              <c:f>'RATIOS - INDICATEURS'!$C$40:$W$40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INDICATEURS'!$C$48:$W$48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DE-4F7D-81D7-1E7BFF8D2F4B}"/>
            </c:ext>
          </c:extLst>
        </c:ser>
        <c:ser>
          <c:idx val="8"/>
          <c:order val="8"/>
          <c:tx>
            <c:strRef>
              <c:f>'RATIOS - INDICATEURS'!$B$49</c:f>
              <c:strCache>
                <c:ptCount val="1"/>
                <c:pt idx="0">
                  <c:v>Eau (m3/m2)</c:v>
                </c:pt>
              </c:strCache>
            </c:strRef>
          </c:tx>
          <c:invertIfNegative val="0"/>
          <c:cat>
            <c:numRef>
              <c:f>'RATIOS - INDICATEURS'!$C$40:$W$40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INDICATEURS'!$C$49:$W$49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BDE-4F7D-81D7-1E7BFF8D2F4B}"/>
            </c:ext>
          </c:extLst>
        </c:ser>
        <c:ser>
          <c:idx val="9"/>
          <c:order val="9"/>
          <c:tx>
            <c:strRef>
              <c:f>'RATIOS - INDICATEURS'!$B$50</c:f>
              <c:strCache>
                <c:ptCount val="1"/>
              </c:strCache>
            </c:strRef>
          </c:tx>
          <c:invertIfNegative val="0"/>
          <c:cat>
            <c:numRef>
              <c:f>'RATIOS - INDICATEURS'!$C$40:$W$40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INDICATEURS'!$C$50:$W$50</c:f>
              <c:numCache>
                <c:formatCode>#,##0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8-DBDE-4F7D-81D7-1E7BFF8D2F4B}"/>
            </c:ext>
          </c:extLst>
        </c:ser>
        <c:ser>
          <c:idx val="10"/>
          <c:order val="10"/>
          <c:tx>
            <c:strRef>
              <c:f>'RATIOS - INDICATEURS'!$B$51</c:f>
              <c:strCache>
                <c:ptCount val="1"/>
                <c:pt idx="0">
                  <c:v>TOTAL (hors eau)</c:v>
                </c:pt>
              </c:strCache>
            </c:strRef>
          </c:tx>
          <c:invertIfNegative val="0"/>
          <c:cat>
            <c:numRef>
              <c:f>'RATIOS - INDICATEURS'!$C$40:$W$40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INDICATEURS'!$C$51:$W$51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164.80324626494107</c:v>
                </c:pt>
                <c:pt idx="3">
                  <c:v>174.32017864643962</c:v>
                </c:pt>
                <c:pt idx="4">
                  <c:v>152.72073216654593</c:v>
                </c:pt>
                <c:pt idx="5">
                  <c:v>156.76781571305773</c:v>
                </c:pt>
                <c:pt idx="6">
                  <c:v>159.83362348500197</c:v>
                </c:pt>
                <c:pt idx="7">
                  <c:v>155.13769098790061</c:v>
                </c:pt>
                <c:pt idx="8">
                  <c:v>165.41038475141386</c:v>
                </c:pt>
                <c:pt idx="9">
                  <c:v>160.78358004809533</c:v>
                </c:pt>
                <c:pt idx="10">
                  <c:v>174.66766951553254</c:v>
                </c:pt>
                <c:pt idx="11">
                  <c:v>171.47825274468582</c:v>
                </c:pt>
                <c:pt idx="12">
                  <c:v>157.29742229966476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BDE-4F7D-81D7-1E7BFF8D2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egendEntry>
        <c:idx val="9"/>
        <c:delete val="1"/>
      </c:legendEntry>
      <c:layout>
        <c:manualLayout>
          <c:xMode val="edge"/>
          <c:yMode val="edge"/>
          <c:x val="0.84526822137225299"/>
          <c:y val="8.4536692832078889E-2"/>
          <c:w val="0.1426753699417839"/>
          <c:h val="0.5292222988065519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Coût de l'énergie en €/m²</a:t>
            </a:r>
            <a:endParaRPr lang="fr-FR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'RATIOS - INDICATEURS'!$B$56</c:f>
              <c:strCache>
                <c:ptCount val="1"/>
                <c:pt idx="0">
                  <c:v>Electrique</c:v>
                </c:pt>
              </c:strCache>
            </c:strRef>
          </c:tx>
          <c:invertIfNegative val="0"/>
          <c:cat>
            <c:numRef>
              <c:f>'RATIOS - INDICATEURS'!$C$55:$W$55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INDICATEURS'!$C$56:$W$56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6.0715283953754291</c:v>
                </c:pt>
                <c:pt idx="3">
                  <c:v>6.6522678185745141</c:v>
                </c:pt>
                <c:pt idx="4">
                  <c:v>6.6907635624444159</c:v>
                </c:pt>
                <c:pt idx="5">
                  <c:v>7.4622030237580992</c:v>
                </c:pt>
                <c:pt idx="6">
                  <c:v>7.3620886799644261</c:v>
                </c:pt>
                <c:pt idx="7">
                  <c:v>6.0280777537796979</c:v>
                </c:pt>
                <c:pt idx="8">
                  <c:v>6.2443145724812608</c:v>
                </c:pt>
                <c:pt idx="9">
                  <c:v>8.2833185109897087</c:v>
                </c:pt>
                <c:pt idx="10">
                  <c:v>7.9725574895184854</c:v>
                </c:pt>
                <c:pt idx="11">
                  <c:v>8.6240401473764461</c:v>
                </c:pt>
                <c:pt idx="12">
                  <c:v>8.080979545165798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C-48E2-8897-D827D05D1183}"/>
            </c:ext>
          </c:extLst>
        </c:ser>
        <c:ser>
          <c:idx val="1"/>
          <c:order val="1"/>
          <c:tx>
            <c:strRef>
              <c:f>'RATIOS - INDICATEURS'!$B$57</c:f>
              <c:strCache>
                <c:ptCount val="1"/>
                <c:pt idx="0">
                  <c:v>Gaz Naturel</c:v>
                </c:pt>
              </c:strCache>
            </c:strRef>
          </c:tx>
          <c:invertIfNegative val="0"/>
          <c:cat>
            <c:numRef>
              <c:f>'RATIOS - INDICATEURS'!$C$55:$W$55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INDICATEURS'!$C$57:$W$57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5.9702706136450256</c:v>
                </c:pt>
                <c:pt idx="3">
                  <c:v>5.5408461440731802</c:v>
                </c:pt>
                <c:pt idx="4">
                  <c:v>4.8321687206199977</c:v>
                </c:pt>
                <c:pt idx="5">
                  <c:v>5.0001270486596363</c:v>
                </c:pt>
                <c:pt idx="6">
                  <c:v>4.7735992885275058</c:v>
                </c:pt>
                <c:pt idx="7">
                  <c:v>3.9089061110405283</c:v>
                </c:pt>
                <c:pt idx="8">
                  <c:v>5.2773472239867871</c:v>
                </c:pt>
                <c:pt idx="9">
                  <c:v>5.2770931266675136</c:v>
                </c:pt>
                <c:pt idx="10">
                  <c:v>5.7918942955151822</c:v>
                </c:pt>
                <c:pt idx="11">
                  <c:v>4.4215817558124755</c:v>
                </c:pt>
                <c:pt idx="12">
                  <c:v>4.6232194130351925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CC-48E2-8897-D827D05D1183}"/>
            </c:ext>
          </c:extLst>
        </c:ser>
        <c:ser>
          <c:idx val="2"/>
          <c:order val="2"/>
          <c:tx>
            <c:strRef>
              <c:f>'RATIOS - INDICATEURS'!$B$58</c:f>
              <c:strCache>
                <c:ptCount val="1"/>
                <c:pt idx="0">
                  <c:v>Gaz Propane</c:v>
                </c:pt>
              </c:strCache>
            </c:strRef>
          </c:tx>
          <c:invertIfNegative val="0"/>
          <c:cat>
            <c:numRef>
              <c:f>'RATIOS - INDICATEURS'!$C$55:$W$55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INDICATEURS'!$C$58:$W$58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CC-48E2-8897-D827D05D1183}"/>
            </c:ext>
          </c:extLst>
        </c:ser>
        <c:ser>
          <c:idx val="3"/>
          <c:order val="3"/>
          <c:tx>
            <c:strRef>
              <c:f>'RATIOS - INDICATEURS'!$B$59</c:f>
              <c:strCache>
                <c:ptCount val="1"/>
                <c:pt idx="0">
                  <c:v>Gaz Butane</c:v>
                </c:pt>
              </c:strCache>
            </c:strRef>
          </c:tx>
          <c:invertIfNegative val="0"/>
          <c:cat>
            <c:numRef>
              <c:f>'RATIOS - INDICATEURS'!$C$55:$W$55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INDICATEURS'!$C$59:$W$59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CC-48E2-8897-D827D05D1183}"/>
            </c:ext>
          </c:extLst>
        </c:ser>
        <c:ser>
          <c:idx val="5"/>
          <c:order val="4"/>
          <c:tx>
            <c:strRef>
              <c:f>'RATIOS - INDICATEURS'!$B$60</c:f>
              <c:strCache>
                <c:ptCount val="1"/>
                <c:pt idx="0">
                  <c:v>RCU</c:v>
                </c:pt>
              </c:strCache>
            </c:strRef>
          </c:tx>
          <c:invertIfNegative val="0"/>
          <c:cat>
            <c:numRef>
              <c:f>'RATIOS - INDICATEURS'!$C$55:$W$55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INDICATEURS'!$C$60:$W$60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CC-48E2-8897-D827D05D1183}"/>
            </c:ext>
          </c:extLst>
        </c:ser>
        <c:ser>
          <c:idx val="4"/>
          <c:order val="5"/>
          <c:tx>
            <c:strRef>
              <c:f>'RATIOS - INDICATEURS'!$B$61</c:f>
              <c:strCache>
                <c:ptCount val="1"/>
                <c:pt idx="0">
                  <c:v>Fioul</c:v>
                </c:pt>
              </c:strCache>
            </c:strRef>
          </c:tx>
          <c:invertIfNegative val="0"/>
          <c:cat>
            <c:numRef>
              <c:f>'RATIOS - INDICATEURS'!$C$55:$W$55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INDICATEURS'!$C$61:$W$61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CC-48E2-8897-D827D05D1183}"/>
            </c:ext>
          </c:extLst>
        </c:ser>
        <c:ser>
          <c:idx val="6"/>
          <c:order val="6"/>
          <c:tx>
            <c:strRef>
              <c:f>'RATIOS - INDICATEURS'!$B$62</c:f>
              <c:strCache>
                <c:ptCount val="1"/>
                <c:pt idx="0">
                  <c:v>Bois Granulés</c:v>
                </c:pt>
              </c:strCache>
            </c:strRef>
          </c:tx>
          <c:invertIfNegative val="0"/>
          <c:cat>
            <c:numRef>
              <c:f>'RATIOS - INDICATEURS'!$C$55:$W$55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INDICATEURS'!$C$62:$W$62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CC-48E2-8897-D827D05D1183}"/>
            </c:ext>
          </c:extLst>
        </c:ser>
        <c:ser>
          <c:idx val="7"/>
          <c:order val="7"/>
          <c:tx>
            <c:strRef>
              <c:f>'RATIOS - INDICATEURS'!$B$63</c:f>
              <c:strCache>
                <c:ptCount val="1"/>
                <c:pt idx="0">
                  <c:v>Bois Plaquettes</c:v>
                </c:pt>
              </c:strCache>
            </c:strRef>
          </c:tx>
          <c:invertIfNegative val="0"/>
          <c:cat>
            <c:numRef>
              <c:f>'RATIOS - INDICATEURS'!$C$55:$W$55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INDICATEURS'!$C$63:$W$63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DCC-48E2-8897-D827D05D1183}"/>
            </c:ext>
          </c:extLst>
        </c:ser>
        <c:ser>
          <c:idx val="8"/>
          <c:order val="8"/>
          <c:tx>
            <c:strRef>
              <c:f>'RATIOS - INDICATEURS'!$B$64</c:f>
              <c:strCache>
                <c:ptCount val="1"/>
                <c:pt idx="0">
                  <c:v>Eau (€/m3)</c:v>
                </c:pt>
              </c:strCache>
            </c:strRef>
          </c:tx>
          <c:invertIfNegative val="0"/>
          <c:cat>
            <c:numRef>
              <c:f>'RATIOS - INDICATEURS'!$C$55:$W$55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INDICATEURS'!$C$64:$W$64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DCC-48E2-8897-D827D05D1183}"/>
            </c:ext>
          </c:extLst>
        </c:ser>
        <c:ser>
          <c:idx val="10"/>
          <c:order val="9"/>
          <c:tx>
            <c:strRef>
              <c:f>'RATIOS - INDICATEURS'!$B$65</c:f>
              <c:strCache>
                <c:ptCount val="1"/>
              </c:strCache>
            </c:strRef>
          </c:tx>
          <c:invertIfNegative val="0"/>
          <c:cat>
            <c:numRef>
              <c:f>'RATIOS - INDICATEURS'!$C$55:$W$55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INDICATEURS'!$C$65:$W$65</c:f>
              <c:numCache>
                <c:formatCode>#,##0</c:formatCode>
                <c:ptCount val="21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EDCC-48E2-8897-D827D05D1183}"/>
            </c:ext>
          </c:extLst>
        </c:ser>
        <c:ser>
          <c:idx val="9"/>
          <c:order val="10"/>
          <c:tx>
            <c:strRef>
              <c:f>'RATIOS - INDICATEURS'!$B$66</c:f>
              <c:strCache>
                <c:ptCount val="1"/>
                <c:pt idx="0">
                  <c:v>TOTAL (hors eau)</c:v>
                </c:pt>
              </c:strCache>
            </c:strRef>
          </c:tx>
          <c:invertIfNegative val="0"/>
          <c:cat>
            <c:numRef>
              <c:f>'RATIOS - INDICATEURS'!$C$55:$W$55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INDICATEURS'!$C$66:$W$66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12.041799009020455</c:v>
                </c:pt>
                <c:pt idx="3">
                  <c:v>12.193113962647693</c:v>
                </c:pt>
                <c:pt idx="4">
                  <c:v>11.522932283064414</c:v>
                </c:pt>
                <c:pt idx="5">
                  <c:v>12.462330072417735</c:v>
                </c:pt>
                <c:pt idx="6">
                  <c:v>12.135687968491933</c:v>
                </c:pt>
                <c:pt idx="7">
                  <c:v>9.9369838648202258</c:v>
                </c:pt>
                <c:pt idx="8">
                  <c:v>11.521661796468049</c:v>
                </c:pt>
                <c:pt idx="9">
                  <c:v>13.560411637657221</c:v>
                </c:pt>
                <c:pt idx="10">
                  <c:v>13.764451785033668</c:v>
                </c:pt>
                <c:pt idx="11">
                  <c:v>13.045621903188922</c:v>
                </c:pt>
                <c:pt idx="12">
                  <c:v>12.70419895820099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2-4AB6-895F-FE019CFE3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egendEntry>
        <c:idx val="9"/>
        <c:delete val="1"/>
      </c:legendEntry>
      <c:layout>
        <c:manualLayout>
          <c:xMode val="edge"/>
          <c:yMode val="edge"/>
          <c:x val="0.83856582741972063"/>
          <c:y val="8.4536692832078889E-2"/>
          <c:w val="0.14299562554680664"/>
          <c:h val="0.5882490055097194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Coût de l'énergie en €/lit</a:t>
            </a:r>
            <a:endParaRPr lang="fr-FR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'RATIOS - INDICATEURS'!$B$70</c:f>
              <c:strCache>
                <c:ptCount val="1"/>
                <c:pt idx="0">
                  <c:v>Electrique</c:v>
                </c:pt>
              </c:strCache>
            </c:strRef>
          </c:tx>
          <c:invertIfNegative val="0"/>
          <c:cat>
            <c:numRef>
              <c:f>'RATIOS - INDICATEURS'!$C$69:$W$69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INDICATEURS'!$C$70:$W$70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07-4114-83F4-2F24C601C2A4}"/>
            </c:ext>
          </c:extLst>
        </c:ser>
        <c:ser>
          <c:idx val="1"/>
          <c:order val="1"/>
          <c:tx>
            <c:strRef>
              <c:f>'RATIOS - INDICATEURS'!$B$71</c:f>
              <c:strCache>
                <c:ptCount val="1"/>
                <c:pt idx="0">
                  <c:v>Gaz Naturel</c:v>
                </c:pt>
              </c:strCache>
            </c:strRef>
          </c:tx>
          <c:invertIfNegative val="0"/>
          <c:cat>
            <c:numRef>
              <c:f>'RATIOS - INDICATEURS'!$C$69:$W$69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INDICATEURS'!$C$71:$W$71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07-4114-83F4-2F24C601C2A4}"/>
            </c:ext>
          </c:extLst>
        </c:ser>
        <c:ser>
          <c:idx val="2"/>
          <c:order val="2"/>
          <c:tx>
            <c:strRef>
              <c:f>'RATIOS - INDICATEURS'!$B$72</c:f>
              <c:strCache>
                <c:ptCount val="1"/>
                <c:pt idx="0">
                  <c:v>Gaz Propane</c:v>
                </c:pt>
              </c:strCache>
            </c:strRef>
          </c:tx>
          <c:invertIfNegative val="0"/>
          <c:cat>
            <c:numRef>
              <c:f>'RATIOS - INDICATEURS'!$C$69:$W$69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INDICATEURS'!$C$72:$W$72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07-4114-83F4-2F24C601C2A4}"/>
            </c:ext>
          </c:extLst>
        </c:ser>
        <c:ser>
          <c:idx val="3"/>
          <c:order val="3"/>
          <c:tx>
            <c:strRef>
              <c:f>'RATIOS - INDICATEURS'!$B$73</c:f>
              <c:strCache>
                <c:ptCount val="1"/>
                <c:pt idx="0">
                  <c:v>Gaz Butane</c:v>
                </c:pt>
              </c:strCache>
            </c:strRef>
          </c:tx>
          <c:invertIfNegative val="0"/>
          <c:cat>
            <c:numRef>
              <c:f>'RATIOS - INDICATEURS'!$C$69:$W$69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INDICATEURS'!$C$73:$W$73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07-4114-83F4-2F24C601C2A4}"/>
            </c:ext>
          </c:extLst>
        </c:ser>
        <c:ser>
          <c:idx val="5"/>
          <c:order val="4"/>
          <c:tx>
            <c:strRef>
              <c:f>'RATIOS - INDICATEURS'!$B$74</c:f>
              <c:strCache>
                <c:ptCount val="1"/>
                <c:pt idx="0">
                  <c:v>RCU</c:v>
                </c:pt>
              </c:strCache>
            </c:strRef>
          </c:tx>
          <c:invertIfNegative val="0"/>
          <c:cat>
            <c:numRef>
              <c:f>'RATIOS - INDICATEURS'!$C$69:$W$69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INDICATEURS'!$C$74:$W$74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07-4114-83F4-2F24C601C2A4}"/>
            </c:ext>
          </c:extLst>
        </c:ser>
        <c:ser>
          <c:idx val="4"/>
          <c:order val="5"/>
          <c:tx>
            <c:strRef>
              <c:f>'RATIOS - INDICATEURS'!$B$75</c:f>
              <c:strCache>
                <c:ptCount val="1"/>
                <c:pt idx="0">
                  <c:v>Fioul</c:v>
                </c:pt>
              </c:strCache>
            </c:strRef>
          </c:tx>
          <c:invertIfNegative val="0"/>
          <c:cat>
            <c:numRef>
              <c:f>'RATIOS - INDICATEURS'!$C$69:$W$69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INDICATEURS'!$C$75:$W$75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07-4114-83F4-2F24C601C2A4}"/>
            </c:ext>
          </c:extLst>
        </c:ser>
        <c:ser>
          <c:idx val="6"/>
          <c:order val="6"/>
          <c:tx>
            <c:strRef>
              <c:f>'RATIOS - INDICATEURS'!$B$76</c:f>
              <c:strCache>
                <c:ptCount val="1"/>
                <c:pt idx="0">
                  <c:v>Bois Granulés</c:v>
                </c:pt>
              </c:strCache>
            </c:strRef>
          </c:tx>
          <c:invertIfNegative val="0"/>
          <c:cat>
            <c:numRef>
              <c:f>'RATIOS - INDICATEURS'!$C$69:$W$69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INDICATEURS'!$C$76:$W$76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07-4114-83F4-2F24C601C2A4}"/>
            </c:ext>
          </c:extLst>
        </c:ser>
        <c:ser>
          <c:idx val="7"/>
          <c:order val="7"/>
          <c:tx>
            <c:strRef>
              <c:f>'RATIOS - INDICATEURS'!$B$77</c:f>
              <c:strCache>
                <c:ptCount val="1"/>
                <c:pt idx="0">
                  <c:v>Bois Plaquettes</c:v>
                </c:pt>
              </c:strCache>
            </c:strRef>
          </c:tx>
          <c:invertIfNegative val="0"/>
          <c:cat>
            <c:numRef>
              <c:f>'RATIOS - INDICATEURS'!$C$69:$W$69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INDICATEURS'!$C$77:$W$77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F07-4114-83F4-2F24C601C2A4}"/>
            </c:ext>
          </c:extLst>
        </c:ser>
        <c:ser>
          <c:idx val="8"/>
          <c:order val="8"/>
          <c:tx>
            <c:strRef>
              <c:f>'RATIOS - INDICATEURS'!$B$78</c:f>
              <c:strCache>
                <c:ptCount val="1"/>
                <c:pt idx="0">
                  <c:v>Eau (€/lit)</c:v>
                </c:pt>
              </c:strCache>
            </c:strRef>
          </c:tx>
          <c:invertIfNegative val="0"/>
          <c:cat>
            <c:numRef>
              <c:f>'RATIOS - INDICATEURS'!$C$69:$W$69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INDICATEURS'!$C$78:$W$78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F07-4114-83F4-2F24C601C2A4}"/>
            </c:ext>
          </c:extLst>
        </c:ser>
        <c:ser>
          <c:idx val="10"/>
          <c:order val="9"/>
          <c:tx>
            <c:strRef>
              <c:f>'RATIOS - INDICATEURS'!$B$79</c:f>
              <c:strCache>
                <c:ptCount val="1"/>
              </c:strCache>
            </c:strRef>
          </c:tx>
          <c:invertIfNegative val="0"/>
          <c:cat>
            <c:numRef>
              <c:f>'RATIOS - INDICATEURS'!$C$69:$W$69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INDICATEURS'!$C$79:$W$79</c:f>
              <c:numCache>
                <c:formatCode>#,##0.00</c:formatCode>
                <c:ptCount val="21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AF07-4114-83F4-2F24C601C2A4}"/>
            </c:ext>
          </c:extLst>
        </c:ser>
        <c:ser>
          <c:idx val="9"/>
          <c:order val="10"/>
          <c:tx>
            <c:strRef>
              <c:f>'RATIOS - INDICATEURS'!$B$80</c:f>
              <c:strCache>
                <c:ptCount val="1"/>
                <c:pt idx="0">
                  <c:v>TOTAL (hors eau)</c:v>
                </c:pt>
              </c:strCache>
            </c:strRef>
          </c:tx>
          <c:invertIfNegative val="0"/>
          <c:cat>
            <c:numRef>
              <c:f>'RATIOS - INDICATEURS'!$C$69:$W$69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INDICATEURS'!$C$80:$W$80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42-4123-9B4F-734048DD1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egendEntry>
        <c:idx val="9"/>
        <c:delete val="1"/>
      </c:legendEntry>
      <c:layout>
        <c:manualLayout>
          <c:xMode val="edge"/>
          <c:yMode val="edge"/>
          <c:x val="0.84362581745158927"/>
          <c:y val="8.4536692832078889E-2"/>
          <c:w val="0.1426753699417839"/>
          <c:h val="0.5843602655477494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d'énergie en MWh/DJU chauffagiste/m²</a:t>
            </a:r>
            <a:endParaRPr lang="fr-FR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'RATIOS - INDICATEURS'!$B$84</c:f>
              <c:strCache>
                <c:ptCount val="1"/>
                <c:pt idx="0">
                  <c:v>Electrique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INDICATEURS'!$C$84:$W$84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4.279484779722427E-2</c:v>
                </c:pt>
                <c:pt idx="3">
                  <c:v>4.5471230491367358E-2</c:v>
                </c:pt>
                <c:pt idx="4">
                  <c:v>6.2896873677952964E-2</c:v>
                </c:pt>
                <c:pt idx="5">
                  <c:v>5.5057927892964202E-2</c:v>
                </c:pt>
                <c:pt idx="6">
                  <c:v>5.3206994751024063E-2</c:v>
                </c:pt>
                <c:pt idx="7">
                  <c:v>4.5988787883764017E-2</c:v>
                </c:pt>
                <c:pt idx="8">
                  <c:v>5.1123525852715658E-2</c:v>
                </c:pt>
                <c:pt idx="9">
                  <c:v>4.8291822986226765E-2</c:v>
                </c:pt>
                <c:pt idx="10">
                  <c:v>5.6333559049961984E-2</c:v>
                </c:pt>
                <c:pt idx="11">
                  <c:v>5.6369118634558193E-2</c:v>
                </c:pt>
                <c:pt idx="12">
                  <c:v>5.5055888709971426E-2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1-4106-AEBD-F361BB656ED9}"/>
            </c:ext>
          </c:extLst>
        </c:ser>
        <c:ser>
          <c:idx val="1"/>
          <c:order val="1"/>
          <c:tx>
            <c:strRef>
              <c:f>'RATIOS - INDICATEURS'!$B$85</c:f>
              <c:strCache>
                <c:ptCount val="1"/>
                <c:pt idx="0">
                  <c:v>Gaz Naturel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INDICATEURS'!$C$85:$W$85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6.225901436369434E-2</c:v>
                </c:pt>
                <c:pt idx="3">
                  <c:v>6.7996307519723936E-2</c:v>
                </c:pt>
                <c:pt idx="4">
                  <c:v>7.893144371297002E-2</c:v>
                </c:pt>
                <c:pt idx="5">
                  <c:v>6.7474365145223758E-2</c:v>
                </c:pt>
                <c:pt idx="6">
                  <c:v>6.9590810630815181E-2</c:v>
                </c:pt>
                <c:pt idx="7">
                  <c:v>6.3944383167752847E-2</c:v>
                </c:pt>
                <c:pt idx="8">
                  <c:v>7.3440447840907613E-2</c:v>
                </c:pt>
                <c:pt idx="9">
                  <c:v>6.969715481379915E-2</c:v>
                </c:pt>
                <c:pt idx="10">
                  <c:v>8.5137617119590711E-2</c:v>
                </c:pt>
                <c:pt idx="11">
                  <c:v>6.8852330718943935E-2</c:v>
                </c:pt>
                <c:pt idx="12">
                  <c:v>5.3996678053523268E-2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41-4106-AEBD-F361BB656ED9}"/>
            </c:ext>
          </c:extLst>
        </c:ser>
        <c:ser>
          <c:idx val="2"/>
          <c:order val="2"/>
          <c:tx>
            <c:strRef>
              <c:f>'RATIOS - INDICATEURS'!$B$86</c:f>
              <c:strCache>
                <c:ptCount val="1"/>
                <c:pt idx="0">
                  <c:v>Gaz Propane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INDICATEURS'!$C$86:$W$86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41-4106-AEBD-F361BB656ED9}"/>
            </c:ext>
          </c:extLst>
        </c:ser>
        <c:ser>
          <c:idx val="3"/>
          <c:order val="3"/>
          <c:tx>
            <c:strRef>
              <c:f>'RATIOS - INDICATEURS'!$B$87</c:f>
              <c:strCache>
                <c:ptCount val="1"/>
                <c:pt idx="0">
                  <c:v>Gaz Butane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INDICATEURS'!$C$87:$W$87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41-4106-AEBD-F361BB656ED9}"/>
            </c:ext>
          </c:extLst>
        </c:ser>
        <c:ser>
          <c:idx val="5"/>
          <c:order val="4"/>
          <c:tx>
            <c:strRef>
              <c:f>'RATIOS - INDICATEURS'!$B$88</c:f>
              <c:strCache>
                <c:ptCount val="1"/>
                <c:pt idx="0">
                  <c:v>RCU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INDICATEURS'!$C$88:$W$88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41-4106-AEBD-F361BB656ED9}"/>
            </c:ext>
          </c:extLst>
        </c:ser>
        <c:ser>
          <c:idx val="4"/>
          <c:order val="5"/>
          <c:tx>
            <c:strRef>
              <c:f>'RATIOS - INDICATEURS'!$B$89</c:f>
              <c:strCache>
                <c:ptCount val="1"/>
                <c:pt idx="0">
                  <c:v>Fioul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INDICATEURS'!$C$89:$W$89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1.9872411254192213E-4</c:v>
                </c:pt>
                <c:pt idx="9">
                  <c:v>0</c:v>
                </c:pt>
                <c:pt idx="10">
                  <c:v>1.5508630959472445E-4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41-4106-AEBD-F361BB656ED9}"/>
            </c:ext>
          </c:extLst>
        </c:ser>
        <c:ser>
          <c:idx val="6"/>
          <c:order val="6"/>
          <c:tx>
            <c:strRef>
              <c:f>'RATIOS - INDICATEURS'!$B$90</c:f>
              <c:strCache>
                <c:ptCount val="1"/>
                <c:pt idx="0">
                  <c:v>Bois Granulés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INDICATEURS'!$C$90:$W$90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41-4106-AEBD-F361BB656ED9}"/>
            </c:ext>
          </c:extLst>
        </c:ser>
        <c:ser>
          <c:idx val="7"/>
          <c:order val="7"/>
          <c:tx>
            <c:strRef>
              <c:f>'RATIOS - INDICATEURS'!$B$91</c:f>
              <c:strCache>
                <c:ptCount val="1"/>
                <c:pt idx="0">
                  <c:v>Bois Plaquettes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INDICATEURS'!$C$91:$W$91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41-4106-AEBD-F361BB656ED9}"/>
            </c:ext>
          </c:extLst>
        </c:ser>
        <c:ser>
          <c:idx val="8"/>
          <c:order val="8"/>
          <c:tx>
            <c:strRef>
              <c:f>'RATIOS - INDICATEURS'!$B$92</c:f>
              <c:strCache>
                <c:ptCount val="1"/>
                <c:pt idx="0">
                  <c:v>Eau (m3/DJU/m2)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INDICATEURS'!$C$92:$W$92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241-4106-AEBD-F361BB656ED9}"/>
            </c:ext>
          </c:extLst>
        </c:ser>
        <c:ser>
          <c:idx val="10"/>
          <c:order val="9"/>
          <c:tx>
            <c:strRef>
              <c:f>'RATIOS - INDICATEURS'!$B$93</c:f>
              <c:strCache>
                <c:ptCount val="1"/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INDICATEURS'!$C$93:$W$93</c:f>
              <c:numCache>
                <c:formatCode>#,##0.00</c:formatCode>
                <c:ptCount val="21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D241-4106-AEBD-F361BB656ED9}"/>
            </c:ext>
          </c:extLst>
        </c:ser>
        <c:ser>
          <c:idx val="9"/>
          <c:order val="10"/>
          <c:tx>
            <c:strRef>
              <c:f>'RATIOS - INDICATEURS'!$B$94</c:f>
              <c:strCache>
                <c:ptCount val="1"/>
                <c:pt idx="0">
                  <c:v>TOTAL (hors eau)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INDICATEURS'!$C$94:$W$94</c:f>
              <c:numCache>
                <c:formatCode>#\ ##0.0000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0.10505386216091861</c:v>
                </c:pt>
                <c:pt idx="3">
                  <c:v>0.1134675380110913</c:v>
                </c:pt>
                <c:pt idx="4">
                  <c:v>0.141828317390923</c:v>
                </c:pt>
                <c:pt idx="5">
                  <c:v>0.12253229303818797</c:v>
                </c:pt>
                <c:pt idx="6">
                  <c:v>0.12279780538183924</c:v>
                </c:pt>
                <c:pt idx="7">
                  <c:v>0.10993317105151687</c:v>
                </c:pt>
                <c:pt idx="8">
                  <c:v>0.12476269780616518</c:v>
                </c:pt>
                <c:pt idx="9">
                  <c:v>0.11798897780002592</c:v>
                </c:pt>
                <c:pt idx="10">
                  <c:v>0.14162626247914742</c:v>
                </c:pt>
                <c:pt idx="11">
                  <c:v>0.12522144935350213</c:v>
                </c:pt>
                <c:pt idx="12">
                  <c:v>0.1090525667634947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F-4E87-91A7-CC0542F69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egendEntry>
        <c:idx val="9"/>
        <c:delete val="1"/>
      </c:legendEntry>
      <c:layout>
        <c:manualLayout>
          <c:xMode val="edge"/>
          <c:yMode val="edge"/>
          <c:x val="0.84362581745158927"/>
          <c:y val="8.4536692832078889E-2"/>
          <c:w val="0.14753649757751888"/>
          <c:h val="0.4611307867493244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d'énergie en MWh/DJU chauffagiste/m²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0"/>
          <c:order val="0"/>
          <c:tx>
            <c:strRef>
              <c:f>'RATIOS - INDICATEURS'!$B$94</c:f>
              <c:strCache>
                <c:ptCount val="1"/>
                <c:pt idx="0">
                  <c:v>TOTAL (hors eau)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'[1]RATIOS - INDICATEURS'!$C$4:$N$4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  <c:extLst xmlns:c15="http://schemas.microsoft.com/office/drawing/2012/chart"/>
            </c:numRef>
          </c:cat>
          <c:val>
            <c:numRef>
              <c:f>'RATIOS - INDICATEURS'!$C$94:$N$94</c:f>
              <c:numCache>
                <c:formatCode>#\ ##0.0000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0.10505386216091861</c:v>
                </c:pt>
                <c:pt idx="3">
                  <c:v>0.1134675380110913</c:v>
                </c:pt>
                <c:pt idx="4">
                  <c:v>0.141828317390923</c:v>
                </c:pt>
                <c:pt idx="5">
                  <c:v>0.12253229303818797</c:v>
                </c:pt>
                <c:pt idx="6">
                  <c:v>0.12279780538183924</c:v>
                </c:pt>
                <c:pt idx="7">
                  <c:v>0.10993317105151687</c:v>
                </c:pt>
                <c:pt idx="8">
                  <c:v>0.12476269780616518</c:v>
                </c:pt>
                <c:pt idx="9">
                  <c:v>0.11798897780002592</c:v>
                </c:pt>
                <c:pt idx="10">
                  <c:v>0.14162626247914742</c:v>
                </c:pt>
                <c:pt idx="11">
                  <c:v>0.12522144935350213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C321-44EF-8AD3-6D74FBE1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\ ##0.000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362581745158927"/>
          <c:y val="8.4536692832078889E-2"/>
          <c:w val="0.1426753699417839"/>
          <c:h val="4.611307867493244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Coût de l'énergie en €/lit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0"/>
          <c:order val="0"/>
          <c:tx>
            <c:strRef>
              <c:f>'RATIOS - INDICATEURS'!$B$80</c:f>
              <c:strCache>
                <c:ptCount val="1"/>
                <c:pt idx="0">
                  <c:v>TOTAL (hors eau)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'[1]RATIOS - INDICATEURS'!$C$4:$N$4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  <c:extLst xmlns:c15="http://schemas.microsoft.com/office/drawing/2012/chart"/>
            </c:numRef>
          </c:cat>
          <c:val>
            <c:numRef>
              <c:f>'RATIOS - INDICATEURS'!$C$80:$N$80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A57B-4D12-A1E3-439A9CF5E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362581745158927"/>
          <c:y val="8.4536692832078889E-2"/>
          <c:w val="0.1426753699417839"/>
          <c:h val="5.644610248010586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Coût de l'énergie en €/m²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0"/>
          <c:order val="0"/>
          <c:tx>
            <c:strRef>
              <c:f>'RATIOS - INDICATEURS'!$B$51</c:f>
              <c:strCache>
                <c:ptCount val="1"/>
                <c:pt idx="0">
                  <c:v>TOTAL (hors eau)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'[1]RATIOS - INDICATEURS'!$C$4:$N$4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  <c:extLst xmlns:c15="http://schemas.microsoft.com/office/drawing/2012/chart"/>
            </c:numRef>
          </c:cat>
          <c:val>
            <c:numRef>
              <c:f>'RATIOS - INDICATEURS'!$C$51:$N$51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164.80324626494107</c:v>
                </c:pt>
                <c:pt idx="3">
                  <c:v>174.32017864643962</c:v>
                </c:pt>
                <c:pt idx="4">
                  <c:v>152.72073216654593</c:v>
                </c:pt>
                <c:pt idx="5">
                  <c:v>156.76781571305773</c:v>
                </c:pt>
                <c:pt idx="6">
                  <c:v>159.83362348500197</c:v>
                </c:pt>
                <c:pt idx="7">
                  <c:v>155.13769098790061</c:v>
                </c:pt>
                <c:pt idx="8">
                  <c:v>165.41038475141386</c:v>
                </c:pt>
                <c:pt idx="9">
                  <c:v>160.78358004809533</c:v>
                </c:pt>
                <c:pt idx="10">
                  <c:v>174.66766951553254</c:v>
                </c:pt>
                <c:pt idx="11">
                  <c:v>171.47825274468582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049D-4A9B-82EF-6DE59541B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856582741972063"/>
          <c:y val="8.4536692832078889E-2"/>
          <c:w val="0.14299562554680664"/>
          <c:h val="5.644610248010586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d'énergie en kWh/m²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0"/>
          <c:order val="0"/>
          <c:tx>
            <c:strRef>
              <c:f>'RATIOS - INDICATEURS'!$B$51</c:f>
              <c:strCache>
                <c:ptCount val="1"/>
                <c:pt idx="0">
                  <c:v>TOTAL (hors eau)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'[1]RATIOS - INDICATEURS'!$C$4:$N$4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  <c:extLst xmlns:c15="http://schemas.microsoft.com/office/drawing/2012/chart"/>
            </c:numRef>
          </c:cat>
          <c:val>
            <c:numRef>
              <c:f>'RATIOS - INDICATEURS'!$C$51:$N$51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164.80324626494107</c:v>
                </c:pt>
                <c:pt idx="3">
                  <c:v>174.32017864643962</c:v>
                </c:pt>
                <c:pt idx="4">
                  <c:v>152.72073216654593</c:v>
                </c:pt>
                <c:pt idx="5">
                  <c:v>156.76781571305773</c:v>
                </c:pt>
                <c:pt idx="6">
                  <c:v>159.83362348500197</c:v>
                </c:pt>
                <c:pt idx="7">
                  <c:v>155.13769098790061</c:v>
                </c:pt>
                <c:pt idx="8">
                  <c:v>165.41038475141386</c:v>
                </c:pt>
                <c:pt idx="9">
                  <c:v>160.78358004809533</c:v>
                </c:pt>
                <c:pt idx="10">
                  <c:v>174.66766951553254</c:v>
                </c:pt>
                <c:pt idx="11">
                  <c:v>171.47825274468582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08D5-43E4-B420-4F78786B00A2}"/>
            </c:ext>
          </c:extLst>
        </c:ser>
        <c:ser>
          <c:idx val="0"/>
          <c:order val="1"/>
          <c:tx>
            <c:strRef>
              <c:f>'RATIOS - INDICATEURS'!$B$52</c:f>
              <c:strCache>
                <c:ptCount val="1"/>
                <c:pt idx="0">
                  <c:v>TOTAL corrigé (hors eau)</c:v>
                </c:pt>
              </c:strCache>
            </c:strRef>
          </c:tx>
          <c:invertIfNegative val="0"/>
          <c:val>
            <c:numRef>
              <c:f>'RATIOS - INDICATEURS'!$C$52:$W$52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170.3255488532032</c:v>
                </c:pt>
                <c:pt idx="3">
                  <c:v>166.21317453667336</c:v>
                </c:pt>
                <c:pt idx="4">
                  <c:v>178.14592590137653</c:v>
                </c:pt>
                <c:pt idx="5">
                  <c:v>157.51383915068078</c:v>
                </c:pt>
                <c:pt idx="6">
                  <c:v>155.13408377088092</c:v>
                </c:pt>
                <c:pt idx="7">
                  <c:v>148.20663063611011</c:v>
                </c:pt>
                <c:pt idx="8">
                  <c:v>153.03015902755607</c:v>
                </c:pt>
                <c:pt idx="9">
                  <c:v>149.98898163481567</c:v>
                </c:pt>
                <c:pt idx="10">
                  <c:v>181.93041358347688</c:v>
                </c:pt>
                <c:pt idx="11">
                  <c:v>176.02978806100236</c:v>
                </c:pt>
                <c:pt idx="12">
                  <c:v>135.40554369393246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BD-49CA-B53C-C2967BB26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526822137225299"/>
          <c:y val="8.4536692832078889E-2"/>
          <c:w val="0.15473177862774695"/>
          <c:h val="0.103741746280772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Gains en MWh/DJU/m² (%)</a:t>
            </a:r>
            <a:endParaRPr lang="fr-FR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'RATIOS - INDICATEURS'!$B$126</c:f>
              <c:strCache>
                <c:ptCount val="1"/>
                <c:pt idx="0">
                  <c:v>Electrique</c:v>
                </c:pt>
              </c:strCache>
            </c:strRef>
          </c:tx>
          <c:invertIfNegative val="0"/>
          <c:cat>
            <c:numRef>
              <c:f>'RATIOS - INDICATEURS'!$C$125:$W$125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INDICATEURS'!$C$126:$W$126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6.2539834393725346E-2</c:v>
                </c:pt>
                <c:pt idx="4">
                  <c:v>0.46973004731734402</c:v>
                </c:pt>
                <c:pt idx="5">
                  <c:v>0.2865550580725591</c:v>
                </c:pt>
                <c:pt idx="6">
                  <c:v>0.24330375009477523</c:v>
                </c:pt>
                <c:pt idx="7">
                  <c:v>7.463375268148309E-2</c:v>
                </c:pt>
                <c:pt idx="8">
                  <c:v>0.19461870959222338</c:v>
                </c:pt>
                <c:pt idx="9">
                  <c:v>0.12844946230557763</c:v>
                </c:pt>
                <c:pt idx="10">
                  <c:v>0.31636311260851957</c:v>
                </c:pt>
                <c:pt idx="11">
                  <c:v>0.3171940440506571</c:v>
                </c:pt>
                <c:pt idx="12">
                  <c:v>0.28650740787404838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2-47EC-A266-71BA4D5EDCC5}"/>
            </c:ext>
          </c:extLst>
        </c:ser>
        <c:ser>
          <c:idx val="1"/>
          <c:order val="1"/>
          <c:tx>
            <c:strRef>
              <c:f>'RATIOS - INDICATEURS'!$B$127</c:f>
              <c:strCache>
                <c:ptCount val="1"/>
                <c:pt idx="0">
                  <c:v>Gaz Naturel</c:v>
                </c:pt>
              </c:strCache>
            </c:strRef>
          </c:tx>
          <c:invertIfNegative val="0"/>
          <c:cat>
            <c:numRef>
              <c:f>'RATIOS - INDICATEURS'!$C$125:$W$125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INDICATEURS'!$C$127:$W$127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9.215200745894303E-2</c:v>
                </c:pt>
                <c:pt idx="4">
                  <c:v>0.26779141172845211</c:v>
                </c:pt>
                <c:pt idx="5">
                  <c:v>8.3768604993700091E-2</c:v>
                </c:pt>
                <c:pt idx="6">
                  <c:v>0.11776280659200888</c:v>
                </c:pt>
                <c:pt idx="7">
                  <c:v>2.7070277634226647E-2</c:v>
                </c:pt>
                <c:pt idx="8">
                  <c:v>0.17959541427841175</c:v>
                </c:pt>
                <c:pt idx="9">
                  <c:v>0.1194708995335827</c:v>
                </c:pt>
                <c:pt idx="10">
                  <c:v>0.36747454147359226</c:v>
                </c:pt>
                <c:pt idx="11">
                  <c:v>0.10590139311769153</c:v>
                </c:pt>
                <c:pt idx="12">
                  <c:v>-0.13270907666326892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ED-41C0-8558-D5BC99700CE0}"/>
            </c:ext>
          </c:extLst>
        </c:ser>
        <c:ser>
          <c:idx val="2"/>
          <c:order val="2"/>
          <c:tx>
            <c:strRef>
              <c:f>'RATIOS - INDICATEURS'!$B$128</c:f>
              <c:strCache>
                <c:ptCount val="1"/>
                <c:pt idx="0">
                  <c:v>Gaz Propane</c:v>
                </c:pt>
              </c:strCache>
            </c:strRef>
          </c:tx>
          <c:invertIfNegative val="0"/>
          <c:cat>
            <c:numRef>
              <c:f>'RATIOS - INDICATEURS'!$C$125:$W$125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INDICATEURS'!$C$128:$W$128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ED-41C0-8558-D5BC99700CE0}"/>
            </c:ext>
          </c:extLst>
        </c:ser>
        <c:ser>
          <c:idx val="3"/>
          <c:order val="3"/>
          <c:tx>
            <c:strRef>
              <c:f>'RATIOS - INDICATEURS'!$B$129</c:f>
              <c:strCache>
                <c:ptCount val="1"/>
                <c:pt idx="0">
                  <c:v>Gaz Butane</c:v>
                </c:pt>
              </c:strCache>
            </c:strRef>
          </c:tx>
          <c:invertIfNegative val="0"/>
          <c:cat>
            <c:numRef>
              <c:f>'RATIOS - INDICATEURS'!$C$125:$W$125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INDICATEURS'!$C$129:$W$129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ED-41C0-8558-D5BC99700CE0}"/>
            </c:ext>
          </c:extLst>
        </c:ser>
        <c:ser>
          <c:idx val="4"/>
          <c:order val="4"/>
          <c:tx>
            <c:strRef>
              <c:f>'RATIOS - INDICATEURS'!$B$130</c:f>
              <c:strCache>
                <c:ptCount val="1"/>
                <c:pt idx="0">
                  <c:v>RCU</c:v>
                </c:pt>
              </c:strCache>
            </c:strRef>
          </c:tx>
          <c:invertIfNegative val="0"/>
          <c:cat>
            <c:numRef>
              <c:f>'RATIOS - INDICATEURS'!$C$125:$W$125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INDICATEURS'!$C$130:$W$130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ED-41C0-8558-D5BC99700CE0}"/>
            </c:ext>
          </c:extLst>
        </c:ser>
        <c:ser>
          <c:idx val="5"/>
          <c:order val="5"/>
          <c:tx>
            <c:strRef>
              <c:f>'RATIOS - INDICATEURS'!$B$131</c:f>
              <c:strCache>
                <c:ptCount val="1"/>
                <c:pt idx="0">
                  <c:v>Fioul</c:v>
                </c:pt>
              </c:strCache>
            </c:strRef>
          </c:tx>
          <c:invertIfNegative val="0"/>
          <c:cat>
            <c:numRef>
              <c:f>'RATIOS - INDICATEURS'!$C$125:$W$125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INDICATEURS'!$C$131:$W$131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ED-41C0-8558-D5BC99700CE0}"/>
            </c:ext>
          </c:extLst>
        </c:ser>
        <c:ser>
          <c:idx val="6"/>
          <c:order val="6"/>
          <c:tx>
            <c:strRef>
              <c:f>'RATIOS - INDICATEURS'!$B$132</c:f>
              <c:strCache>
                <c:ptCount val="1"/>
                <c:pt idx="0">
                  <c:v>Bois Granulés</c:v>
                </c:pt>
              </c:strCache>
            </c:strRef>
          </c:tx>
          <c:invertIfNegative val="0"/>
          <c:cat>
            <c:numRef>
              <c:f>'RATIOS - INDICATEURS'!$C$125:$W$125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INDICATEURS'!$C$132:$W$132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ED-41C0-8558-D5BC99700CE0}"/>
            </c:ext>
          </c:extLst>
        </c:ser>
        <c:ser>
          <c:idx val="7"/>
          <c:order val="7"/>
          <c:tx>
            <c:strRef>
              <c:f>'RATIOS - INDICATEURS'!$B$133</c:f>
              <c:strCache>
                <c:ptCount val="1"/>
                <c:pt idx="0">
                  <c:v>Bois Plaquettes</c:v>
                </c:pt>
              </c:strCache>
            </c:strRef>
          </c:tx>
          <c:invertIfNegative val="0"/>
          <c:cat>
            <c:numRef>
              <c:f>'RATIOS - INDICATEURS'!$C$125:$W$125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INDICATEURS'!$C$133:$W$133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ED-41C0-8558-D5BC99700CE0}"/>
            </c:ext>
          </c:extLst>
        </c:ser>
        <c:ser>
          <c:idx val="8"/>
          <c:order val="8"/>
          <c:tx>
            <c:strRef>
              <c:f>'RATIOS - INDICATEURS'!$B$134</c:f>
              <c:strCache>
                <c:ptCount val="1"/>
                <c:pt idx="0">
                  <c:v>Eau (m3/DJU/m2)</c:v>
                </c:pt>
              </c:strCache>
            </c:strRef>
          </c:tx>
          <c:invertIfNegative val="0"/>
          <c:cat>
            <c:numRef>
              <c:f>'RATIOS - INDICATEURS'!$C$125:$W$125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INDICATEURS'!$C$134:$W$134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5ED-41C0-8558-D5BC99700CE0}"/>
            </c:ext>
          </c:extLst>
        </c:ser>
        <c:ser>
          <c:idx val="9"/>
          <c:order val="9"/>
          <c:tx>
            <c:strRef>
              <c:f>'RATIOS - INDICATEURS'!$B$135</c:f>
              <c:strCache>
                <c:ptCount val="1"/>
              </c:strCache>
            </c:strRef>
          </c:tx>
          <c:invertIfNegative val="0"/>
          <c:cat>
            <c:numRef>
              <c:f>'RATIOS - INDICATEURS'!$C$125:$W$125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INDICATEURS'!$C$135:$W$135</c:f>
              <c:numCache>
                <c:formatCode>#,##0.00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8-35ED-41C0-8558-D5BC99700CE0}"/>
            </c:ext>
          </c:extLst>
        </c:ser>
        <c:ser>
          <c:idx val="10"/>
          <c:order val="10"/>
          <c:tx>
            <c:strRef>
              <c:f>'RATIOS - INDICATEURS'!$B$136</c:f>
              <c:strCache>
                <c:ptCount val="1"/>
                <c:pt idx="0">
                  <c:v>TOTAL (hors eau)</c:v>
                </c:pt>
              </c:strCache>
            </c:strRef>
          </c:tx>
          <c:invertIfNegative val="0"/>
          <c:cat>
            <c:numRef>
              <c:f>'RATIOS - INDICATEURS'!$C$125:$W$125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INDICATEURS'!$C$136:$W$136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8.0089162617218657E-2</c:v>
                </c:pt>
                <c:pt idx="4">
                  <c:v>0.35005333905453462</c:v>
                </c:pt>
                <c:pt idx="5">
                  <c:v>0.16637590011204328</c:v>
                </c:pt>
                <c:pt idx="6">
                  <c:v>0.16890329261518189</c:v>
                </c:pt>
                <c:pt idx="7">
                  <c:v>4.6445783051024536E-2</c:v>
                </c:pt>
                <c:pt idx="8">
                  <c:v>0.18760695932394311</c:v>
                </c:pt>
                <c:pt idx="9">
                  <c:v>0.12312841596716972</c:v>
                </c:pt>
                <c:pt idx="10">
                  <c:v>0.34812999318585947</c:v>
                </c:pt>
                <c:pt idx="11">
                  <c:v>0.19197378161777023</c:v>
                </c:pt>
                <c:pt idx="12">
                  <c:v>3.8063375494477247E-2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5ED-41C0-8558-D5BC99700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egendEntry>
        <c:idx val="9"/>
        <c:delete val="1"/>
      </c:legendEntry>
      <c:layout>
        <c:manualLayout>
          <c:xMode val="edge"/>
          <c:yMode val="edge"/>
          <c:x val="0.84362581745158927"/>
          <c:y val="8.4536692832078889E-2"/>
          <c:w val="0.14753649757751888"/>
          <c:h val="0.4611308793419076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Gains en MWh/DJU/m² (%)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0"/>
          <c:order val="0"/>
          <c:tx>
            <c:strRef>
              <c:f>'RATIOS - INDICATEURS'!$B$94</c:f>
              <c:strCache>
                <c:ptCount val="1"/>
                <c:pt idx="0">
                  <c:v>TOTAL (hors eau)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'[1]RATIOS - INDICATEURS'!$C$4:$N$4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  <c:extLst xmlns:c15="http://schemas.microsoft.com/office/drawing/2012/chart"/>
            </c:numRef>
          </c:cat>
          <c:val>
            <c:numRef>
              <c:f>'RATIOS - INDICATEURS'!$C$136:$N$136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8.0089162617218657E-2</c:v>
                </c:pt>
                <c:pt idx="4">
                  <c:v>0.35005333905453462</c:v>
                </c:pt>
                <c:pt idx="5">
                  <c:v>0.16637590011204328</c:v>
                </c:pt>
                <c:pt idx="6">
                  <c:v>0.16890329261518189</c:v>
                </c:pt>
                <c:pt idx="7">
                  <c:v>4.6445783051024536E-2</c:v>
                </c:pt>
                <c:pt idx="8">
                  <c:v>0.18760695932394311</c:v>
                </c:pt>
                <c:pt idx="9">
                  <c:v>0.12312841596716972</c:v>
                </c:pt>
                <c:pt idx="10">
                  <c:v>0.34812999318585947</c:v>
                </c:pt>
                <c:pt idx="11">
                  <c:v>0.19197378161777023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D721-4DA5-8FA8-ECBA9836B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362581745158927"/>
          <c:y val="8.4536692832078889E-2"/>
          <c:w val="0.1426753699417839"/>
          <c:h val="4.649418389955686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d'énergie en MWh/DJU climaticien/m²</a:t>
            </a:r>
            <a:endParaRPr lang="fr-FR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'RATIOS - INDICATEURS'!$B$84</c:f>
              <c:strCache>
                <c:ptCount val="1"/>
                <c:pt idx="0">
                  <c:v>Electrique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INDICATEURS'!$C$84:$W$84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4.279484779722427E-2</c:v>
                </c:pt>
                <c:pt idx="3">
                  <c:v>4.5471230491367358E-2</c:v>
                </c:pt>
                <c:pt idx="4">
                  <c:v>6.2896873677952964E-2</c:v>
                </c:pt>
                <c:pt idx="5">
                  <c:v>5.5057927892964202E-2</c:v>
                </c:pt>
                <c:pt idx="6">
                  <c:v>5.3206994751024063E-2</c:v>
                </c:pt>
                <c:pt idx="7">
                  <c:v>4.5988787883764017E-2</c:v>
                </c:pt>
                <c:pt idx="8">
                  <c:v>5.1123525852715658E-2</c:v>
                </c:pt>
                <c:pt idx="9">
                  <c:v>4.8291822986226765E-2</c:v>
                </c:pt>
                <c:pt idx="10">
                  <c:v>5.6333559049961984E-2</c:v>
                </c:pt>
                <c:pt idx="11">
                  <c:v>5.6369118634558193E-2</c:v>
                </c:pt>
                <c:pt idx="12">
                  <c:v>5.5055888709971426E-2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2-433E-9798-F1A63EEA68ED}"/>
            </c:ext>
          </c:extLst>
        </c:ser>
        <c:ser>
          <c:idx val="1"/>
          <c:order val="1"/>
          <c:tx>
            <c:strRef>
              <c:f>'RATIOS - INDICATEURS'!$B$85</c:f>
              <c:strCache>
                <c:ptCount val="1"/>
                <c:pt idx="0">
                  <c:v>Gaz Naturel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INDICATEURS'!$C$85:$W$85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6.225901436369434E-2</c:v>
                </c:pt>
                <c:pt idx="3">
                  <c:v>6.7996307519723936E-2</c:v>
                </c:pt>
                <c:pt idx="4">
                  <c:v>7.893144371297002E-2</c:v>
                </c:pt>
                <c:pt idx="5">
                  <c:v>6.7474365145223758E-2</c:v>
                </c:pt>
                <c:pt idx="6">
                  <c:v>6.9590810630815181E-2</c:v>
                </c:pt>
                <c:pt idx="7">
                  <c:v>6.3944383167752847E-2</c:v>
                </c:pt>
                <c:pt idx="8">
                  <c:v>7.3440447840907613E-2</c:v>
                </c:pt>
                <c:pt idx="9">
                  <c:v>6.969715481379915E-2</c:v>
                </c:pt>
                <c:pt idx="10">
                  <c:v>8.5137617119590711E-2</c:v>
                </c:pt>
                <c:pt idx="11">
                  <c:v>6.8852330718943935E-2</c:v>
                </c:pt>
                <c:pt idx="12">
                  <c:v>5.3996678053523268E-2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82-433E-9798-F1A63EEA68ED}"/>
            </c:ext>
          </c:extLst>
        </c:ser>
        <c:ser>
          <c:idx val="2"/>
          <c:order val="2"/>
          <c:tx>
            <c:strRef>
              <c:f>'RATIOS - INDICATEURS'!$B$86</c:f>
              <c:strCache>
                <c:ptCount val="1"/>
                <c:pt idx="0">
                  <c:v>Gaz Propane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INDICATEURS'!$C$86:$W$86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82-433E-9798-F1A63EEA68ED}"/>
            </c:ext>
          </c:extLst>
        </c:ser>
        <c:ser>
          <c:idx val="3"/>
          <c:order val="3"/>
          <c:tx>
            <c:strRef>
              <c:f>'RATIOS - INDICATEURS'!$B$87</c:f>
              <c:strCache>
                <c:ptCount val="1"/>
                <c:pt idx="0">
                  <c:v>Gaz Butane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INDICATEURS'!$C$87:$W$87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82-433E-9798-F1A63EEA68ED}"/>
            </c:ext>
          </c:extLst>
        </c:ser>
        <c:ser>
          <c:idx val="5"/>
          <c:order val="4"/>
          <c:tx>
            <c:strRef>
              <c:f>'RATIOS - INDICATEURS'!$B$88</c:f>
              <c:strCache>
                <c:ptCount val="1"/>
                <c:pt idx="0">
                  <c:v>RCU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INDICATEURS'!$C$88:$W$88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82-433E-9798-F1A63EEA68ED}"/>
            </c:ext>
          </c:extLst>
        </c:ser>
        <c:ser>
          <c:idx val="4"/>
          <c:order val="5"/>
          <c:tx>
            <c:strRef>
              <c:f>'RATIOS - INDICATEURS'!$B$89</c:f>
              <c:strCache>
                <c:ptCount val="1"/>
                <c:pt idx="0">
                  <c:v>Fioul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INDICATEURS'!$C$89:$W$89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1.9872411254192213E-4</c:v>
                </c:pt>
                <c:pt idx="9">
                  <c:v>0</c:v>
                </c:pt>
                <c:pt idx="10">
                  <c:v>1.5508630959472445E-4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82-433E-9798-F1A63EEA68ED}"/>
            </c:ext>
          </c:extLst>
        </c:ser>
        <c:ser>
          <c:idx val="6"/>
          <c:order val="6"/>
          <c:tx>
            <c:strRef>
              <c:f>'RATIOS - INDICATEURS'!$B$90</c:f>
              <c:strCache>
                <c:ptCount val="1"/>
                <c:pt idx="0">
                  <c:v>Bois Granulés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INDICATEURS'!$C$90:$W$90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82-433E-9798-F1A63EEA68ED}"/>
            </c:ext>
          </c:extLst>
        </c:ser>
        <c:ser>
          <c:idx val="7"/>
          <c:order val="7"/>
          <c:tx>
            <c:strRef>
              <c:f>'RATIOS - INDICATEURS'!$B$91</c:f>
              <c:strCache>
                <c:ptCount val="1"/>
                <c:pt idx="0">
                  <c:v>Bois Plaquettes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INDICATEURS'!$C$91:$W$91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782-433E-9798-F1A63EEA68ED}"/>
            </c:ext>
          </c:extLst>
        </c:ser>
        <c:ser>
          <c:idx val="8"/>
          <c:order val="8"/>
          <c:tx>
            <c:strRef>
              <c:f>'RATIOS - INDICATEURS'!$B$92</c:f>
              <c:strCache>
                <c:ptCount val="1"/>
                <c:pt idx="0">
                  <c:v>Eau (m3/DJU/m2)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INDICATEURS'!$C$92:$W$92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82-433E-9798-F1A63EEA68ED}"/>
            </c:ext>
          </c:extLst>
        </c:ser>
        <c:ser>
          <c:idx val="10"/>
          <c:order val="9"/>
          <c:tx>
            <c:strRef>
              <c:f>'RATIOS - INDICATEURS'!$B$93</c:f>
              <c:strCache>
                <c:ptCount val="1"/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INDICATEURS'!$C$93:$W$93</c:f>
              <c:numCache>
                <c:formatCode>#,##0.00</c:formatCode>
                <c:ptCount val="21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5782-433E-9798-F1A63EEA68ED}"/>
            </c:ext>
          </c:extLst>
        </c:ser>
        <c:ser>
          <c:idx val="9"/>
          <c:order val="10"/>
          <c:tx>
            <c:strRef>
              <c:f>'RATIOS - INDICATEURS'!$B$94</c:f>
              <c:strCache>
                <c:ptCount val="1"/>
                <c:pt idx="0">
                  <c:v>TOTAL (hors eau)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INDICATEURS'!$C$94:$W$94</c:f>
              <c:numCache>
                <c:formatCode>#\ ##0.0000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0.10505386216091861</c:v>
                </c:pt>
                <c:pt idx="3">
                  <c:v>0.1134675380110913</c:v>
                </c:pt>
                <c:pt idx="4">
                  <c:v>0.141828317390923</c:v>
                </c:pt>
                <c:pt idx="5">
                  <c:v>0.12253229303818797</c:v>
                </c:pt>
                <c:pt idx="6">
                  <c:v>0.12279780538183924</c:v>
                </c:pt>
                <c:pt idx="7">
                  <c:v>0.10993317105151687</c:v>
                </c:pt>
                <c:pt idx="8">
                  <c:v>0.12476269780616518</c:v>
                </c:pt>
                <c:pt idx="9">
                  <c:v>0.11798897780002592</c:v>
                </c:pt>
                <c:pt idx="10">
                  <c:v>0.14162626247914742</c:v>
                </c:pt>
                <c:pt idx="11">
                  <c:v>0.12522144935350213</c:v>
                </c:pt>
                <c:pt idx="12">
                  <c:v>0.1090525667634947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782-433E-9798-F1A63EEA6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egendEntry>
        <c:idx val="9"/>
        <c:delete val="1"/>
      </c:legendEntry>
      <c:layout>
        <c:manualLayout>
          <c:xMode val="edge"/>
          <c:yMode val="edge"/>
          <c:x val="0.84362581745158927"/>
          <c:y val="8.4536692832078889E-2"/>
          <c:w val="0.14753649757751888"/>
          <c:h val="0.4611306941567783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d'énergie en MWh/DJU climaticien/m²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0"/>
          <c:order val="0"/>
          <c:tx>
            <c:strRef>
              <c:f>'RATIOS - INDICATEURS'!$B$94</c:f>
              <c:strCache>
                <c:ptCount val="1"/>
                <c:pt idx="0">
                  <c:v>TOTAL (hors eau)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'[1]RATIOS - INDICATEURS'!$C$4:$N$4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  <c:extLst xmlns:c15="http://schemas.microsoft.com/office/drawing/2012/chart"/>
            </c:numRef>
          </c:cat>
          <c:val>
            <c:numRef>
              <c:f>'RATIOS - INDICATEURS'!$C$94:$N$94</c:f>
              <c:numCache>
                <c:formatCode>#\ ##0.0000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0.10505386216091861</c:v>
                </c:pt>
                <c:pt idx="3">
                  <c:v>0.1134675380110913</c:v>
                </c:pt>
                <c:pt idx="4">
                  <c:v>0.141828317390923</c:v>
                </c:pt>
                <c:pt idx="5">
                  <c:v>0.12253229303818797</c:v>
                </c:pt>
                <c:pt idx="6">
                  <c:v>0.12279780538183924</c:v>
                </c:pt>
                <c:pt idx="7">
                  <c:v>0.10993317105151687</c:v>
                </c:pt>
                <c:pt idx="8">
                  <c:v>0.12476269780616518</c:v>
                </c:pt>
                <c:pt idx="9">
                  <c:v>0.11798897780002592</c:v>
                </c:pt>
                <c:pt idx="10">
                  <c:v>0.14162626247914742</c:v>
                </c:pt>
                <c:pt idx="11">
                  <c:v>0.12522144935350213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471-4692-85E3-B957668C2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\ ##0.000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362581745158927"/>
          <c:y val="8.4536692832078889E-2"/>
          <c:w val="0.1426753699417839"/>
          <c:h val="4.611306941567783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Estimation de la consommation d'énergie en MWh/DJU/m²</a:t>
            </a:r>
            <a:endParaRPr lang="fr-FR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'RATIOS - INDICATEURS'!$B$84</c:f>
              <c:strCache>
                <c:ptCount val="1"/>
                <c:pt idx="0">
                  <c:v>Electrique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INDICATEURS'!$C$84:$W$84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4.279484779722427E-2</c:v>
                </c:pt>
                <c:pt idx="3">
                  <c:v>4.5471230491367358E-2</c:v>
                </c:pt>
                <c:pt idx="4">
                  <c:v>6.2896873677952964E-2</c:v>
                </c:pt>
                <c:pt idx="5">
                  <c:v>5.5057927892964202E-2</c:v>
                </c:pt>
                <c:pt idx="6">
                  <c:v>5.3206994751024063E-2</c:v>
                </c:pt>
                <c:pt idx="7">
                  <c:v>4.5988787883764017E-2</c:v>
                </c:pt>
                <c:pt idx="8">
                  <c:v>5.1123525852715658E-2</c:v>
                </c:pt>
                <c:pt idx="9">
                  <c:v>4.8291822986226765E-2</c:v>
                </c:pt>
                <c:pt idx="10">
                  <c:v>5.6333559049961984E-2</c:v>
                </c:pt>
                <c:pt idx="11">
                  <c:v>5.6369118634558193E-2</c:v>
                </c:pt>
                <c:pt idx="12">
                  <c:v>5.5055888709971426E-2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B-4D9A-B1E3-7CDAF1CABFD7}"/>
            </c:ext>
          </c:extLst>
        </c:ser>
        <c:ser>
          <c:idx val="1"/>
          <c:order val="1"/>
          <c:tx>
            <c:strRef>
              <c:f>'RATIOS - INDICATEURS'!$B$85</c:f>
              <c:strCache>
                <c:ptCount val="1"/>
                <c:pt idx="0">
                  <c:v>Gaz Naturel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INDICATEURS'!$C$85:$W$85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6.225901436369434E-2</c:v>
                </c:pt>
                <c:pt idx="3">
                  <c:v>6.7996307519723936E-2</c:v>
                </c:pt>
                <c:pt idx="4">
                  <c:v>7.893144371297002E-2</c:v>
                </c:pt>
                <c:pt idx="5">
                  <c:v>6.7474365145223758E-2</c:v>
                </c:pt>
                <c:pt idx="6">
                  <c:v>6.9590810630815181E-2</c:v>
                </c:pt>
                <c:pt idx="7">
                  <c:v>6.3944383167752847E-2</c:v>
                </c:pt>
                <c:pt idx="8">
                  <c:v>7.3440447840907613E-2</c:v>
                </c:pt>
                <c:pt idx="9">
                  <c:v>6.969715481379915E-2</c:v>
                </c:pt>
                <c:pt idx="10">
                  <c:v>8.5137617119590711E-2</c:v>
                </c:pt>
                <c:pt idx="11">
                  <c:v>6.8852330718943935E-2</c:v>
                </c:pt>
                <c:pt idx="12">
                  <c:v>5.3996678053523268E-2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EB-4D9A-B1E3-7CDAF1CABFD7}"/>
            </c:ext>
          </c:extLst>
        </c:ser>
        <c:ser>
          <c:idx val="2"/>
          <c:order val="2"/>
          <c:tx>
            <c:strRef>
              <c:f>'RATIOS - INDICATEURS'!$B$86</c:f>
              <c:strCache>
                <c:ptCount val="1"/>
                <c:pt idx="0">
                  <c:v>Gaz Propane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INDICATEURS'!$C$86:$W$86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EB-4D9A-B1E3-7CDAF1CABFD7}"/>
            </c:ext>
          </c:extLst>
        </c:ser>
        <c:ser>
          <c:idx val="3"/>
          <c:order val="3"/>
          <c:tx>
            <c:strRef>
              <c:f>'RATIOS - INDICATEURS'!$B$87</c:f>
              <c:strCache>
                <c:ptCount val="1"/>
                <c:pt idx="0">
                  <c:v>Gaz Butane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INDICATEURS'!$C$87:$W$87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EB-4D9A-B1E3-7CDAF1CABFD7}"/>
            </c:ext>
          </c:extLst>
        </c:ser>
        <c:ser>
          <c:idx val="5"/>
          <c:order val="4"/>
          <c:tx>
            <c:strRef>
              <c:f>'RATIOS - INDICATEURS'!$B$88</c:f>
              <c:strCache>
                <c:ptCount val="1"/>
                <c:pt idx="0">
                  <c:v>RCU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INDICATEURS'!$C$88:$W$88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EB-4D9A-B1E3-7CDAF1CABFD7}"/>
            </c:ext>
          </c:extLst>
        </c:ser>
        <c:ser>
          <c:idx val="4"/>
          <c:order val="5"/>
          <c:tx>
            <c:strRef>
              <c:f>'RATIOS - INDICATEURS'!$B$89</c:f>
              <c:strCache>
                <c:ptCount val="1"/>
                <c:pt idx="0">
                  <c:v>Fioul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INDICATEURS'!$C$89:$W$89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1.9872411254192213E-4</c:v>
                </c:pt>
                <c:pt idx="9">
                  <c:v>0</c:v>
                </c:pt>
                <c:pt idx="10">
                  <c:v>1.5508630959472445E-4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EB-4D9A-B1E3-7CDAF1CABFD7}"/>
            </c:ext>
          </c:extLst>
        </c:ser>
        <c:ser>
          <c:idx val="6"/>
          <c:order val="6"/>
          <c:tx>
            <c:strRef>
              <c:f>'RATIOS - INDICATEURS'!$B$90</c:f>
              <c:strCache>
                <c:ptCount val="1"/>
                <c:pt idx="0">
                  <c:v>Bois Granulés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INDICATEURS'!$C$90:$W$90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EB-4D9A-B1E3-7CDAF1CABFD7}"/>
            </c:ext>
          </c:extLst>
        </c:ser>
        <c:ser>
          <c:idx val="7"/>
          <c:order val="7"/>
          <c:tx>
            <c:strRef>
              <c:f>'RATIOS - INDICATEURS'!$B$91</c:f>
              <c:strCache>
                <c:ptCount val="1"/>
                <c:pt idx="0">
                  <c:v>Bois Plaquettes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INDICATEURS'!$C$91:$W$91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EB-4D9A-B1E3-7CDAF1CABFD7}"/>
            </c:ext>
          </c:extLst>
        </c:ser>
        <c:ser>
          <c:idx val="8"/>
          <c:order val="8"/>
          <c:tx>
            <c:strRef>
              <c:f>'RATIOS - INDICATEURS'!$B$92</c:f>
              <c:strCache>
                <c:ptCount val="1"/>
                <c:pt idx="0">
                  <c:v>Eau (m3/DJU/m2)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INDICATEURS'!$C$92:$W$92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EB-4D9A-B1E3-7CDAF1CABFD7}"/>
            </c:ext>
          </c:extLst>
        </c:ser>
        <c:ser>
          <c:idx val="10"/>
          <c:order val="9"/>
          <c:tx>
            <c:strRef>
              <c:f>'RATIOS - INDICATEURS'!$B$93</c:f>
              <c:strCache>
                <c:ptCount val="1"/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INDICATEURS'!$C$93:$W$93</c:f>
              <c:numCache>
                <c:formatCode>#,##0.00</c:formatCode>
                <c:ptCount val="21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49EB-4D9A-B1E3-7CDAF1CABFD7}"/>
            </c:ext>
          </c:extLst>
        </c:ser>
        <c:ser>
          <c:idx val="9"/>
          <c:order val="10"/>
          <c:tx>
            <c:strRef>
              <c:f>'RATIOS - INDICATEURS'!$B$94</c:f>
              <c:strCache>
                <c:ptCount val="1"/>
                <c:pt idx="0">
                  <c:v>TOTAL (hors eau)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INDICATEURS'!$C$94:$W$94</c:f>
              <c:numCache>
                <c:formatCode>#\ ##0.0000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0.10505386216091861</c:v>
                </c:pt>
                <c:pt idx="3">
                  <c:v>0.1134675380110913</c:v>
                </c:pt>
                <c:pt idx="4">
                  <c:v>0.141828317390923</c:v>
                </c:pt>
                <c:pt idx="5">
                  <c:v>0.12253229303818797</c:v>
                </c:pt>
                <c:pt idx="6">
                  <c:v>0.12279780538183924</c:v>
                </c:pt>
                <c:pt idx="7">
                  <c:v>0.10993317105151687</c:v>
                </c:pt>
                <c:pt idx="8">
                  <c:v>0.12476269780616518</c:v>
                </c:pt>
                <c:pt idx="9">
                  <c:v>0.11798897780002592</c:v>
                </c:pt>
                <c:pt idx="10">
                  <c:v>0.14162626247914742</c:v>
                </c:pt>
                <c:pt idx="11">
                  <c:v>0.12522144935350213</c:v>
                </c:pt>
                <c:pt idx="12">
                  <c:v>0.1090525667634947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EB-4D9A-B1E3-7CDAF1CAB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egendEntry>
        <c:idx val="9"/>
        <c:delete val="1"/>
      </c:legendEntry>
      <c:layout>
        <c:manualLayout>
          <c:xMode val="edge"/>
          <c:yMode val="edge"/>
          <c:x val="0.84362581745158927"/>
          <c:y val="8.4536692832078889E-2"/>
          <c:w val="0.14753649757751888"/>
          <c:h val="0.4611306941567783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Estimation de la consommation d'énergie en MWh/DJU/m²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0"/>
          <c:order val="0"/>
          <c:tx>
            <c:strRef>
              <c:f>'RATIOS - INDICATEURS'!$B$94</c:f>
              <c:strCache>
                <c:ptCount val="1"/>
                <c:pt idx="0">
                  <c:v>TOTAL (hors eau)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'[1]RATIOS - INDICATEURS'!$C$4:$N$4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  <c:extLst xmlns:c15="http://schemas.microsoft.com/office/drawing/2012/chart"/>
            </c:numRef>
          </c:cat>
          <c:val>
            <c:numRef>
              <c:f>'RATIOS - INDICATEURS'!$C$94:$N$94</c:f>
              <c:numCache>
                <c:formatCode>#\ ##0.0000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0.10505386216091861</c:v>
                </c:pt>
                <c:pt idx="3">
                  <c:v>0.1134675380110913</c:v>
                </c:pt>
                <c:pt idx="4">
                  <c:v>0.141828317390923</c:v>
                </c:pt>
                <c:pt idx="5">
                  <c:v>0.12253229303818797</c:v>
                </c:pt>
                <c:pt idx="6">
                  <c:v>0.12279780538183924</c:v>
                </c:pt>
                <c:pt idx="7">
                  <c:v>0.10993317105151687</c:v>
                </c:pt>
                <c:pt idx="8">
                  <c:v>0.12476269780616518</c:v>
                </c:pt>
                <c:pt idx="9">
                  <c:v>0.11798897780002592</c:v>
                </c:pt>
                <c:pt idx="10">
                  <c:v>0.14162626247914742</c:v>
                </c:pt>
                <c:pt idx="11">
                  <c:v>0.12522144935350213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D217-4B61-A875-AA1B26AC7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\ ##0.000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362581745158927"/>
          <c:y val="8.4536692832078889E-2"/>
          <c:w val="0.1426753699417839"/>
          <c:h val="4.611306941567783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Gains en kWh/m² (%)</a:t>
            </a:r>
            <a:endParaRPr lang="fr-FR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'RATIOS - INDICATEURS'!$B$140</c:f>
              <c:strCache>
                <c:ptCount val="1"/>
                <c:pt idx="0">
                  <c:v>Electrique</c:v>
                </c:pt>
              </c:strCache>
            </c:strRef>
          </c:tx>
          <c:invertIfNegative val="0"/>
          <c:cat>
            <c:numRef>
              <c:f>'RATIOS - INDICATEURS'!$C$125:$W$125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INDICATEURS'!$C$140:$W$140</c:f>
              <c:numCache>
                <c:formatCode>#,##0.00</c:formatCode>
                <c:ptCount val="21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4.056092275957357E-2</c:v>
                </c:pt>
                <c:pt idx="4">
                  <c:v>8.8320732757396492E-3</c:v>
                </c:pt>
                <c:pt idx="5">
                  <c:v>4.925484704257066E-2</c:v>
                </c:pt>
                <c:pt idx="6">
                  <c:v>3.1575560875448216E-2</c:v>
                </c:pt>
                <c:pt idx="7">
                  <c:v>-3.3292014798974368E-2</c:v>
                </c:pt>
                <c:pt idx="8">
                  <c:v>9.6098710293992529E-3</c:v>
                </c:pt>
                <c:pt idx="9">
                  <c:v>-1.9768553125857458E-2</c:v>
                </c:pt>
                <c:pt idx="10">
                  <c:v>3.4881674441490151E-2</c:v>
                </c:pt>
                <c:pt idx="11">
                  <c:v>0.14981069254053847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15-405A-98F4-5C115499B7AD}"/>
            </c:ext>
          </c:extLst>
        </c:ser>
        <c:ser>
          <c:idx val="1"/>
          <c:order val="1"/>
          <c:tx>
            <c:strRef>
              <c:f>'RATIOS - INDICATEURS'!$B$141</c:f>
              <c:strCache>
                <c:ptCount val="1"/>
                <c:pt idx="0">
                  <c:v>Gaz Naturel</c:v>
                </c:pt>
              </c:strCache>
            </c:strRef>
          </c:tx>
          <c:invertIfNegative val="0"/>
          <c:cat>
            <c:numRef>
              <c:f>'RATIOS - INDICATEURS'!$C$125:$W$125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INDICATEURS'!$C$141:$W$141</c:f>
              <c:numCache>
                <c:formatCode>#,##0.00</c:formatCode>
                <c:ptCount val="21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6.9560560356445755E-2</c:v>
                </c:pt>
                <c:pt idx="4">
                  <c:v>-0.12977989345071073</c:v>
                </c:pt>
                <c:pt idx="5">
                  <c:v>-0.11612841228434068</c:v>
                </c:pt>
                <c:pt idx="6">
                  <c:v>-7.2586410160854875E-2</c:v>
                </c:pt>
                <c:pt idx="7">
                  <c:v>-7.6078676782520671E-2</c:v>
                </c:pt>
                <c:pt idx="8">
                  <c:v>-3.0867886850559634E-3</c:v>
                </c:pt>
                <c:pt idx="9">
                  <c:v>-2.7567812083242549E-2</c:v>
                </c:pt>
                <c:pt idx="10">
                  <c:v>7.5063810039446288E-2</c:v>
                </c:pt>
                <c:pt idx="11">
                  <c:v>-3.4631797459527158E-2</c:v>
                </c:pt>
                <c:pt idx="12">
                  <c:v>-0.20256227708627828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15-405A-98F4-5C115499B7AD}"/>
            </c:ext>
          </c:extLst>
        </c:ser>
        <c:ser>
          <c:idx val="2"/>
          <c:order val="2"/>
          <c:tx>
            <c:strRef>
              <c:f>'RATIOS - INDICATEURS'!$B$142</c:f>
              <c:strCache>
                <c:ptCount val="1"/>
                <c:pt idx="0">
                  <c:v>Gaz Propane</c:v>
                </c:pt>
              </c:strCache>
            </c:strRef>
          </c:tx>
          <c:invertIfNegative val="0"/>
          <c:cat>
            <c:numRef>
              <c:f>'RATIOS - INDICATEURS'!$C$125:$W$125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INDICATEURS'!$C$142:$W$142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15-405A-98F4-5C115499B7AD}"/>
            </c:ext>
          </c:extLst>
        </c:ser>
        <c:ser>
          <c:idx val="3"/>
          <c:order val="3"/>
          <c:tx>
            <c:strRef>
              <c:f>'RATIOS - INDICATEURS'!$B$143</c:f>
              <c:strCache>
                <c:ptCount val="1"/>
                <c:pt idx="0">
                  <c:v>Gaz Butane</c:v>
                </c:pt>
              </c:strCache>
            </c:strRef>
          </c:tx>
          <c:invertIfNegative val="0"/>
          <c:cat>
            <c:numRef>
              <c:f>'RATIOS - INDICATEURS'!$C$125:$W$125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INDICATEURS'!$C$143:$W$143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15-405A-98F4-5C115499B7AD}"/>
            </c:ext>
          </c:extLst>
        </c:ser>
        <c:ser>
          <c:idx val="4"/>
          <c:order val="4"/>
          <c:tx>
            <c:strRef>
              <c:f>'RATIOS - INDICATEURS'!$B$144</c:f>
              <c:strCache>
                <c:ptCount val="1"/>
                <c:pt idx="0">
                  <c:v>RCU</c:v>
                </c:pt>
              </c:strCache>
            </c:strRef>
          </c:tx>
          <c:invertIfNegative val="0"/>
          <c:cat>
            <c:numRef>
              <c:f>'RATIOS - INDICATEURS'!$C$125:$W$125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INDICATEURS'!$C$144:$W$144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15-405A-98F4-5C115499B7AD}"/>
            </c:ext>
          </c:extLst>
        </c:ser>
        <c:ser>
          <c:idx val="5"/>
          <c:order val="5"/>
          <c:tx>
            <c:strRef>
              <c:f>'RATIOS - INDICATEURS'!$B$145</c:f>
              <c:strCache>
                <c:ptCount val="1"/>
                <c:pt idx="0">
                  <c:v>Fioul</c:v>
                </c:pt>
              </c:strCache>
            </c:strRef>
          </c:tx>
          <c:invertIfNegative val="0"/>
          <c:cat>
            <c:numRef>
              <c:f>'RATIOS - INDICATEURS'!$C$125:$W$125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INDICATEURS'!$C$145:$W$145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15-405A-98F4-5C115499B7AD}"/>
            </c:ext>
          </c:extLst>
        </c:ser>
        <c:ser>
          <c:idx val="6"/>
          <c:order val="6"/>
          <c:tx>
            <c:strRef>
              <c:f>'RATIOS - INDICATEURS'!$B$146</c:f>
              <c:strCache>
                <c:ptCount val="1"/>
                <c:pt idx="0">
                  <c:v>Bois Granulés</c:v>
                </c:pt>
              </c:strCache>
            </c:strRef>
          </c:tx>
          <c:invertIfNegative val="0"/>
          <c:cat>
            <c:numRef>
              <c:f>'RATIOS - INDICATEURS'!$C$125:$W$125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INDICATEURS'!$C$146:$W$146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15-405A-98F4-5C115499B7AD}"/>
            </c:ext>
          </c:extLst>
        </c:ser>
        <c:ser>
          <c:idx val="7"/>
          <c:order val="7"/>
          <c:tx>
            <c:strRef>
              <c:f>'RATIOS - INDICATEURS'!$B$147</c:f>
              <c:strCache>
                <c:ptCount val="1"/>
                <c:pt idx="0">
                  <c:v>Bois Plaquettes</c:v>
                </c:pt>
              </c:strCache>
            </c:strRef>
          </c:tx>
          <c:invertIfNegative val="0"/>
          <c:cat>
            <c:numRef>
              <c:f>'RATIOS - INDICATEURS'!$C$125:$W$125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INDICATEURS'!$C$147:$W$147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515-405A-98F4-5C115499B7AD}"/>
            </c:ext>
          </c:extLst>
        </c:ser>
        <c:ser>
          <c:idx val="8"/>
          <c:order val="8"/>
          <c:tx>
            <c:strRef>
              <c:f>'RATIOS - INDICATEURS'!$B$148</c:f>
              <c:strCache>
                <c:ptCount val="1"/>
                <c:pt idx="0">
                  <c:v>Eau (m3/DJU/m2)</c:v>
                </c:pt>
              </c:strCache>
            </c:strRef>
          </c:tx>
          <c:invertIfNegative val="0"/>
          <c:cat>
            <c:numRef>
              <c:f>'RATIOS - INDICATEURS'!$C$125:$W$125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INDICATEURS'!$C$148:$W$148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15-405A-98F4-5C115499B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362581745158927"/>
          <c:y val="8.4536692832078889E-2"/>
          <c:w val="0.14753649757751888"/>
          <c:h val="0.4611308793419076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Gains en kWh/m² (%)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0"/>
          <c:order val="0"/>
          <c:tx>
            <c:strRef>
              <c:f>'RATIOS - INDICATEURS'!$B$150</c:f>
              <c:strCache>
                <c:ptCount val="1"/>
                <c:pt idx="0">
                  <c:v>TOTAL (hors eau)</c:v>
                </c:pt>
              </c:strCache>
            </c:strRef>
          </c:tx>
          <c:invertIfNegative val="0"/>
          <c:cat>
            <c:numRef>
              <c:f>'[1]RATIOS - INDICATEURS'!$C$4:$N$4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  <c:extLst xmlns:c15="http://schemas.microsoft.com/office/drawing/2012/chart"/>
            </c:numRef>
          </c:cat>
          <c:val>
            <c:numRef>
              <c:f>'RATIOS - INDICATEURS'!$C$150:$W$150</c:f>
              <c:numCache>
                <c:formatCode>#,##0.00</c:formatCode>
                <c:ptCount val="21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5.7747238584117122E-2</c:v>
                </c:pt>
                <c:pt idx="4">
                  <c:v>-7.3314782155267988E-2</c:v>
                </c:pt>
                <c:pt idx="5">
                  <c:v>-4.8757720093483004E-2</c:v>
                </c:pt>
                <c:pt idx="6">
                  <c:v>-3.0154884036384999E-2</c:v>
                </c:pt>
                <c:pt idx="7">
                  <c:v>-5.8649058778259211E-2</c:v>
                </c:pt>
                <c:pt idx="8">
                  <c:v>3.6840201891215063E-3</c:v>
                </c:pt>
                <c:pt idx="9">
                  <c:v>-2.4390698047195292E-2</c:v>
                </c:pt>
                <c:pt idx="10">
                  <c:v>5.9855758148921634E-2</c:v>
                </c:pt>
                <c:pt idx="11">
                  <c:v>4.050288226127452E-2</c:v>
                </c:pt>
                <c:pt idx="12">
                  <c:v>-4.5544151194751303E-2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6332-45A1-A915-006607AB1FBC}"/>
            </c:ext>
          </c:extLst>
        </c:ser>
        <c:ser>
          <c:idx val="0"/>
          <c:order val="1"/>
          <c:tx>
            <c:strRef>
              <c:f>'RATIOS - INDICATEURS'!$B$151</c:f>
              <c:strCache>
                <c:ptCount val="1"/>
                <c:pt idx="0">
                  <c:v>TOTAL corrigé (hors eau)</c:v>
                </c:pt>
              </c:strCache>
            </c:strRef>
          </c:tx>
          <c:invertIfNegative val="0"/>
          <c:val>
            <c:numRef>
              <c:f>'RATIOS - INDICATEURS'!$C$151:$W$151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-2.4144201173683766E-2</c:v>
                </c:pt>
                <c:pt idx="4">
                  <c:v>4.5914292370273779E-2</c:v>
                </c:pt>
                <c:pt idx="5">
                  <c:v>-7.5218954459758236E-2</c:v>
                </c:pt>
                <c:pt idx="6">
                  <c:v>-8.9190759604803604E-2</c:v>
                </c:pt>
                <c:pt idx="7">
                  <c:v>-0.12986259763153041</c:v>
                </c:pt>
                <c:pt idx="8">
                  <c:v>-0.10154313279538196</c:v>
                </c:pt>
                <c:pt idx="9">
                  <c:v>-0.1193982192061791</c:v>
                </c:pt>
                <c:pt idx="10">
                  <c:v>6.813343510946468E-2</c:v>
                </c:pt>
                <c:pt idx="11">
                  <c:v>3.3490214745853564E-2</c:v>
                </c:pt>
                <c:pt idx="12">
                  <c:v>-0.20501918469886693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32-45A1-A915-006607AB1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362581745158927"/>
          <c:y val="8.4536692832078889E-2"/>
          <c:w val="0.15637418254841082"/>
          <c:h val="9.298836779911373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4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13" Type="http://schemas.openxmlformats.org/officeDocument/2006/relationships/chart" Target="../charts/chart53.xml"/><Relationship Id="rId18" Type="http://schemas.openxmlformats.org/officeDocument/2006/relationships/chart" Target="../charts/chart58.xml"/><Relationship Id="rId3" Type="http://schemas.openxmlformats.org/officeDocument/2006/relationships/chart" Target="../charts/chart43.xml"/><Relationship Id="rId21" Type="http://schemas.openxmlformats.org/officeDocument/2006/relationships/chart" Target="../charts/chart61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17" Type="http://schemas.openxmlformats.org/officeDocument/2006/relationships/chart" Target="../charts/chart57.xml"/><Relationship Id="rId2" Type="http://schemas.openxmlformats.org/officeDocument/2006/relationships/chart" Target="../charts/chart42.xml"/><Relationship Id="rId16" Type="http://schemas.openxmlformats.org/officeDocument/2006/relationships/chart" Target="../charts/chart56.xml"/><Relationship Id="rId20" Type="http://schemas.openxmlformats.org/officeDocument/2006/relationships/chart" Target="../charts/chart60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5" Type="http://schemas.openxmlformats.org/officeDocument/2006/relationships/chart" Target="../charts/chart55.xml"/><Relationship Id="rId10" Type="http://schemas.openxmlformats.org/officeDocument/2006/relationships/chart" Target="../charts/chart50.xml"/><Relationship Id="rId19" Type="http://schemas.openxmlformats.org/officeDocument/2006/relationships/chart" Target="../charts/chart59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Relationship Id="rId14" Type="http://schemas.openxmlformats.org/officeDocument/2006/relationships/chart" Target="../charts/chart54.xml"/><Relationship Id="rId22" Type="http://schemas.openxmlformats.org/officeDocument/2006/relationships/chart" Target="../charts/chart6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0.xml"/><Relationship Id="rId13" Type="http://schemas.openxmlformats.org/officeDocument/2006/relationships/chart" Target="../charts/chart75.xml"/><Relationship Id="rId18" Type="http://schemas.openxmlformats.org/officeDocument/2006/relationships/chart" Target="../charts/chart80.xml"/><Relationship Id="rId3" Type="http://schemas.openxmlformats.org/officeDocument/2006/relationships/chart" Target="../charts/chart65.xml"/><Relationship Id="rId21" Type="http://schemas.openxmlformats.org/officeDocument/2006/relationships/chart" Target="../charts/chart83.xml"/><Relationship Id="rId7" Type="http://schemas.openxmlformats.org/officeDocument/2006/relationships/chart" Target="../charts/chart69.xml"/><Relationship Id="rId12" Type="http://schemas.openxmlformats.org/officeDocument/2006/relationships/chart" Target="../charts/chart74.xml"/><Relationship Id="rId17" Type="http://schemas.openxmlformats.org/officeDocument/2006/relationships/chart" Target="../charts/chart79.xml"/><Relationship Id="rId2" Type="http://schemas.openxmlformats.org/officeDocument/2006/relationships/chart" Target="../charts/chart64.xml"/><Relationship Id="rId16" Type="http://schemas.openxmlformats.org/officeDocument/2006/relationships/chart" Target="../charts/chart78.xml"/><Relationship Id="rId20" Type="http://schemas.openxmlformats.org/officeDocument/2006/relationships/chart" Target="../charts/chart82.xml"/><Relationship Id="rId1" Type="http://schemas.openxmlformats.org/officeDocument/2006/relationships/chart" Target="../charts/chart63.xml"/><Relationship Id="rId6" Type="http://schemas.openxmlformats.org/officeDocument/2006/relationships/chart" Target="../charts/chart68.xml"/><Relationship Id="rId11" Type="http://schemas.openxmlformats.org/officeDocument/2006/relationships/chart" Target="../charts/chart73.xml"/><Relationship Id="rId5" Type="http://schemas.openxmlformats.org/officeDocument/2006/relationships/chart" Target="../charts/chart67.xml"/><Relationship Id="rId15" Type="http://schemas.openxmlformats.org/officeDocument/2006/relationships/chart" Target="../charts/chart77.xml"/><Relationship Id="rId10" Type="http://schemas.openxmlformats.org/officeDocument/2006/relationships/chart" Target="../charts/chart72.xml"/><Relationship Id="rId19" Type="http://schemas.openxmlformats.org/officeDocument/2006/relationships/chart" Target="../charts/chart81.xml"/><Relationship Id="rId4" Type="http://schemas.openxmlformats.org/officeDocument/2006/relationships/chart" Target="../charts/chart66.xml"/><Relationship Id="rId9" Type="http://schemas.openxmlformats.org/officeDocument/2006/relationships/chart" Target="../charts/chart71.xml"/><Relationship Id="rId14" Type="http://schemas.openxmlformats.org/officeDocument/2006/relationships/chart" Target="../charts/chart76.xml"/><Relationship Id="rId22" Type="http://schemas.openxmlformats.org/officeDocument/2006/relationships/chart" Target="../charts/chart8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7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5" Type="http://schemas.openxmlformats.org/officeDocument/2006/relationships/chart" Target="../charts/chart89.xml"/><Relationship Id="rId4" Type="http://schemas.openxmlformats.org/officeDocument/2006/relationships/chart" Target="../charts/chart88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8.xml"/><Relationship Id="rId13" Type="http://schemas.openxmlformats.org/officeDocument/2006/relationships/chart" Target="../charts/chart103.xml"/><Relationship Id="rId18" Type="http://schemas.openxmlformats.org/officeDocument/2006/relationships/chart" Target="../charts/chart108.xml"/><Relationship Id="rId3" Type="http://schemas.openxmlformats.org/officeDocument/2006/relationships/chart" Target="../charts/chart93.xml"/><Relationship Id="rId7" Type="http://schemas.openxmlformats.org/officeDocument/2006/relationships/chart" Target="../charts/chart97.xml"/><Relationship Id="rId12" Type="http://schemas.openxmlformats.org/officeDocument/2006/relationships/chart" Target="../charts/chart102.xml"/><Relationship Id="rId17" Type="http://schemas.openxmlformats.org/officeDocument/2006/relationships/chart" Target="../charts/chart107.xml"/><Relationship Id="rId2" Type="http://schemas.openxmlformats.org/officeDocument/2006/relationships/chart" Target="../charts/chart92.xml"/><Relationship Id="rId16" Type="http://schemas.openxmlformats.org/officeDocument/2006/relationships/chart" Target="../charts/chart106.xml"/><Relationship Id="rId1" Type="http://schemas.openxmlformats.org/officeDocument/2006/relationships/chart" Target="../charts/chart91.xml"/><Relationship Id="rId6" Type="http://schemas.openxmlformats.org/officeDocument/2006/relationships/chart" Target="../charts/chart96.xml"/><Relationship Id="rId11" Type="http://schemas.openxmlformats.org/officeDocument/2006/relationships/chart" Target="../charts/chart101.xml"/><Relationship Id="rId5" Type="http://schemas.openxmlformats.org/officeDocument/2006/relationships/chart" Target="../charts/chart95.xml"/><Relationship Id="rId15" Type="http://schemas.openxmlformats.org/officeDocument/2006/relationships/chart" Target="../charts/chart105.xml"/><Relationship Id="rId10" Type="http://schemas.openxmlformats.org/officeDocument/2006/relationships/chart" Target="../charts/chart100.xml"/><Relationship Id="rId19" Type="http://schemas.openxmlformats.org/officeDocument/2006/relationships/chart" Target="../charts/chart109.xml"/><Relationship Id="rId4" Type="http://schemas.openxmlformats.org/officeDocument/2006/relationships/chart" Target="../charts/chart94.xml"/><Relationship Id="rId9" Type="http://schemas.openxmlformats.org/officeDocument/2006/relationships/chart" Target="../charts/chart99.xml"/><Relationship Id="rId14" Type="http://schemas.openxmlformats.org/officeDocument/2006/relationships/chart" Target="../charts/chart10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27215</xdr:colOff>
      <xdr:row>3</xdr:row>
      <xdr:rowOff>1442357</xdr:rowOff>
    </xdr:from>
    <xdr:to>
      <xdr:col>60</xdr:col>
      <xdr:colOff>381000</xdr:colOff>
      <xdr:row>16</xdr:row>
      <xdr:rowOff>190500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61</xdr:col>
      <xdr:colOff>27215</xdr:colOff>
      <xdr:row>4</xdr:row>
      <xdr:rowOff>0</xdr:rowOff>
    </xdr:from>
    <xdr:to>
      <xdr:col>71</xdr:col>
      <xdr:colOff>432954</xdr:colOff>
      <xdr:row>16</xdr:row>
      <xdr:rowOff>202870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61</xdr:col>
      <xdr:colOff>79169</xdr:colOff>
      <xdr:row>17</xdr:row>
      <xdr:rowOff>124938</xdr:rowOff>
    </xdr:from>
    <xdr:to>
      <xdr:col>71</xdr:col>
      <xdr:colOff>484909</xdr:colOff>
      <xdr:row>31</xdr:row>
      <xdr:rowOff>220188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61</xdr:col>
      <xdr:colOff>0</xdr:colOff>
      <xdr:row>32</xdr:row>
      <xdr:rowOff>189264</xdr:rowOff>
    </xdr:from>
    <xdr:to>
      <xdr:col>71</xdr:col>
      <xdr:colOff>484908</xdr:colOff>
      <xdr:row>48</xdr:row>
      <xdr:rowOff>47007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61</xdr:col>
      <xdr:colOff>0</xdr:colOff>
      <xdr:row>49</xdr:row>
      <xdr:rowOff>12370</xdr:rowOff>
    </xdr:from>
    <xdr:to>
      <xdr:col>71</xdr:col>
      <xdr:colOff>467590</xdr:colOff>
      <xdr:row>64</xdr:row>
      <xdr:rowOff>185552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61</xdr:col>
      <xdr:colOff>17318</xdr:colOff>
      <xdr:row>65</xdr:row>
      <xdr:rowOff>29689</xdr:rowOff>
    </xdr:from>
    <xdr:to>
      <xdr:col>71</xdr:col>
      <xdr:colOff>467590</xdr:colOff>
      <xdr:row>80</xdr:row>
      <xdr:rowOff>64325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61</xdr:col>
      <xdr:colOff>0</xdr:colOff>
      <xdr:row>81</xdr:row>
      <xdr:rowOff>12370</xdr:rowOff>
    </xdr:from>
    <xdr:to>
      <xdr:col>71</xdr:col>
      <xdr:colOff>467590</xdr:colOff>
      <xdr:row>96</xdr:row>
      <xdr:rowOff>98961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61</xdr:col>
      <xdr:colOff>0</xdr:colOff>
      <xdr:row>97</xdr:row>
      <xdr:rowOff>12369</xdr:rowOff>
    </xdr:from>
    <xdr:to>
      <xdr:col>71</xdr:col>
      <xdr:colOff>467590</xdr:colOff>
      <xdr:row>111</xdr:row>
      <xdr:rowOff>237505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61</xdr:col>
      <xdr:colOff>0</xdr:colOff>
      <xdr:row>113</xdr:row>
      <xdr:rowOff>12370</xdr:rowOff>
    </xdr:from>
    <xdr:to>
      <xdr:col>71</xdr:col>
      <xdr:colOff>484908</xdr:colOff>
      <xdr:row>128</xdr:row>
      <xdr:rowOff>29688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61</xdr:col>
      <xdr:colOff>0</xdr:colOff>
      <xdr:row>129</xdr:row>
      <xdr:rowOff>12369</xdr:rowOff>
    </xdr:from>
    <xdr:to>
      <xdr:col>71</xdr:col>
      <xdr:colOff>467590</xdr:colOff>
      <xdr:row>144</xdr:row>
      <xdr:rowOff>29687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27</xdr:col>
      <xdr:colOff>0</xdr:colOff>
      <xdr:row>17</xdr:row>
      <xdr:rowOff>0</xdr:rowOff>
    </xdr:from>
    <xdr:to>
      <xdr:col>60</xdr:col>
      <xdr:colOff>398319</xdr:colOff>
      <xdr:row>32</xdr:row>
      <xdr:rowOff>103909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27</xdr:col>
      <xdr:colOff>0</xdr:colOff>
      <xdr:row>33</xdr:row>
      <xdr:rowOff>0</xdr:rowOff>
    </xdr:from>
    <xdr:to>
      <xdr:col>60</xdr:col>
      <xdr:colOff>398319</xdr:colOff>
      <xdr:row>48</xdr:row>
      <xdr:rowOff>103909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27</xdr:col>
      <xdr:colOff>0</xdr:colOff>
      <xdr:row>49</xdr:row>
      <xdr:rowOff>0</xdr:rowOff>
    </xdr:from>
    <xdr:to>
      <xdr:col>60</xdr:col>
      <xdr:colOff>398319</xdr:colOff>
      <xdr:row>64</xdr:row>
      <xdr:rowOff>103909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27</xdr:col>
      <xdr:colOff>0</xdr:colOff>
      <xdr:row>65</xdr:row>
      <xdr:rowOff>0</xdr:rowOff>
    </xdr:from>
    <xdr:to>
      <xdr:col>60</xdr:col>
      <xdr:colOff>398319</xdr:colOff>
      <xdr:row>80</xdr:row>
      <xdr:rowOff>103909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27</xdr:col>
      <xdr:colOff>0</xdr:colOff>
      <xdr:row>81</xdr:row>
      <xdr:rowOff>0</xdr:rowOff>
    </xdr:from>
    <xdr:to>
      <xdr:col>60</xdr:col>
      <xdr:colOff>398319</xdr:colOff>
      <xdr:row>96</xdr:row>
      <xdr:rowOff>103909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27</xdr:col>
      <xdr:colOff>0</xdr:colOff>
      <xdr:row>97</xdr:row>
      <xdr:rowOff>0</xdr:rowOff>
    </xdr:from>
    <xdr:to>
      <xdr:col>60</xdr:col>
      <xdr:colOff>398319</xdr:colOff>
      <xdr:row>112</xdr:row>
      <xdr:rowOff>103909</xdr:rowOff>
    </xdr:to>
    <xdr:graphicFrame macro="">
      <xdr:nvGraphicFramePr>
        <xdr:cNvPr id="29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27</xdr:col>
      <xdr:colOff>0</xdr:colOff>
      <xdr:row>113</xdr:row>
      <xdr:rowOff>0</xdr:rowOff>
    </xdr:from>
    <xdr:to>
      <xdr:col>60</xdr:col>
      <xdr:colOff>398319</xdr:colOff>
      <xdr:row>128</xdr:row>
      <xdr:rowOff>103909</xdr:rowOff>
    </xdr:to>
    <xdr:graphicFrame macro="">
      <xdr:nvGraphicFramePr>
        <xdr:cNvPr id="30" name="Graphique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50</xdr:col>
      <xdr:colOff>51955</xdr:colOff>
      <xdr:row>129</xdr:row>
      <xdr:rowOff>0</xdr:rowOff>
    </xdr:from>
    <xdr:to>
      <xdr:col>60</xdr:col>
      <xdr:colOff>450274</xdr:colOff>
      <xdr:row>144</xdr:row>
      <xdr:rowOff>103909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27215</xdr:colOff>
      <xdr:row>3</xdr:row>
      <xdr:rowOff>1442357</xdr:rowOff>
    </xdr:from>
    <xdr:to>
      <xdr:col>60</xdr:col>
      <xdr:colOff>381000</xdr:colOff>
      <xdr:row>16</xdr:row>
      <xdr:rowOff>190500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0</xdr:colOff>
      <xdr:row>16</xdr:row>
      <xdr:rowOff>311726</xdr:rowOff>
    </xdr:from>
    <xdr:to>
      <xdr:col>60</xdr:col>
      <xdr:colOff>353785</xdr:colOff>
      <xdr:row>32</xdr:row>
      <xdr:rowOff>173181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0</xdr:colOff>
      <xdr:row>33</xdr:row>
      <xdr:rowOff>0</xdr:rowOff>
    </xdr:from>
    <xdr:to>
      <xdr:col>60</xdr:col>
      <xdr:colOff>353785</xdr:colOff>
      <xdr:row>48</xdr:row>
      <xdr:rowOff>173182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0</xdr:colOff>
      <xdr:row>49</xdr:row>
      <xdr:rowOff>0</xdr:rowOff>
    </xdr:from>
    <xdr:to>
      <xdr:col>60</xdr:col>
      <xdr:colOff>353785</xdr:colOff>
      <xdr:row>64</xdr:row>
      <xdr:rowOff>173182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0</xdr:colOff>
      <xdr:row>65</xdr:row>
      <xdr:rowOff>0</xdr:rowOff>
    </xdr:from>
    <xdr:to>
      <xdr:col>60</xdr:col>
      <xdr:colOff>353785</xdr:colOff>
      <xdr:row>80</xdr:row>
      <xdr:rowOff>173183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0</xdr:colOff>
      <xdr:row>81</xdr:row>
      <xdr:rowOff>0</xdr:rowOff>
    </xdr:from>
    <xdr:to>
      <xdr:col>60</xdr:col>
      <xdr:colOff>353785</xdr:colOff>
      <xdr:row>96</xdr:row>
      <xdr:rowOff>173182</xdr:rowOff>
    </xdr:to>
    <xdr:graphicFrame macro="">
      <xdr:nvGraphicFramePr>
        <xdr:cNvPr id="29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0</xdr:colOff>
      <xdr:row>97</xdr:row>
      <xdr:rowOff>0</xdr:rowOff>
    </xdr:from>
    <xdr:to>
      <xdr:col>60</xdr:col>
      <xdr:colOff>353785</xdr:colOff>
      <xdr:row>112</xdr:row>
      <xdr:rowOff>173182</xdr:rowOff>
    </xdr:to>
    <xdr:graphicFrame macro="">
      <xdr:nvGraphicFramePr>
        <xdr:cNvPr id="30" name="Graphique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0</xdr:colOff>
      <xdr:row>113</xdr:row>
      <xdr:rowOff>0</xdr:rowOff>
    </xdr:from>
    <xdr:to>
      <xdr:col>60</xdr:col>
      <xdr:colOff>353785</xdr:colOff>
      <xdr:row>128</xdr:row>
      <xdr:rowOff>173182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0</xdr:colOff>
      <xdr:row>129</xdr:row>
      <xdr:rowOff>0</xdr:rowOff>
    </xdr:from>
    <xdr:to>
      <xdr:col>60</xdr:col>
      <xdr:colOff>353785</xdr:colOff>
      <xdr:row>144</xdr:row>
      <xdr:rowOff>173182</xdr:rowOff>
    </xdr:to>
    <xdr:graphicFrame macro="">
      <xdr:nvGraphicFramePr>
        <xdr:cNvPr id="32" name="Graphique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0</xdr:colOff>
      <xdr:row>145</xdr:row>
      <xdr:rowOff>0</xdr:rowOff>
    </xdr:from>
    <xdr:to>
      <xdr:col>60</xdr:col>
      <xdr:colOff>353785</xdr:colOff>
      <xdr:row>160</xdr:row>
      <xdr:rowOff>173182</xdr:rowOff>
    </xdr:to>
    <xdr:graphicFrame macro="">
      <xdr:nvGraphicFramePr>
        <xdr:cNvPr id="33" name="Graphique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27</xdr:col>
      <xdr:colOff>0</xdr:colOff>
      <xdr:row>161</xdr:row>
      <xdr:rowOff>0</xdr:rowOff>
    </xdr:from>
    <xdr:to>
      <xdr:col>60</xdr:col>
      <xdr:colOff>353785</xdr:colOff>
      <xdr:row>176</xdr:row>
      <xdr:rowOff>173182</xdr:rowOff>
    </xdr:to>
    <xdr:graphicFrame macro="">
      <xdr:nvGraphicFramePr>
        <xdr:cNvPr id="34" name="Graphique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61</xdr:col>
      <xdr:colOff>0</xdr:colOff>
      <xdr:row>4</xdr:row>
      <xdr:rowOff>0</xdr:rowOff>
    </xdr:from>
    <xdr:to>
      <xdr:col>72</xdr:col>
      <xdr:colOff>0</xdr:colOff>
      <xdr:row>16</xdr:row>
      <xdr:rowOff>181222</xdr:rowOff>
    </xdr:to>
    <xdr:graphicFrame macro="">
      <xdr:nvGraphicFramePr>
        <xdr:cNvPr id="47" name="Graphique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61</xdr:col>
      <xdr:colOff>0</xdr:colOff>
      <xdr:row>16</xdr:row>
      <xdr:rowOff>311726</xdr:rowOff>
    </xdr:from>
    <xdr:to>
      <xdr:col>72</xdr:col>
      <xdr:colOff>0</xdr:colOff>
      <xdr:row>32</xdr:row>
      <xdr:rowOff>190499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61</xdr:col>
      <xdr:colOff>0</xdr:colOff>
      <xdr:row>33</xdr:row>
      <xdr:rowOff>0</xdr:rowOff>
    </xdr:from>
    <xdr:to>
      <xdr:col>72</xdr:col>
      <xdr:colOff>0</xdr:colOff>
      <xdr:row>48</xdr:row>
      <xdr:rowOff>190500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61</xdr:col>
      <xdr:colOff>0</xdr:colOff>
      <xdr:row>49</xdr:row>
      <xdr:rowOff>0</xdr:rowOff>
    </xdr:from>
    <xdr:to>
      <xdr:col>72</xdr:col>
      <xdr:colOff>0</xdr:colOff>
      <xdr:row>64</xdr:row>
      <xdr:rowOff>190500</xdr:rowOff>
    </xdr:to>
    <xdr:graphicFrame macro="">
      <xdr:nvGraphicFramePr>
        <xdr:cNvPr id="46" name="Graphique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61</xdr:col>
      <xdr:colOff>0</xdr:colOff>
      <xdr:row>65</xdr:row>
      <xdr:rowOff>0</xdr:rowOff>
    </xdr:from>
    <xdr:to>
      <xdr:col>72</xdr:col>
      <xdr:colOff>0</xdr:colOff>
      <xdr:row>80</xdr:row>
      <xdr:rowOff>190501</xdr:rowOff>
    </xdr:to>
    <xdr:graphicFrame macro="">
      <xdr:nvGraphicFramePr>
        <xdr:cNvPr id="48" name="Graphique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61</xdr:col>
      <xdr:colOff>0</xdr:colOff>
      <xdr:row>81</xdr:row>
      <xdr:rowOff>0</xdr:rowOff>
    </xdr:from>
    <xdr:to>
      <xdr:col>72</xdr:col>
      <xdr:colOff>0</xdr:colOff>
      <xdr:row>96</xdr:row>
      <xdr:rowOff>190500</xdr:rowOff>
    </xdr:to>
    <xdr:graphicFrame macro="">
      <xdr:nvGraphicFramePr>
        <xdr:cNvPr id="49" name="Graphique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61</xdr:col>
      <xdr:colOff>0</xdr:colOff>
      <xdr:row>97</xdr:row>
      <xdr:rowOff>0</xdr:rowOff>
    </xdr:from>
    <xdr:to>
      <xdr:col>72</xdr:col>
      <xdr:colOff>0</xdr:colOff>
      <xdr:row>112</xdr:row>
      <xdr:rowOff>190500</xdr:rowOff>
    </xdr:to>
    <xdr:graphicFrame macro="">
      <xdr:nvGraphicFramePr>
        <xdr:cNvPr id="50" name="Graphique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61</xdr:col>
      <xdr:colOff>0</xdr:colOff>
      <xdr:row>113</xdr:row>
      <xdr:rowOff>0</xdr:rowOff>
    </xdr:from>
    <xdr:to>
      <xdr:col>72</xdr:col>
      <xdr:colOff>0</xdr:colOff>
      <xdr:row>128</xdr:row>
      <xdr:rowOff>190500</xdr:rowOff>
    </xdr:to>
    <xdr:graphicFrame macro="">
      <xdr:nvGraphicFramePr>
        <xdr:cNvPr id="51" name="Graphique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61</xdr:col>
      <xdr:colOff>0</xdr:colOff>
      <xdr:row>129</xdr:row>
      <xdr:rowOff>0</xdr:rowOff>
    </xdr:from>
    <xdr:to>
      <xdr:col>72</xdr:col>
      <xdr:colOff>0</xdr:colOff>
      <xdr:row>144</xdr:row>
      <xdr:rowOff>190500</xdr:rowOff>
    </xdr:to>
    <xdr:graphicFrame macro="">
      <xdr:nvGraphicFramePr>
        <xdr:cNvPr id="52" name="Graphique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61</xdr:col>
      <xdr:colOff>0</xdr:colOff>
      <xdr:row>145</xdr:row>
      <xdr:rowOff>0</xdr:rowOff>
    </xdr:from>
    <xdr:to>
      <xdr:col>72</xdr:col>
      <xdr:colOff>0</xdr:colOff>
      <xdr:row>160</xdr:row>
      <xdr:rowOff>190500</xdr:rowOff>
    </xdr:to>
    <xdr:graphicFrame macro="">
      <xdr:nvGraphicFramePr>
        <xdr:cNvPr id="53" name="Graphique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61</xdr:col>
      <xdr:colOff>0</xdr:colOff>
      <xdr:row>161</xdr:row>
      <xdr:rowOff>0</xdr:rowOff>
    </xdr:from>
    <xdr:to>
      <xdr:col>72</xdr:col>
      <xdr:colOff>0</xdr:colOff>
      <xdr:row>176</xdr:row>
      <xdr:rowOff>190500</xdr:rowOff>
    </xdr:to>
    <xdr:graphicFrame macro="">
      <xdr:nvGraphicFramePr>
        <xdr:cNvPr id="54" name="Graphique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9897</xdr:colOff>
      <xdr:row>4</xdr:row>
      <xdr:rowOff>43915</xdr:rowOff>
    </xdr:from>
    <xdr:to>
      <xdr:col>60</xdr:col>
      <xdr:colOff>363682</xdr:colOff>
      <xdr:row>16</xdr:row>
      <xdr:rowOff>225137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60</xdr:col>
      <xdr:colOff>702624</xdr:colOff>
      <xdr:row>4</xdr:row>
      <xdr:rowOff>34636</xdr:rowOff>
    </xdr:from>
    <xdr:to>
      <xdr:col>71</xdr:col>
      <xdr:colOff>381000</xdr:colOff>
      <xdr:row>16</xdr:row>
      <xdr:rowOff>237506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0</xdr:colOff>
      <xdr:row>16</xdr:row>
      <xdr:rowOff>311726</xdr:rowOff>
    </xdr:from>
    <xdr:to>
      <xdr:col>60</xdr:col>
      <xdr:colOff>353785</xdr:colOff>
      <xdr:row>33</xdr:row>
      <xdr:rowOff>51953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0</xdr:colOff>
      <xdr:row>35</xdr:row>
      <xdr:rowOff>0</xdr:rowOff>
    </xdr:from>
    <xdr:to>
      <xdr:col>60</xdr:col>
      <xdr:colOff>353785</xdr:colOff>
      <xdr:row>50</xdr:row>
      <xdr:rowOff>51954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0</xdr:colOff>
      <xdr:row>51</xdr:row>
      <xdr:rowOff>0</xdr:rowOff>
    </xdr:from>
    <xdr:to>
      <xdr:col>60</xdr:col>
      <xdr:colOff>353785</xdr:colOff>
      <xdr:row>66</xdr:row>
      <xdr:rowOff>51954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0</xdr:colOff>
      <xdr:row>67</xdr:row>
      <xdr:rowOff>0</xdr:rowOff>
    </xdr:from>
    <xdr:to>
      <xdr:col>60</xdr:col>
      <xdr:colOff>353785</xdr:colOff>
      <xdr:row>82</xdr:row>
      <xdr:rowOff>51955</xdr:rowOff>
    </xdr:to>
    <xdr:graphicFrame macro="">
      <xdr:nvGraphicFramePr>
        <xdr:cNvPr id="29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0</xdr:colOff>
      <xdr:row>83</xdr:row>
      <xdr:rowOff>0</xdr:rowOff>
    </xdr:from>
    <xdr:to>
      <xdr:col>60</xdr:col>
      <xdr:colOff>353785</xdr:colOff>
      <xdr:row>98</xdr:row>
      <xdr:rowOff>51954</xdr:rowOff>
    </xdr:to>
    <xdr:graphicFrame macro="">
      <xdr:nvGraphicFramePr>
        <xdr:cNvPr id="30" name="Graphique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0</xdr:colOff>
      <xdr:row>99</xdr:row>
      <xdr:rowOff>0</xdr:rowOff>
    </xdr:from>
    <xdr:to>
      <xdr:col>60</xdr:col>
      <xdr:colOff>353785</xdr:colOff>
      <xdr:row>114</xdr:row>
      <xdr:rowOff>51954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0</xdr:colOff>
      <xdr:row>115</xdr:row>
      <xdr:rowOff>0</xdr:rowOff>
    </xdr:from>
    <xdr:to>
      <xdr:col>60</xdr:col>
      <xdr:colOff>353785</xdr:colOff>
      <xdr:row>130</xdr:row>
      <xdr:rowOff>51954</xdr:rowOff>
    </xdr:to>
    <xdr:graphicFrame macro="">
      <xdr:nvGraphicFramePr>
        <xdr:cNvPr id="32" name="Graphique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0</xdr:colOff>
      <xdr:row>131</xdr:row>
      <xdr:rowOff>0</xdr:rowOff>
    </xdr:from>
    <xdr:to>
      <xdr:col>60</xdr:col>
      <xdr:colOff>353785</xdr:colOff>
      <xdr:row>146</xdr:row>
      <xdr:rowOff>51954</xdr:rowOff>
    </xdr:to>
    <xdr:graphicFrame macro="">
      <xdr:nvGraphicFramePr>
        <xdr:cNvPr id="33" name="Graphique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27</xdr:col>
      <xdr:colOff>0</xdr:colOff>
      <xdr:row>147</xdr:row>
      <xdr:rowOff>0</xdr:rowOff>
    </xdr:from>
    <xdr:to>
      <xdr:col>60</xdr:col>
      <xdr:colOff>353785</xdr:colOff>
      <xdr:row>162</xdr:row>
      <xdr:rowOff>51954</xdr:rowOff>
    </xdr:to>
    <xdr:graphicFrame macro="">
      <xdr:nvGraphicFramePr>
        <xdr:cNvPr id="34" name="Graphique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27</xdr:col>
      <xdr:colOff>0</xdr:colOff>
      <xdr:row>163</xdr:row>
      <xdr:rowOff>0</xdr:rowOff>
    </xdr:from>
    <xdr:to>
      <xdr:col>60</xdr:col>
      <xdr:colOff>353785</xdr:colOff>
      <xdr:row>178</xdr:row>
      <xdr:rowOff>51954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61</xdr:col>
      <xdr:colOff>0</xdr:colOff>
      <xdr:row>16</xdr:row>
      <xdr:rowOff>311726</xdr:rowOff>
    </xdr:from>
    <xdr:to>
      <xdr:col>71</xdr:col>
      <xdr:colOff>405739</xdr:colOff>
      <xdr:row>33</xdr:row>
      <xdr:rowOff>51953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61</xdr:col>
      <xdr:colOff>0</xdr:colOff>
      <xdr:row>35</xdr:row>
      <xdr:rowOff>0</xdr:rowOff>
    </xdr:from>
    <xdr:to>
      <xdr:col>71</xdr:col>
      <xdr:colOff>405739</xdr:colOff>
      <xdr:row>50</xdr:row>
      <xdr:rowOff>51954</xdr:rowOff>
    </xdr:to>
    <xdr:graphicFrame macro="">
      <xdr:nvGraphicFramePr>
        <xdr:cNvPr id="38" name="Graphique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61</xdr:col>
      <xdr:colOff>0</xdr:colOff>
      <xdr:row>51</xdr:row>
      <xdr:rowOff>0</xdr:rowOff>
    </xdr:from>
    <xdr:to>
      <xdr:col>71</xdr:col>
      <xdr:colOff>405739</xdr:colOff>
      <xdr:row>66</xdr:row>
      <xdr:rowOff>51954</xdr:rowOff>
    </xdr:to>
    <xdr:graphicFrame macro="">
      <xdr:nvGraphicFramePr>
        <xdr:cNvPr id="39" name="Graphique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61</xdr:col>
      <xdr:colOff>0</xdr:colOff>
      <xdr:row>67</xdr:row>
      <xdr:rowOff>0</xdr:rowOff>
    </xdr:from>
    <xdr:to>
      <xdr:col>71</xdr:col>
      <xdr:colOff>405739</xdr:colOff>
      <xdr:row>82</xdr:row>
      <xdr:rowOff>51955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61</xdr:col>
      <xdr:colOff>0</xdr:colOff>
      <xdr:row>83</xdr:row>
      <xdr:rowOff>0</xdr:rowOff>
    </xdr:from>
    <xdr:to>
      <xdr:col>71</xdr:col>
      <xdr:colOff>405739</xdr:colOff>
      <xdr:row>98</xdr:row>
      <xdr:rowOff>51954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61</xdr:col>
      <xdr:colOff>0</xdr:colOff>
      <xdr:row>99</xdr:row>
      <xdr:rowOff>0</xdr:rowOff>
    </xdr:from>
    <xdr:to>
      <xdr:col>71</xdr:col>
      <xdr:colOff>405739</xdr:colOff>
      <xdr:row>114</xdr:row>
      <xdr:rowOff>51954</xdr:rowOff>
    </xdr:to>
    <xdr:graphicFrame macro="">
      <xdr:nvGraphicFramePr>
        <xdr:cNvPr id="42" name="Graphique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61</xdr:col>
      <xdr:colOff>0</xdr:colOff>
      <xdr:row>115</xdr:row>
      <xdr:rowOff>0</xdr:rowOff>
    </xdr:from>
    <xdr:to>
      <xdr:col>71</xdr:col>
      <xdr:colOff>405739</xdr:colOff>
      <xdr:row>130</xdr:row>
      <xdr:rowOff>51954</xdr:rowOff>
    </xdr:to>
    <xdr:graphicFrame macro="">
      <xdr:nvGraphicFramePr>
        <xdr:cNvPr id="43" name="Graphique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61</xdr:col>
      <xdr:colOff>0</xdr:colOff>
      <xdr:row>131</xdr:row>
      <xdr:rowOff>0</xdr:rowOff>
    </xdr:from>
    <xdr:to>
      <xdr:col>71</xdr:col>
      <xdr:colOff>405739</xdr:colOff>
      <xdr:row>146</xdr:row>
      <xdr:rowOff>51954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61</xdr:col>
      <xdr:colOff>0</xdr:colOff>
      <xdr:row>147</xdr:row>
      <xdr:rowOff>0</xdr:rowOff>
    </xdr:from>
    <xdr:to>
      <xdr:col>71</xdr:col>
      <xdr:colOff>405739</xdr:colOff>
      <xdr:row>162</xdr:row>
      <xdr:rowOff>51954</xdr:rowOff>
    </xdr:to>
    <xdr:graphicFrame macro="">
      <xdr:nvGraphicFramePr>
        <xdr:cNvPr id="45" name="Graphique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61</xdr:col>
      <xdr:colOff>0</xdr:colOff>
      <xdr:row>163</xdr:row>
      <xdr:rowOff>0</xdr:rowOff>
    </xdr:from>
    <xdr:to>
      <xdr:col>71</xdr:col>
      <xdr:colOff>405739</xdr:colOff>
      <xdr:row>178</xdr:row>
      <xdr:rowOff>51954</xdr:rowOff>
    </xdr:to>
    <xdr:graphicFrame macro="">
      <xdr:nvGraphicFramePr>
        <xdr:cNvPr id="46" name="Graphique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27214</xdr:colOff>
      <xdr:row>4</xdr:row>
      <xdr:rowOff>9278</xdr:rowOff>
    </xdr:from>
    <xdr:to>
      <xdr:col>61</xdr:col>
      <xdr:colOff>155863</xdr:colOff>
      <xdr:row>16</xdr:row>
      <xdr:rowOff>190500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62</xdr:col>
      <xdr:colOff>0</xdr:colOff>
      <xdr:row>4</xdr:row>
      <xdr:rowOff>0</xdr:rowOff>
    </xdr:from>
    <xdr:to>
      <xdr:col>72</xdr:col>
      <xdr:colOff>405740</xdr:colOff>
      <xdr:row>16</xdr:row>
      <xdr:rowOff>202870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62</xdr:col>
      <xdr:colOff>0</xdr:colOff>
      <xdr:row>17</xdr:row>
      <xdr:rowOff>121227</xdr:rowOff>
    </xdr:from>
    <xdr:to>
      <xdr:col>72</xdr:col>
      <xdr:colOff>405740</xdr:colOff>
      <xdr:row>31</xdr:row>
      <xdr:rowOff>173182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62</xdr:col>
      <xdr:colOff>0</xdr:colOff>
      <xdr:row>33</xdr:row>
      <xdr:rowOff>0</xdr:rowOff>
    </xdr:from>
    <xdr:to>
      <xdr:col>72</xdr:col>
      <xdr:colOff>405740</xdr:colOff>
      <xdr:row>48</xdr:row>
      <xdr:rowOff>34637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62</xdr:col>
      <xdr:colOff>0</xdr:colOff>
      <xdr:row>49</xdr:row>
      <xdr:rowOff>0</xdr:rowOff>
    </xdr:from>
    <xdr:to>
      <xdr:col>72</xdr:col>
      <xdr:colOff>405740</xdr:colOff>
      <xdr:row>64</xdr:row>
      <xdr:rowOff>121227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62</xdr:col>
      <xdr:colOff>0</xdr:colOff>
      <xdr:row>65</xdr:row>
      <xdr:rowOff>0</xdr:rowOff>
    </xdr:from>
    <xdr:to>
      <xdr:col>72</xdr:col>
      <xdr:colOff>405740</xdr:colOff>
      <xdr:row>80</xdr:row>
      <xdr:rowOff>34637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62</xdr:col>
      <xdr:colOff>0</xdr:colOff>
      <xdr:row>81</xdr:row>
      <xdr:rowOff>0</xdr:rowOff>
    </xdr:from>
    <xdr:to>
      <xdr:col>72</xdr:col>
      <xdr:colOff>405740</xdr:colOff>
      <xdr:row>96</xdr:row>
      <xdr:rowOff>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62</xdr:col>
      <xdr:colOff>0</xdr:colOff>
      <xdr:row>97</xdr:row>
      <xdr:rowOff>0</xdr:rowOff>
    </xdr:from>
    <xdr:to>
      <xdr:col>72</xdr:col>
      <xdr:colOff>405740</xdr:colOff>
      <xdr:row>111</xdr:row>
      <xdr:rowOff>242454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62</xdr:col>
      <xdr:colOff>0</xdr:colOff>
      <xdr:row>113</xdr:row>
      <xdr:rowOff>0</xdr:rowOff>
    </xdr:from>
    <xdr:to>
      <xdr:col>72</xdr:col>
      <xdr:colOff>405740</xdr:colOff>
      <xdr:row>127</xdr:row>
      <xdr:rowOff>259772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0</xdr:colOff>
      <xdr:row>129</xdr:row>
      <xdr:rowOff>0</xdr:rowOff>
    </xdr:from>
    <xdr:to>
      <xdr:col>72</xdr:col>
      <xdr:colOff>405740</xdr:colOff>
      <xdr:row>143</xdr:row>
      <xdr:rowOff>259773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0</xdr:colOff>
      <xdr:row>145</xdr:row>
      <xdr:rowOff>0</xdr:rowOff>
    </xdr:from>
    <xdr:to>
      <xdr:col>72</xdr:col>
      <xdr:colOff>405740</xdr:colOff>
      <xdr:row>159</xdr:row>
      <xdr:rowOff>207818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62</xdr:col>
      <xdr:colOff>0</xdr:colOff>
      <xdr:row>161</xdr:row>
      <xdr:rowOff>0</xdr:rowOff>
    </xdr:from>
    <xdr:to>
      <xdr:col>72</xdr:col>
      <xdr:colOff>405740</xdr:colOff>
      <xdr:row>176</xdr:row>
      <xdr:rowOff>69273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27</xdr:col>
      <xdr:colOff>0</xdr:colOff>
      <xdr:row>16</xdr:row>
      <xdr:rowOff>311726</xdr:rowOff>
    </xdr:from>
    <xdr:to>
      <xdr:col>61</xdr:col>
      <xdr:colOff>128649</xdr:colOff>
      <xdr:row>32</xdr:row>
      <xdr:rowOff>17317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27</xdr:col>
      <xdr:colOff>0</xdr:colOff>
      <xdr:row>33</xdr:row>
      <xdr:rowOff>0</xdr:rowOff>
    </xdr:from>
    <xdr:to>
      <xdr:col>61</xdr:col>
      <xdr:colOff>128649</xdr:colOff>
      <xdr:row>48</xdr:row>
      <xdr:rowOff>17318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27</xdr:col>
      <xdr:colOff>0</xdr:colOff>
      <xdr:row>49</xdr:row>
      <xdr:rowOff>0</xdr:rowOff>
    </xdr:from>
    <xdr:to>
      <xdr:col>61</xdr:col>
      <xdr:colOff>128649</xdr:colOff>
      <xdr:row>64</xdr:row>
      <xdr:rowOff>17318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27</xdr:col>
      <xdr:colOff>0</xdr:colOff>
      <xdr:row>65</xdr:row>
      <xdr:rowOff>0</xdr:rowOff>
    </xdr:from>
    <xdr:to>
      <xdr:col>61</xdr:col>
      <xdr:colOff>128649</xdr:colOff>
      <xdr:row>80</xdr:row>
      <xdr:rowOff>17319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27</xdr:col>
      <xdr:colOff>0</xdr:colOff>
      <xdr:row>81</xdr:row>
      <xdr:rowOff>0</xdr:rowOff>
    </xdr:from>
    <xdr:to>
      <xdr:col>61</xdr:col>
      <xdr:colOff>128649</xdr:colOff>
      <xdr:row>96</xdr:row>
      <xdr:rowOff>17318</xdr:rowOff>
    </xdr:to>
    <xdr:graphicFrame macro="">
      <xdr:nvGraphicFramePr>
        <xdr:cNvPr id="29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27</xdr:col>
      <xdr:colOff>0</xdr:colOff>
      <xdr:row>97</xdr:row>
      <xdr:rowOff>0</xdr:rowOff>
    </xdr:from>
    <xdr:to>
      <xdr:col>61</xdr:col>
      <xdr:colOff>128649</xdr:colOff>
      <xdr:row>112</xdr:row>
      <xdr:rowOff>17318</xdr:rowOff>
    </xdr:to>
    <xdr:graphicFrame macro="">
      <xdr:nvGraphicFramePr>
        <xdr:cNvPr id="30" name="Graphique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27</xdr:col>
      <xdr:colOff>0</xdr:colOff>
      <xdr:row>113</xdr:row>
      <xdr:rowOff>0</xdr:rowOff>
    </xdr:from>
    <xdr:to>
      <xdr:col>61</xdr:col>
      <xdr:colOff>128649</xdr:colOff>
      <xdr:row>128</xdr:row>
      <xdr:rowOff>17318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27</xdr:col>
      <xdr:colOff>0</xdr:colOff>
      <xdr:row>129</xdr:row>
      <xdr:rowOff>0</xdr:rowOff>
    </xdr:from>
    <xdr:to>
      <xdr:col>61</xdr:col>
      <xdr:colOff>128649</xdr:colOff>
      <xdr:row>144</xdr:row>
      <xdr:rowOff>17318</xdr:rowOff>
    </xdr:to>
    <xdr:graphicFrame macro="">
      <xdr:nvGraphicFramePr>
        <xdr:cNvPr id="32" name="Graphique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27</xdr:col>
      <xdr:colOff>0</xdr:colOff>
      <xdr:row>145</xdr:row>
      <xdr:rowOff>0</xdr:rowOff>
    </xdr:from>
    <xdr:to>
      <xdr:col>61</xdr:col>
      <xdr:colOff>128649</xdr:colOff>
      <xdr:row>160</xdr:row>
      <xdr:rowOff>17318</xdr:rowOff>
    </xdr:to>
    <xdr:graphicFrame macro="">
      <xdr:nvGraphicFramePr>
        <xdr:cNvPr id="33" name="Graphique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27</xdr:col>
      <xdr:colOff>0</xdr:colOff>
      <xdr:row>161</xdr:row>
      <xdr:rowOff>0</xdr:rowOff>
    </xdr:from>
    <xdr:to>
      <xdr:col>61</xdr:col>
      <xdr:colOff>128649</xdr:colOff>
      <xdr:row>176</xdr:row>
      <xdr:rowOff>17318</xdr:rowOff>
    </xdr:to>
    <xdr:graphicFrame macro="">
      <xdr:nvGraphicFramePr>
        <xdr:cNvPr id="34" name="Graphique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138546</xdr:colOff>
      <xdr:row>4</xdr:row>
      <xdr:rowOff>143493</xdr:rowOff>
    </xdr:from>
    <xdr:to>
      <xdr:col>60</xdr:col>
      <xdr:colOff>381001</xdr:colOff>
      <xdr:row>16</xdr:row>
      <xdr:rowOff>225137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61</xdr:col>
      <xdr:colOff>0</xdr:colOff>
      <xdr:row>4</xdr:row>
      <xdr:rowOff>0</xdr:rowOff>
    </xdr:from>
    <xdr:to>
      <xdr:col>71</xdr:col>
      <xdr:colOff>405739</xdr:colOff>
      <xdr:row>16</xdr:row>
      <xdr:rowOff>202870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50</xdr:col>
      <xdr:colOff>27214</xdr:colOff>
      <xdr:row>33</xdr:row>
      <xdr:rowOff>176893</xdr:rowOff>
    </xdr:from>
    <xdr:to>
      <xdr:col>60</xdr:col>
      <xdr:colOff>380999</xdr:colOff>
      <xdr:row>48</xdr:row>
      <xdr:rowOff>81643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60</xdr:col>
      <xdr:colOff>680356</xdr:colOff>
      <xdr:row>33</xdr:row>
      <xdr:rowOff>163285</xdr:rowOff>
    </xdr:from>
    <xdr:to>
      <xdr:col>71</xdr:col>
      <xdr:colOff>364917</xdr:colOff>
      <xdr:row>48</xdr:row>
      <xdr:rowOff>40821</xdr:rowOff>
    </xdr:to>
    <xdr:graphicFrame macro="">
      <xdr:nvGraphicFramePr>
        <xdr:cNvPr id="29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0</xdr:colOff>
      <xdr:row>17</xdr:row>
      <xdr:rowOff>0</xdr:rowOff>
    </xdr:from>
    <xdr:to>
      <xdr:col>60</xdr:col>
      <xdr:colOff>242455</xdr:colOff>
      <xdr:row>32</xdr:row>
      <xdr:rowOff>259773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61</xdr:col>
      <xdr:colOff>0</xdr:colOff>
      <xdr:row>17</xdr:row>
      <xdr:rowOff>0</xdr:rowOff>
    </xdr:from>
    <xdr:to>
      <xdr:col>71</xdr:col>
      <xdr:colOff>405739</xdr:colOff>
      <xdr:row>32</xdr:row>
      <xdr:rowOff>294409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34637</xdr:colOff>
      <xdr:row>26</xdr:row>
      <xdr:rowOff>136072</xdr:rowOff>
    </xdr:from>
    <xdr:to>
      <xdr:col>56</xdr:col>
      <xdr:colOff>450273</xdr:colOff>
      <xdr:row>37</xdr:row>
      <xdr:rowOff>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113807</xdr:colOff>
      <xdr:row>4</xdr:row>
      <xdr:rowOff>91539</xdr:rowOff>
    </xdr:from>
    <xdr:to>
      <xdr:col>56</xdr:col>
      <xdr:colOff>450274</xdr:colOff>
      <xdr:row>14</xdr:row>
      <xdr:rowOff>285750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113806</xdr:colOff>
      <xdr:row>15</xdr:row>
      <xdr:rowOff>181842</xdr:rowOff>
    </xdr:from>
    <xdr:to>
      <xdr:col>56</xdr:col>
      <xdr:colOff>450274</xdr:colOff>
      <xdr:row>25</xdr:row>
      <xdr:rowOff>204107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48245</xdr:colOff>
      <xdr:row>38</xdr:row>
      <xdr:rowOff>314199</xdr:rowOff>
    </xdr:from>
    <xdr:to>
      <xdr:col>56</xdr:col>
      <xdr:colOff>446563</xdr:colOff>
      <xdr:row>50</xdr:row>
      <xdr:rowOff>272142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103910</xdr:colOff>
      <xdr:row>54</xdr:row>
      <xdr:rowOff>69275</xdr:rowOff>
    </xdr:from>
    <xdr:to>
      <xdr:col>56</xdr:col>
      <xdr:colOff>484910</xdr:colOff>
      <xdr:row>65</xdr:row>
      <xdr:rowOff>217714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51955</xdr:colOff>
      <xdr:row>68</xdr:row>
      <xdr:rowOff>138546</xdr:rowOff>
    </xdr:from>
    <xdr:to>
      <xdr:col>56</xdr:col>
      <xdr:colOff>450273</xdr:colOff>
      <xdr:row>80</xdr:row>
      <xdr:rowOff>0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0</xdr:colOff>
      <xdr:row>80</xdr:row>
      <xdr:rowOff>0</xdr:rowOff>
    </xdr:from>
    <xdr:to>
      <xdr:col>56</xdr:col>
      <xdr:colOff>398318</xdr:colOff>
      <xdr:row>92</xdr:row>
      <xdr:rowOff>285750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58</xdr:col>
      <xdr:colOff>0</xdr:colOff>
      <xdr:row>80</xdr:row>
      <xdr:rowOff>0</xdr:rowOff>
    </xdr:from>
    <xdr:to>
      <xdr:col>68</xdr:col>
      <xdr:colOff>520782</xdr:colOff>
      <xdr:row>92</xdr:row>
      <xdr:rowOff>285750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0</xdr:colOff>
      <xdr:row>68</xdr:row>
      <xdr:rowOff>0</xdr:rowOff>
    </xdr:from>
    <xdr:to>
      <xdr:col>68</xdr:col>
      <xdr:colOff>520782</xdr:colOff>
      <xdr:row>80</xdr:row>
      <xdr:rowOff>0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58</xdr:col>
      <xdr:colOff>0</xdr:colOff>
      <xdr:row>54</xdr:row>
      <xdr:rowOff>0</xdr:rowOff>
    </xdr:from>
    <xdr:to>
      <xdr:col>68</xdr:col>
      <xdr:colOff>503464</xdr:colOff>
      <xdr:row>66</xdr:row>
      <xdr:rowOff>0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58</xdr:col>
      <xdr:colOff>476250</xdr:colOff>
      <xdr:row>38</xdr:row>
      <xdr:rowOff>231322</xdr:rowOff>
    </xdr:from>
    <xdr:to>
      <xdr:col>69</xdr:col>
      <xdr:colOff>275854</xdr:colOff>
      <xdr:row>50</xdr:row>
      <xdr:rowOff>277220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25</xdr:col>
      <xdr:colOff>0</xdr:colOff>
      <xdr:row>122</xdr:row>
      <xdr:rowOff>0</xdr:rowOff>
    </xdr:from>
    <xdr:to>
      <xdr:col>56</xdr:col>
      <xdr:colOff>398318</xdr:colOff>
      <xdr:row>134</xdr:row>
      <xdr:rowOff>285749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58</xdr:col>
      <xdr:colOff>68036</xdr:colOff>
      <xdr:row>122</xdr:row>
      <xdr:rowOff>27214</xdr:rowOff>
    </xdr:from>
    <xdr:to>
      <xdr:col>68</xdr:col>
      <xdr:colOff>588818</xdr:colOff>
      <xdr:row>134</xdr:row>
      <xdr:rowOff>272142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25</xdr:col>
      <xdr:colOff>0</xdr:colOff>
      <xdr:row>94</xdr:row>
      <xdr:rowOff>0</xdr:rowOff>
    </xdr:from>
    <xdr:to>
      <xdr:col>56</xdr:col>
      <xdr:colOff>398318</xdr:colOff>
      <xdr:row>106</xdr:row>
      <xdr:rowOff>285750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58</xdr:col>
      <xdr:colOff>0</xdr:colOff>
      <xdr:row>94</xdr:row>
      <xdr:rowOff>0</xdr:rowOff>
    </xdr:from>
    <xdr:to>
      <xdr:col>68</xdr:col>
      <xdr:colOff>520782</xdr:colOff>
      <xdr:row>106</xdr:row>
      <xdr:rowOff>285750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25</xdr:col>
      <xdr:colOff>0</xdr:colOff>
      <xdr:row>108</xdr:row>
      <xdr:rowOff>0</xdr:rowOff>
    </xdr:from>
    <xdr:to>
      <xdr:col>56</xdr:col>
      <xdr:colOff>398318</xdr:colOff>
      <xdr:row>120</xdr:row>
      <xdr:rowOff>285750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58</xdr:col>
      <xdr:colOff>0</xdr:colOff>
      <xdr:row>108</xdr:row>
      <xdr:rowOff>0</xdr:rowOff>
    </xdr:from>
    <xdr:to>
      <xdr:col>68</xdr:col>
      <xdr:colOff>520782</xdr:colOff>
      <xdr:row>120</xdr:row>
      <xdr:rowOff>285750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25</xdr:col>
      <xdr:colOff>0</xdr:colOff>
      <xdr:row>136</xdr:row>
      <xdr:rowOff>0</xdr:rowOff>
    </xdr:from>
    <xdr:to>
      <xdr:col>56</xdr:col>
      <xdr:colOff>398318</xdr:colOff>
      <xdr:row>148</xdr:row>
      <xdr:rowOff>285749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58</xdr:col>
      <xdr:colOff>0</xdr:colOff>
      <xdr:row>136</xdr:row>
      <xdr:rowOff>0</xdr:rowOff>
    </xdr:from>
    <xdr:to>
      <xdr:col>68</xdr:col>
      <xdr:colOff>520782</xdr:colOff>
      <xdr:row>148</xdr:row>
      <xdr:rowOff>244928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irections\DAI-SDI\TEES\Outils%20TEES\Tableaux%20de%20bord\2-Outil-pr&#233;visionnel-OPERAT-structure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PATRIMOINE"/>
      <sheetName val="CONSOMMATIONS FACTURES"/>
      <sheetName val="CONSOMMATIONS MWh"/>
      <sheetName val="DEPENSES FACTURES"/>
      <sheetName val="EMISSIONS CO2"/>
      <sheetName val="RATIOS - INDICATEURS"/>
      <sheetName val="SYNTHESE CONSOS BRUTES"/>
      <sheetName val="PARAMETR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C4">
            <v>2010</v>
          </cell>
          <cell r="D4">
            <v>2011</v>
          </cell>
          <cell r="E4">
            <v>2012</v>
          </cell>
          <cell r="F4">
            <v>2013</v>
          </cell>
          <cell r="G4">
            <v>2014</v>
          </cell>
          <cell r="H4">
            <v>2015</v>
          </cell>
          <cell r="I4">
            <v>2016</v>
          </cell>
          <cell r="J4">
            <v>2017</v>
          </cell>
          <cell r="K4">
            <v>2018</v>
          </cell>
          <cell r="L4">
            <v>2019</v>
          </cell>
          <cell r="M4">
            <v>2020</v>
          </cell>
          <cell r="N4">
            <v>2021</v>
          </cell>
        </row>
      </sheetData>
      <sheetData sheetId="7" refreshError="1"/>
      <sheetData sheetId="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lément URVOY" id="{C59CE980-72BE-4B7D-9C8E-7731E3FDD5B0}" userId="S::clement.urvoy@cyrisea.com::e37c74be-df1b-4313-ae54-aa12e820979b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" dT="2021-08-11T15:09:13.70" personId="{C59CE980-72BE-4B7D-9C8E-7731E3FDD5B0}" id="{F5173EEC-8037-489A-A021-E64AD8EF24B9}">
    <text>Prévu en commande ?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5" dT="2021-08-11T15:09:13.70" personId="{C59CE980-72BE-4B7D-9C8E-7731E3FDD5B0}" id="{56FCDCF6-FF44-4E3D-B930-B9097B73CA69}">
    <text>Prévu en commande 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egifrance.gouv.fr/jorf/id/JORFTEXT000041842389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A1:AE34"/>
  <sheetViews>
    <sheetView topLeftCell="F15" zoomScale="51" zoomScaleNormal="55" workbookViewId="0">
      <selection activeCell="M29" sqref="M29"/>
    </sheetView>
  </sheetViews>
  <sheetFormatPr baseColWidth="10" defaultColWidth="10.85546875" defaultRowHeight="15.75" thickTop="1" thickBottom="1" x14ac:dyDescent="0.25"/>
  <cols>
    <col min="1" max="1" width="9.5703125" style="60" customWidth="1"/>
    <col min="2" max="2" width="11.85546875" style="60" bestFit="1" customWidth="1"/>
    <col min="3" max="3" width="31" style="60" bestFit="1" customWidth="1"/>
    <col min="4" max="4" width="26.140625" style="60" bestFit="1" customWidth="1"/>
    <col min="5" max="5" width="81.7109375" style="60" customWidth="1"/>
    <col min="6" max="6" width="146.42578125" style="60" customWidth="1"/>
    <col min="7" max="7" width="21.5703125" style="60" customWidth="1"/>
    <col min="8" max="8" width="11.42578125" style="60" customWidth="1"/>
    <col min="9" max="9" width="16.28515625" style="60" customWidth="1"/>
    <col min="10" max="11" width="10.85546875" style="60"/>
    <col min="12" max="13" width="43.28515625" style="60" bestFit="1" customWidth="1"/>
    <col min="14" max="14" width="20.5703125" style="60" bestFit="1" customWidth="1"/>
    <col min="15" max="15" width="30.85546875" style="60" bestFit="1" customWidth="1"/>
    <col min="16" max="16" width="21.42578125" style="60" bestFit="1" customWidth="1"/>
    <col min="17" max="17" width="24.85546875" style="60" bestFit="1" customWidth="1"/>
    <col min="18" max="18" width="25.5703125" style="60" bestFit="1" customWidth="1"/>
    <col min="19" max="16384" width="10.85546875" style="60"/>
  </cols>
  <sheetData>
    <row r="1" spans="1:31" ht="60" customHeight="1" thickTop="1" thickBot="1" x14ac:dyDescent="0.4">
      <c r="A1" s="61"/>
      <c r="B1" s="229" t="s">
        <v>127</v>
      </c>
      <c r="C1" s="230"/>
      <c r="D1" s="230"/>
      <c r="E1" s="230"/>
      <c r="F1" s="231"/>
      <c r="G1" s="119"/>
      <c r="H1" s="119"/>
      <c r="I1" s="120"/>
      <c r="K1" s="61"/>
      <c r="L1" s="130" t="s">
        <v>40</v>
      </c>
      <c r="M1" s="232" t="s">
        <v>176</v>
      </c>
      <c r="N1" s="233"/>
      <c r="O1" s="232" t="s">
        <v>177</v>
      </c>
      <c r="P1" s="233"/>
      <c r="Q1" s="131" t="s">
        <v>73</v>
      </c>
      <c r="R1" s="132" t="s">
        <v>61</v>
      </c>
      <c r="S1" s="129"/>
      <c r="T1" s="63"/>
      <c r="U1" s="63"/>
    </row>
    <row r="2" spans="1:31" ht="60" customHeight="1" thickTop="1" thickBot="1" x14ac:dyDescent="0.4">
      <c r="B2" s="106"/>
      <c r="C2" s="107"/>
      <c r="D2" s="107"/>
      <c r="E2" s="107"/>
      <c r="F2" s="107"/>
      <c r="G2" s="112"/>
      <c r="H2" s="112"/>
      <c r="I2" s="113"/>
      <c r="K2" s="61"/>
      <c r="L2" s="133" t="s">
        <v>41</v>
      </c>
      <c r="M2" s="121">
        <v>2700</v>
      </c>
      <c r="N2" s="122" t="s">
        <v>68</v>
      </c>
      <c r="O2" s="123">
        <f>M2/1000</f>
        <v>2.7</v>
      </c>
      <c r="P2" s="124" t="s">
        <v>56</v>
      </c>
      <c r="Q2" s="125">
        <v>2.4E-2</v>
      </c>
      <c r="R2" s="134">
        <f>Q2*1000</f>
        <v>24</v>
      </c>
      <c r="S2" s="62"/>
    </row>
    <row r="3" spans="1:31" ht="60" customHeight="1" thickTop="1" thickBot="1" x14ac:dyDescent="0.4">
      <c r="A3" s="61"/>
      <c r="B3" s="151" t="s">
        <v>96</v>
      </c>
      <c r="C3" s="152" t="s">
        <v>97</v>
      </c>
      <c r="D3" s="152" t="s">
        <v>98</v>
      </c>
      <c r="E3" s="152" t="s">
        <v>99</v>
      </c>
      <c r="F3" s="153" t="s">
        <v>100</v>
      </c>
      <c r="G3" s="112"/>
      <c r="H3" s="112"/>
      <c r="I3" s="113"/>
      <c r="K3" s="61"/>
      <c r="L3" s="133" t="s">
        <v>42</v>
      </c>
      <c r="M3" s="121">
        <v>4600</v>
      </c>
      <c r="N3" s="122" t="s">
        <v>68</v>
      </c>
      <c r="O3" s="123">
        <f t="shared" ref="O3:O14" si="0">M3/1000</f>
        <v>4.5999999999999996</v>
      </c>
      <c r="P3" s="124" t="s">
        <v>56</v>
      </c>
      <c r="Q3" s="125">
        <v>0.03</v>
      </c>
      <c r="R3" s="134">
        <f t="shared" ref="R3:R14" si="1">Q3*1000</f>
        <v>30</v>
      </c>
      <c r="S3" s="62"/>
    </row>
    <row r="4" spans="1:31" ht="60" customHeight="1" thickTop="1" thickBot="1" x14ac:dyDescent="0.4">
      <c r="A4" s="61"/>
      <c r="B4" s="155">
        <v>1</v>
      </c>
      <c r="C4" s="154" t="s">
        <v>105</v>
      </c>
      <c r="D4" s="154" t="s">
        <v>123</v>
      </c>
      <c r="E4" s="108" t="s">
        <v>110</v>
      </c>
      <c r="F4" s="109" t="s">
        <v>111</v>
      </c>
      <c r="G4" s="112"/>
      <c r="H4" s="112"/>
      <c r="I4" s="113"/>
      <c r="K4" s="61"/>
      <c r="L4" s="133" t="s">
        <v>43</v>
      </c>
      <c r="M4" s="121">
        <v>1680</v>
      </c>
      <c r="N4" s="122" t="s">
        <v>69</v>
      </c>
      <c r="O4" s="123">
        <f t="shared" si="0"/>
        <v>1.68</v>
      </c>
      <c r="P4" s="124" t="s">
        <v>57</v>
      </c>
      <c r="Q4" s="125">
        <v>0.03</v>
      </c>
      <c r="R4" s="134">
        <f t="shared" si="1"/>
        <v>30</v>
      </c>
      <c r="S4" s="62"/>
    </row>
    <row r="5" spans="1:31" s="66" customFormat="1" ht="60" customHeight="1" thickTop="1" thickBot="1" x14ac:dyDescent="0.4">
      <c r="A5" s="65"/>
      <c r="B5" s="155">
        <v>2</v>
      </c>
      <c r="C5" s="157" t="s">
        <v>106</v>
      </c>
      <c r="D5" s="157" t="s">
        <v>101</v>
      </c>
      <c r="E5" s="108" t="s">
        <v>102</v>
      </c>
      <c r="F5" s="109" t="s">
        <v>115</v>
      </c>
      <c r="G5" s="112"/>
      <c r="H5" s="112"/>
      <c r="I5" s="113"/>
      <c r="K5" s="65"/>
      <c r="L5" s="133" t="s">
        <v>44</v>
      </c>
      <c r="M5" s="121">
        <v>0.9009009009009008</v>
      </c>
      <c r="N5" s="122" t="s">
        <v>70</v>
      </c>
      <c r="O5" s="123">
        <f t="shared" si="0"/>
        <v>9.0090090090090081E-4</v>
      </c>
      <c r="P5" s="124" t="s">
        <v>60</v>
      </c>
      <c r="Q5" s="125">
        <v>0.22700000000000001</v>
      </c>
      <c r="R5" s="134">
        <f t="shared" si="1"/>
        <v>227</v>
      </c>
      <c r="S5" s="62"/>
      <c r="T5" s="60"/>
      <c r="U5" s="60"/>
    </row>
    <row r="6" spans="1:31" s="66" customFormat="1" ht="60" customHeight="1" thickTop="1" thickBot="1" x14ac:dyDescent="0.4">
      <c r="A6" s="65"/>
      <c r="B6" s="155">
        <v>3</v>
      </c>
      <c r="C6" s="157" t="s">
        <v>107</v>
      </c>
      <c r="D6" s="157" t="s">
        <v>101</v>
      </c>
      <c r="E6" s="108" t="s">
        <v>103</v>
      </c>
      <c r="F6" s="109" t="s">
        <v>112</v>
      </c>
      <c r="G6" s="112"/>
      <c r="H6" s="112"/>
      <c r="I6" s="113"/>
      <c r="K6" s="84"/>
      <c r="L6" s="133" t="s">
        <v>45</v>
      </c>
      <c r="M6" s="121">
        <v>11.628</v>
      </c>
      <c r="N6" s="122" t="s">
        <v>71</v>
      </c>
      <c r="O6" s="123">
        <f t="shared" si="0"/>
        <v>1.1627999999999999E-2</v>
      </c>
      <c r="P6" s="124" t="s">
        <v>58</v>
      </c>
      <c r="Q6" s="125">
        <v>0.22700000000000001</v>
      </c>
      <c r="R6" s="134">
        <f t="shared" si="1"/>
        <v>227</v>
      </c>
      <c r="S6" s="62"/>
      <c r="T6" s="60"/>
      <c r="U6" s="60"/>
      <c r="V6" s="67"/>
      <c r="W6" s="67"/>
      <c r="X6" s="67"/>
      <c r="Y6" s="67"/>
      <c r="Z6" s="67"/>
      <c r="AA6" s="67"/>
      <c r="AB6" s="67"/>
      <c r="AC6" s="67"/>
      <c r="AD6" s="67"/>
      <c r="AE6" s="68"/>
    </row>
    <row r="7" spans="1:31" ht="60" customHeight="1" thickTop="1" thickBot="1" x14ac:dyDescent="0.4">
      <c r="A7" s="61"/>
      <c r="B7" s="155">
        <v>4</v>
      </c>
      <c r="C7" s="158" t="s">
        <v>147</v>
      </c>
      <c r="D7" s="158" t="s">
        <v>116</v>
      </c>
      <c r="E7" s="108"/>
      <c r="F7" s="109" t="s">
        <v>117</v>
      </c>
      <c r="G7" s="112"/>
      <c r="H7" s="112"/>
      <c r="I7" s="113"/>
      <c r="K7" s="61"/>
      <c r="L7" s="133" t="s">
        <v>46</v>
      </c>
      <c r="M7" s="121">
        <v>12660</v>
      </c>
      <c r="N7" s="122" t="s">
        <v>68</v>
      </c>
      <c r="O7" s="123">
        <f t="shared" si="0"/>
        <v>12.66</v>
      </c>
      <c r="P7" s="124" t="s">
        <v>56</v>
      </c>
      <c r="Q7" s="125">
        <v>0.27200000000000002</v>
      </c>
      <c r="R7" s="134">
        <f t="shared" si="1"/>
        <v>272</v>
      </c>
      <c r="S7" s="62"/>
    </row>
    <row r="8" spans="1:31" ht="60" customHeight="1" thickTop="1" thickBot="1" x14ac:dyDescent="0.4">
      <c r="A8" s="61"/>
      <c r="B8" s="155">
        <v>5</v>
      </c>
      <c r="C8" s="157" t="s">
        <v>108</v>
      </c>
      <c r="D8" s="157" t="s">
        <v>101</v>
      </c>
      <c r="E8" s="108" t="s">
        <v>118</v>
      </c>
      <c r="F8" s="109" t="s">
        <v>120</v>
      </c>
      <c r="G8" s="112"/>
      <c r="H8" s="112"/>
      <c r="I8" s="113"/>
      <c r="K8" s="61"/>
      <c r="L8" s="133" t="s">
        <v>47</v>
      </c>
      <c r="M8" s="121">
        <v>23.7</v>
      </c>
      <c r="N8" s="122" t="s">
        <v>71</v>
      </c>
      <c r="O8" s="123">
        <f t="shared" si="0"/>
        <v>2.3699999999999999E-2</v>
      </c>
      <c r="P8" s="124" t="s">
        <v>58</v>
      </c>
      <c r="Q8" s="125">
        <v>0.27200000000000002</v>
      </c>
      <c r="R8" s="134">
        <f t="shared" si="1"/>
        <v>272</v>
      </c>
      <c r="S8" s="62"/>
    </row>
    <row r="9" spans="1:31" ht="60" customHeight="1" thickTop="1" thickBot="1" x14ac:dyDescent="0.4">
      <c r="A9" s="61"/>
      <c r="B9" s="155">
        <v>6</v>
      </c>
      <c r="C9" s="158" t="s">
        <v>104</v>
      </c>
      <c r="D9" s="158" t="s">
        <v>116</v>
      </c>
      <c r="E9" s="108"/>
      <c r="F9" s="109" t="s">
        <v>121</v>
      </c>
      <c r="G9" s="112"/>
      <c r="H9" s="112"/>
      <c r="I9" s="113"/>
      <c r="K9" s="61"/>
      <c r="L9" s="133" t="s">
        <v>48</v>
      </c>
      <c r="M9" s="121">
        <v>12570</v>
      </c>
      <c r="N9" s="122" t="s">
        <v>68</v>
      </c>
      <c r="O9" s="123">
        <f t="shared" si="0"/>
        <v>12.57</v>
      </c>
      <c r="P9" s="124" t="s">
        <v>56</v>
      </c>
      <c r="Q9" s="125">
        <v>0.27200000000000002</v>
      </c>
      <c r="R9" s="134">
        <f t="shared" si="1"/>
        <v>272</v>
      </c>
      <c r="S9" s="62"/>
    </row>
    <row r="10" spans="1:31" s="66" customFormat="1" ht="60" customHeight="1" thickTop="1" thickBot="1" x14ac:dyDescent="0.4">
      <c r="A10" s="65"/>
      <c r="B10" s="155">
        <v>7</v>
      </c>
      <c r="C10" s="158" t="s">
        <v>142</v>
      </c>
      <c r="D10" s="158" t="s">
        <v>116</v>
      </c>
      <c r="E10" s="108"/>
      <c r="F10" s="109" t="s">
        <v>148</v>
      </c>
      <c r="G10" s="112"/>
      <c r="H10" s="112"/>
      <c r="I10" s="113"/>
      <c r="K10" s="65"/>
      <c r="L10" s="133" t="s">
        <v>49</v>
      </c>
      <c r="M10" s="121">
        <v>6.9</v>
      </c>
      <c r="N10" s="122" t="s">
        <v>72</v>
      </c>
      <c r="O10" s="123">
        <f t="shared" si="0"/>
        <v>6.9000000000000008E-3</v>
      </c>
      <c r="P10" s="124" t="s">
        <v>59</v>
      </c>
      <c r="Q10" s="125">
        <v>0.27200000000000002</v>
      </c>
      <c r="R10" s="134">
        <f t="shared" si="1"/>
        <v>272</v>
      </c>
      <c r="S10" s="62"/>
      <c r="T10" s="60"/>
      <c r="U10" s="60"/>
    </row>
    <row r="11" spans="1:31" s="66" customFormat="1" ht="60" customHeight="1" thickTop="1" thickBot="1" x14ac:dyDescent="0.4">
      <c r="A11" s="65"/>
      <c r="B11" s="156">
        <v>8</v>
      </c>
      <c r="C11" s="159" t="s">
        <v>109</v>
      </c>
      <c r="D11" s="159" t="s">
        <v>116</v>
      </c>
      <c r="E11" s="110"/>
      <c r="F11" s="111" t="s">
        <v>122</v>
      </c>
      <c r="G11" s="112"/>
      <c r="H11" s="112"/>
      <c r="I11" s="113"/>
      <c r="K11" s="65"/>
      <c r="L11" s="133" t="s">
        <v>50</v>
      </c>
      <c r="M11" s="121">
        <v>30.45</v>
      </c>
      <c r="N11" s="122" t="s">
        <v>71</v>
      </c>
      <c r="O11" s="123">
        <f t="shared" si="0"/>
        <v>3.0449999999999998E-2</v>
      </c>
      <c r="P11" s="124" t="s">
        <v>58</v>
      </c>
      <c r="Q11" s="125">
        <v>0.27200000000000002</v>
      </c>
      <c r="R11" s="134">
        <f t="shared" si="1"/>
        <v>272</v>
      </c>
      <c r="S11" s="62"/>
      <c r="T11" s="60"/>
      <c r="U11" s="60"/>
    </row>
    <row r="12" spans="1:31" s="66" customFormat="1" ht="60" customHeight="1" thickTop="1" thickBot="1" x14ac:dyDescent="0.4">
      <c r="A12" s="65"/>
      <c r="B12" s="112"/>
      <c r="C12" s="112"/>
      <c r="D12" s="112"/>
      <c r="E12" s="112"/>
      <c r="F12" s="112"/>
      <c r="G12" s="112"/>
      <c r="H12" s="112"/>
      <c r="I12" s="113"/>
      <c r="K12" s="65"/>
      <c r="L12" s="133" t="s">
        <v>51</v>
      </c>
      <c r="M12" s="121">
        <v>9.9700000000000006</v>
      </c>
      <c r="N12" s="122" t="s">
        <v>72</v>
      </c>
      <c r="O12" s="123">
        <f t="shared" si="0"/>
        <v>9.9700000000000014E-3</v>
      </c>
      <c r="P12" s="124" t="s">
        <v>59</v>
      </c>
      <c r="Q12" s="125">
        <v>0.32400000000000001</v>
      </c>
      <c r="R12" s="134">
        <f t="shared" si="1"/>
        <v>324</v>
      </c>
      <c r="S12" s="62"/>
      <c r="T12" s="60"/>
      <c r="U12" s="60"/>
    </row>
    <row r="13" spans="1:31" s="66" customFormat="1" ht="60" customHeight="1" thickTop="1" thickBot="1" x14ac:dyDescent="0.4">
      <c r="A13" s="65"/>
      <c r="B13" s="213" t="s">
        <v>124</v>
      </c>
      <c r="C13" s="214"/>
      <c r="D13" s="214"/>
      <c r="E13" s="214"/>
      <c r="F13" s="215"/>
      <c r="G13" s="112"/>
      <c r="H13" s="112"/>
      <c r="I13" s="113"/>
      <c r="K13" s="65"/>
      <c r="L13" s="133" t="s">
        <v>51</v>
      </c>
      <c r="M13" s="121">
        <v>9970</v>
      </c>
      <c r="N13" s="122" t="s">
        <v>71</v>
      </c>
      <c r="O13" s="123">
        <f t="shared" si="0"/>
        <v>9.9700000000000006</v>
      </c>
      <c r="P13" s="124" t="s">
        <v>58</v>
      </c>
      <c r="Q13" s="125">
        <v>0.32400000000000001</v>
      </c>
      <c r="R13" s="134">
        <f t="shared" si="1"/>
        <v>324</v>
      </c>
      <c r="S13" s="62"/>
      <c r="T13" s="60"/>
      <c r="U13" s="60"/>
    </row>
    <row r="14" spans="1:31" s="66" customFormat="1" ht="60" customHeight="1" thickTop="1" thickBot="1" x14ac:dyDescent="0.4">
      <c r="A14" s="65"/>
      <c r="B14" s="216" t="s">
        <v>126</v>
      </c>
      <c r="C14" s="217"/>
      <c r="D14" s="217"/>
      <c r="E14" s="217"/>
      <c r="F14" s="218"/>
      <c r="G14" s="112"/>
      <c r="H14" s="112"/>
      <c r="I14" s="113"/>
      <c r="K14" s="65"/>
      <c r="L14" s="135" t="s">
        <v>52</v>
      </c>
      <c r="M14" s="136">
        <v>1</v>
      </c>
      <c r="N14" s="137" t="s">
        <v>70</v>
      </c>
      <c r="O14" s="138">
        <f t="shared" si="0"/>
        <v>1E-3</v>
      </c>
      <c r="P14" s="139" t="s">
        <v>60</v>
      </c>
      <c r="Q14" s="140">
        <v>6.4000000000000001E-2</v>
      </c>
      <c r="R14" s="141">
        <f t="shared" si="1"/>
        <v>64</v>
      </c>
      <c r="S14" s="85"/>
      <c r="T14" s="85"/>
      <c r="U14" s="85"/>
    </row>
    <row r="15" spans="1:31" s="66" customFormat="1" ht="60" customHeight="1" thickTop="1" thickBot="1" x14ac:dyDescent="0.4">
      <c r="A15" s="65"/>
      <c r="B15" s="219" t="s">
        <v>125</v>
      </c>
      <c r="C15" s="220"/>
      <c r="D15" s="220"/>
      <c r="E15" s="220"/>
      <c r="F15" s="221"/>
      <c r="G15" s="112"/>
      <c r="H15" s="112"/>
      <c r="I15" s="113"/>
      <c r="K15" s="65"/>
      <c r="L15" s="234" t="s">
        <v>53</v>
      </c>
      <c r="M15" s="235"/>
      <c r="N15" s="235"/>
      <c r="O15" s="235"/>
      <c r="P15" s="235"/>
      <c r="Q15" s="235"/>
      <c r="R15" s="236"/>
      <c r="S15" s="83"/>
    </row>
    <row r="16" spans="1:31" ht="60" customHeight="1" thickTop="1" thickBot="1" x14ac:dyDescent="0.4">
      <c r="A16" s="61"/>
      <c r="B16" s="222" t="s">
        <v>128</v>
      </c>
      <c r="C16" s="223"/>
      <c r="D16" s="223"/>
      <c r="E16" s="223"/>
      <c r="F16" s="224"/>
      <c r="G16" s="112"/>
      <c r="H16" s="112"/>
      <c r="I16" s="113"/>
      <c r="K16" s="61"/>
      <c r="L16" s="142" t="s">
        <v>54</v>
      </c>
      <c r="M16" s="225" t="s">
        <v>55</v>
      </c>
      <c r="N16" s="225"/>
      <c r="O16" s="225"/>
      <c r="P16" s="225"/>
      <c r="Q16" s="225"/>
      <c r="R16" s="226"/>
      <c r="S16" s="83"/>
    </row>
    <row r="17" spans="1:19" ht="60" customHeight="1" thickTop="1" thickBot="1" x14ac:dyDescent="0.4">
      <c r="A17" s="61"/>
      <c r="B17" s="211"/>
      <c r="C17" s="212"/>
      <c r="D17" s="212"/>
      <c r="E17" s="212"/>
      <c r="F17" s="212"/>
      <c r="G17" s="112"/>
      <c r="H17" s="112"/>
      <c r="I17" s="113"/>
      <c r="K17" s="61"/>
      <c r="L17" s="143">
        <v>0.13200000000000001</v>
      </c>
      <c r="M17" s="227"/>
      <c r="N17" s="227"/>
      <c r="O17" s="227"/>
      <c r="P17" s="227"/>
      <c r="Q17" s="227"/>
      <c r="R17" s="228"/>
      <c r="S17" s="62"/>
    </row>
    <row r="18" spans="1:19" ht="60" customHeight="1" thickTop="1" thickBot="1" x14ac:dyDescent="0.4">
      <c r="A18" s="61"/>
      <c r="B18" s="211"/>
      <c r="C18" s="212"/>
      <c r="D18" s="212"/>
      <c r="E18" s="212"/>
      <c r="F18" s="212"/>
      <c r="G18" s="112"/>
      <c r="H18" s="112"/>
      <c r="I18" s="113"/>
      <c r="K18" s="61"/>
      <c r="L18" s="205"/>
      <c r="M18" s="128"/>
      <c r="N18" s="127"/>
      <c r="O18" s="127"/>
      <c r="P18" s="127"/>
      <c r="Q18" s="127"/>
      <c r="R18" s="126"/>
    </row>
    <row r="19" spans="1:19" s="66" customFormat="1" ht="45" customHeight="1" thickTop="1" thickBot="1" x14ac:dyDescent="0.4">
      <c r="A19" s="65"/>
      <c r="B19" s="112"/>
      <c r="C19" s="112"/>
      <c r="D19" s="112"/>
      <c r="E19" s="112"/>
      <c r="F19" s="112"/>
      <c r="G19" s="112"/>
      <c r="H19" s="112"/>
      <c r="I19" s="113"/>
      <c r="K19" s="65"/>
      <c r="L19" s="207" t="s">
        <v>166</v>
      </c>
      <c r="M19" s="207" t="s">
        <v>167</v>
      </c>
      <c r="N19" s="117"/>
      <c r="O19" s="117"/>
      <c r="P19" s="117"/>
      <c r="Q19" s="117"/>
      <c r="R19" s="83"/>
      <c r="S19"/>
    </row>
    <row r="20" spans="1:19" s="66" customFormat="1" ht="45" customHeight="1" thickTop="1" thickBot="1" x14ac:dyDescent="0.4">
      <c r="A20" s="65"/>
      <c r="B20" s="112"/>
      <c r="C20" s="112"/>
      <c r="D20" s="112"/>
      <c r="E20" s="112"/>
      <c r="F20" s="112"/>
      <c r="G20" s="112"/>
      <c r="H20" s="112"/>
      <c r="I20" s="113"/>
      <c r="K20" s="65"/>
      <c r="L20" s="206">
        <f>AVERAGE('RIGUEUR CLIMATIQUE'!I17:Q17)</f>
        <v>1321.8333333333335</v>
      </c>
      <c r="M20" s="208">
        <f>AVERAGE('RIGUEUR CLIMATIQUE'!H33:Q33)</f>
        <v>664.8</v>
      </c>
      <c r="N20" s="117"/>
      <c r="O20" s="117"/>
      <c r="P20" s="117"/>
      <c r="Q20" s="117"/>
    </row>
    <row r="21" spans="1:19" ht="45" customHeight="1" thickTop="1" thickBot="1" x14ac:dyDescent="0.4">
      <c r="A21" s="61"/>
      <c r="B21" s="112"/>
      <c r="C21" s="112"/>
      <c r="D21" s="112"/>
      <c r="E21" s="112"/>
      <c r="F21" s="112"/>
      <c r="G21" s="112"/>
      <c r="H21" s="112"/>
      <c r="I21" s="113"/>
      <c r="K21" s="61"/>
      <c r="L21" s="102"/>
      <c r="M21" s="117"/>
      <c r="N21" s="117"/>
      <c r="O21" s="117"/>
      <c r="P21" s="117"/>
      <c r="Q21" s="117"/>
      <c r="R21" s="66"/>
      <c r="S21" s="66"/>
    </row>
    <row r="22" spans="1:19" ht="45" customHeight="1" thickTop="1" thickBot="1" x14ac:dyDescent="0.4">
      <c r="B22" s="112"/>
      <c r="C22" s="112"/>
      <c r="D22" s="112"/>
      <c r="E22" s="112"/>
      <c r="F22" s="112"/>
      <c r="G22" s="112"/>
      <c r="H22" s="112"/>
      <c r="I22" s="113"/>
      <c r="K22" s="61"/>
      <c r="L22" s="101"/>
      <c r="M22" s="117"/>
      <c r="N22" s="117"/>
      <c r="O22" s="117"/>
      <c r="P22" s="117"/>
      <c r="Q22" s="117"/>
    </row>
    <row r="23" spans="1:19" s="66" customFormat="1" ht="45" customHeight="1" thickTop="1" thickBot="1" x14ac:dyDescent="0.4">
      <c r="A23" s="65"/>
      <c r="B23" s="112"/>
      <c r="C23" s="112"/>
      <c r="D23" s="112"/>
      <c r="E23" s="112"/>
      <c r="F23" s="112"/>
      <c r="G23" s="112"/>
      <c r="H23" s="112"/>
      <c r="I23" s="113"/>
      <c r="K23" s="65"/>
      <c r="L23" s="101"/>
      <c r="M23" s="117"/>
      <c r="N23" s="117"/>
      <c r="O23" s="117"/>
      <c r="P23" s="117"/>
      <c r="Q23" s="117"/>
      <c r="R23" s="60"/>
      <c r="S23" s="60"/>
    </row>
    <row r="24" spans="1:19" s="66" customFormat="1" ht="45" customHeight="1" thickTop="1" thickBot="1" x14ac:dyDescent="0.4">
      <c r="A24" s="65"/>
      <c r="B24" s="112"/>
      <c r="C24" s="112"/>
      <c r="D24" s="112"/>
      <c r="E24" s="112"/>
      <c r="F24" s="112"/>
      <c r="G24" s="112"/>
      <c r="H24" s="112"/>
      <c r="I24" s="113"/>
      <c r="K24" s="65"/>
      <c r="L24" s="102"/>
      <c r="M24" s="117"/>
      <c r="N24" s="117"/>
      <c r="O24" s="117"/>
      <c r="P24" s="117"/>
      <c r="Q24" s="117"/>
    </row>
    <row r="25" spans="1:19" s="66" customFormat="1" ht="45" customHeight="1" thickTop="1" thickBot="1" x14ac:dyDescent="0.4">
      <c r="A25" s="65"/>
      <c r="B25" s="112"/>
      <c r="C25" s="112"/>
      <c r="D25" s="112"/>
      <c r="E25" s="112"/>
      <c r="F25" s="112"/>
      <c r="G25" s="112"/>
      <c r="H25" s="112"/>
      <c r="I25" s="113"/>
      <c r="K25" s="65"/>
      <c r="L25" s="102"/>
      <c r="M25" s="117"/>
      <c r="N25" s="117"/>
      <c r="O25" s="117"/>
      <c r="P25" s="117"/>
      <c r="Q25" s="117"/>
    </row>
    <row r="26" spans="1:19" ht="45" customHeight="1" thickTop="1" thickBot="1" x14ac:dyDescent="0.4">
      <c r="A26" s="61"/>
      <c r="B26" s="112"/>
      <c r="C26" s="112"/>
      <c r="D26" s="112"/>
      <c r="E26" s="112"/>
      <c r="F26" s="112"/>
      <c r="G26" s="112"/>
      <c r="H26" s="112"/>
      <c r="I26" s="113"/>
      <c r="K26" s="61"/>
      <c r="L26" s="102"/>
      <c r="M26" s="117"/>
      <c r="N26" s="117"/>
      <c r="O26" s="117"/>
      <c r="P26" s="117"/>
      <c r="Q26" s="117"/>
      <c r="R26" s="66"/>
      <c r="S26" s="66"/>
    </row>
    <row r="27" spans="1:19" ht="45" customHeight="1" thickTop="1" thickBot="1" x14ac:dyDescent="0.4">
      <c r="B27" s="112"/>
      <c r="C27" s="112"/>
      <c r="D27" s="112"/>
      <c r="E27" s="112"/>
      <c r="F27" s="112"/>
      <c r="G27" s="112"/>
      <c r="H27" s="112"/>
      <c r="I27" s="113"/>
      <c r="K27" s="61"/>
      <c r="L27" s="101"/>
      <c r="M27" s="117"/>
      <c r="N27" s="117"/>
      <c r="O27" s="117"/>
      <c r="P27" s="117"/>
      <c r="Q27" s="117"/>
    </row>
    <row r="28" spans="1:19" ht="45" customHeight="1" thickTop="1" thickBot="1" x14ac:dyDescent="0.4">
      <c r="A28" s="61"/>
      <c r="B28" s="112"/>
      <c r="C28" s="112"/>
      <c r="D28" s="112"/>
      <c r="E28" s="112"/>
      <c r="F28" s="112"/>
      <c r="G28" s="112"/>
      <c r="H28" s="112"/>
      <c r="I28" s="113"/>
      <c r="K28" s="61"/>
      <c r="L28" s="101"/>
      <c r="M28" s="117"/>
      <c r="N28" s="117"/>
      <c r="O28" s="117"/>
      <c r="P28" s="117"/>
      <c r="Q28" s="117"/>
    </row>
    <row r="29" spans="1:19" ht="45" customHeight="1" thickTop="1" thickBot="1" x14ac:dyDescent="0.4">
      <c r="A29" s="61"/>
      <c r="B29" s="112"/>
      <c r="C29" s="112"/>
      <c r="D29" s="112"/>
      <c r="E29" s="112"/>
      <c r="F29" s="112"/>
      <c r="G29" s="112"/>
      <c r="H29" s="112"/>
      <c r="I29" s="113"/>
      <c r="K29" s="61"/>
      <c r="L29" s="101"/>
      <c r="M29" s="117"/>
      <c r="N29" s="117"/>
      <c r="O29" s="117"/>
      <c r="P29" s="117"/>
      <c r="Q29" s="117"/>
    </row>
    <row r="30" spans="1:19" ht="45" customHeight="1" thickTop="1" thickBot="1" x14ac:dyDescent="0.4">
      <c r="A30" s="61"/>
      <c r="B30" s="114"/>
      <c r="C30" s="114"/>
      <c r="D30" s="114"/>
      <c r="E30" s="114"/>
      <c r="F30" s="114"/>
      <c r="G30" s="112"/>
      <c r="H30" s="112"/>
      <c r="I30" s="113"/>
      <c r="K30" s="61"/>
      <c r="L30" s="101"/>
      <c r="M30" s="117"/>
      <c r="N30" s="117"/>
      <c r="O30" s="117"/>
      <c r="P30" s="117"/>
      <c r="Q30" s="117"/>
    </row>
    <row r="31" spans="1:19" ht="45" customHeight="1" thickTop="1" thickBot="1" x14ac:dyDescent="0.4">
      <c r="A31" s="61"/>
      <c r="B31" s="116"/>
      <c r="C31" s="116"/>
      <c r="D31" s="116"/>
      <c r="E31" s="116"/>
      <c r="F31" s="116"/>
      <c r="G31" s="112"/>
      <c r="H31" s="112"/>
      <c r="I31" s="113"/>
      <c r="K31" s="61"/>
      <c r="L31" s="100"/>
      <c r="M31" s="118"/>
      <c r="N31" s="118"/>
      <c r="O31" s="118"/>
      <c r="P31" s="118"/>
      <c r="Q31" s="118"/>
    </row>
    <row r="32" spans="1:19" ht="16.5" customHeight="1" thickTop="1" thickBot="1" x14ac:dyDescent="0.4">
      <c r="B32" s="116"/>
      <c r="C32" s="116"/>
      <c r="D32" s="116"/>
      <c r="E32" s="116"/>
      <c r="F32" s="116"/>
      <c r="G32" s="114"/>
      <c r="H32" s="114"/>
      <c r="I32" s="115"/>
      <c r="L32" s="64"/>
    </row>
    <row r="33" spans="7:9" thickTop="1" thickBot="1" x14ac:dyDescent="0.25">
      <c r="G33" s="116"/>
      <c r="H33" s="116"/>
      <c r="I33" s="116"/>
    </row>
    <row r="34" spans="7:9" thickTop="1" thickBot="1" x14ac:dyDescent="0.25">
      <c r="G34" s="116"/>
      <c r="H34" s="116"/>
      <c r="I34" s="116"/>
    </row>
  </sheetData>
  <mergeCells count="11">
    <mergeCell ref="M16:R17"/>
    <mergeCell ref="B1:F1"/>
    <mergeCell ref="M1:N1"/>
    <mergeCell ref="O1:P1"/>
    <mergeCell ref="B17:F17"/>
    <mergeCell ref="L15:R15"/>
    <mergeCell ref="B18:F18"/>
    <mergeCell ref="B13:F13"/>
    <mergeCell ref="B14:F14"/>
    <mergeCell ref="B15:F15"/>
    <mergeCell ref="B16:F16"/>
  </mergeCells>
  <conditionalFormatting sqref="B14">
    <cfRule type="colorScale" priority="1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15">
    <cfRule type="colorScale" priority="1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16">
    <cfRule type="colorScale" priority="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8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5:C6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7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10:C11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9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hyperlinks>
    <hyperlink ref="L15" r:id="rId1"/>
  </hyperlinks>
  <pageMargins left="0.7" right="0.7" top="0.75" bottom="0.75" header="0.3" footer="0.3"/>
  <pageSetup paperSize="9" orientation="portrait" horizontalDpi="300" verticalDpi="3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E78"/>
  <sheetViews>
    <sheetView showGridLines="0" zoomScale="55" zoomScaleNormal="55" workbookViewId="0">
      <pane xSplit="10" ySplit="3" topLeftCell="P4" activePane="bottomRight" state="frozen"/>
      <selection activeCell="L16" sqref="L16"/>
      <selection pane="topRight" activeCell="L16" sqref="L16"/>
      <selection pane="bottomLeft" activeCell="L16" sqref="L16"/>
      <selection pane="bottomRight" activeCell="W10" sqref="W10"/>
    </sheetView>
  </sheetViews>
  <sheetFormatPr baseColWidth="10" defaultColWidth="10.85546875" defaultRowHeight="14.25" x14ac:dyDescent="0.25"/>
  <cols>
    <col min="1" max="1" width="1.85546875" style="1" customWidth="1"/>
    <col min="2" max="2" width="102.28515625" style="2" customWidth="1"/>
    <col min="3" max="3" width="13.85546875" style="2" customWidth="1"/>
    <col min="4" max="4" width="29.42578125" style="2" bestFit="1" customWidth="1"/>
    <col min="5" max="5" width="15" style="2" bestFit="1" customWidth="1"/>
    <col min="6" max="6" width="20.7109375" style="2" bestFit="1" customWidth="1"/>
    <col min="7" max="7" width="20.7109375" style="2" customWidth="1"/>
    <col min="8" max="8" width="25.85546875" style="2" bestFit="1" customWidth="1"/>
    <col min="9" max="9" width="13.85546875" style="2" bestFit="1" customWidth="1"/>
    <col min="10" max="10" width="14.7109375" style="2" bestFit="1" customWidth="1"/>
    <col min="11" max="25" width="25.140625" style="1" customWidth="1"/>
    <col min="26" max="16384" width="10.85546875" style="1"/>
  </cols>
  <sheetData>
    <row r="1" spans="1:31" ht="47.25" customHeight="1" x14ac:dyDescent="0.25">
      <c r="B1" s="237" t="s">
        <v>113</v>
      </c>
      <c r="C1" s="238"/>
      <c r="D1" s="238"/>
      <c r="E1" s="238"/>
      <c r="F1" s="238"/>
      <c r="G1" s="238"/>
      <c r="H1" s="238"/>
      <c r="I1" s="238"/>
      <c r="J1" s="23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9"/>
    </row>
    <row r="2" spans="1:31" ht="16.5" customHeight="1" x14ac:dyDescent="0.25">
      <c r="B2" s="239" t="s">
        <v>7</v>
      </c>
      <c r="C2" s="239" t="s">
        <v>9</v>
      </c>
      <c r="D2" s="241" t="s">
        <v>171</v>
      </c>
      <c r="E2" s="243" t="s">
        <v>10</v>
      </c>
      <c r="F2" s="80"/>
      <c r="G2" s="195"/>
      <c r="H2" s="80"/>
      <c r="I2" s="245" t="s">
        <v>26</v>
      </c>
      <c r="J2" s="243" t="s">
        <v>8</v>
      </c>
    </row>
    <row r="3" spans="1:31" ht="114.6" customHeight="1" x14ac:dyDescent="0.25">
      <c r="B3" s="240"/>
      <c r="C3" s="240"/>
      <c r="D3" s="242"/>
      <c r="E3" s="244"/>
      <c r="F3" s="81" t="s">
        <v>92</v>
      </c>
      <c r="G3" s="196" t="s">
        <v>163</v>
      </c>
      <c r="H3" s="81" t="s">
        <v>93</v>
      </c>
      <c r="I3" s="246"/>
      <c r="J3" s="244"/>
      <c r="K3" s="237" t="s">
        <v>172</v>
      </c>
      <c r="L3" s="238"/>
      <c r="M3" s="238"/>
      <c r="N3" s="238"/>
      <c r="O3" s="238"/>
      <c r="P3" s="238"/>
      <c r="Q3" s="238"/>
      <c r="R3" s="238"/>
      <c r="S3" s="238"/>
      <c r="T3" s="237"/>
      <c r="U3" s="238"/>
      <c r="V3" s="238"/>
      <c r="W3" s="238"/>
      <c r="X3" s="238"/>
      <c r="Y3" s="238"/>
      <c r="Z3" s="238"/>
      <c r="AA3" s="238"/>
      <c r="AB3" s="238"/>
      <c r="AC3" s="237"/>
      <c r="AD3" s="238"/>
      <c r="AE3" s="238"/>
    </row>
    <row r="4" spans="1:31" ht="45" customHeight="1" x14ac:dyDescent="0.25">
      <c r="B4" s="71" t="s">
        <v>178</v>
      </c>
      <c r="C4" s="148" t="s">
        <v>170</v>
      </c>
      <c r="D4" s="149"/>
      <c r="E4" s="150">
        <v>7871</v>
      </c>
      <c r="F4" s="150"/>
      <c r="G4" s="150"/>
      <c r="H4" s="150"/>
      <c r="I4" s="150" t="s">
        <v>32</v>
      </c>
      <c r="J4" s="150" t="s">
        <v>32</v>
      </c>
      <c r="K4" s="149">
        <v>2010</v>
      </c>
      <c r="L4" s="149">
        <v>2011</v>
      </c>
      <c r="M4" s="149">
        <v>2012</v>
      </c>
      <c r="N4" s="149">
        <v>2013</v>
      </c>
      <c r="O4" s="149">
        <v>2014</v>
      </c>
      <c r="P4" s="149">
        <v>2015</v>
      </c>
      <c r="Q4" s="149">
        <v>2016</v>
      </c>
      <c r="R4" s="149">
        <v>2017</v>
      </c>
      <c r="S4" s="149">
        <v>2018</v>
      </c>
      <c r="T4" s="149">
        <v>2019</v>
      </c>
      <c r="U4" s="149">
        <v>2020</v>
      </c>
      <c r="V4" s="149">
        <v>2021</v>
      </c>
      <c r="W4" s="149">
        <v>2022</v>
      </c>
      <c r="X4" s="149">
        <v>2023</v>
      </c>
      <c r="Y4" s="149">
        <v>2024</v>
      </c>
      <c r="Z4" s="149">
        <v>2025</v>
      </c>
      <c r="AA4" s="149">
        <v>2026</v>
      </c>
      <c r="AB4" s="149">
        <v>2027</v>
      </c>
      <c r="AC4" s="149">
        <v>2028</v>
      </c>
      <c r="AD4" s="149">
        <v>2029</v>
      </c>
      <c r="AE4" s="149">
        <v>2030</v>
      </c>
    </row>
    <row r="5" spans="1:31" ht="45" customHeight="1" x14ac:dyDescent="0.25">
      <c r="B5" s="145"/>
      <c r="C5" s="145"/>
      <c r="D5" s="146"/>
      <c r="E5" s="147"/>
      <c r="F5" s="147"/>
      <c r="G5" s="147"/>
      <c r="H5" s="147"/>
      <c r="I5" s="147"/>
      <c r="J5" s="147"/>
      <c r="K5" s="147">
        <v>7871</v>
      </c>
      <c r="L5" s="147">
        <v>7871</v>
      </c>
      <c r="M5" s="147">
        <v>7871</v>
      </c>
      <c r="N5" s="147">
        <v>7871</v>
      </c>
      <c r="O5" s="147">
        <v>7871</v>
      </c>
      <c r="P5" s="147">
        <v>7871</v>
      </c>
      <c r="Q5" s="147">
        <v>7871</v>
      </c>
      <c r="R5" s="147">
        <v>7871</v>
      </c>
      <c r="S5" s="147">
        <v>7871</v>
      </c>
      <c r="T5" s="147">
        <v>7871</v>
      </c>
      <c r="U5" s="147">
        <v>7871</v>
      </c>
      <c r="V5" s="147">
        <v>7135</v>
      </c>
      <c r="W5" s="147">
        <v>7135</v>
      </c>
      <c r="X5" s="147"/>
      <c r="Y5" s="147"/>
      <c r="Z5" s="147"/>
      <c r="AA5" s="147"/>
      <c r="AB5" s="147"/>
      <c r="AC5" s="147"/>
      <c r="AD5" s="147"/>
      <c r="AE5" s="147"/>
    </row>
    <row r="6" spans="1:31" ht="45" customHeight="1" x14ac:dyDescent="0.25">
      <c r="B6" s="145"/>
      <c r="C6" s="145"/>
      <c r="D6" s="146"/>
      <c r="E6" s="147"/>
      <c r="F6" s="147"/>
      <c r="G6" s="147"/>
      <c r="H6" s="147"/>
      <c r="I6" s="147"/>
      <c r="J6" s="147"/>
    </row>
    <row r="7" spans="1:31" ht="45" customHeight="1" x14ac:dyDescent="0.25">
      <c r="B7" s="145"/>
      <c r="C7" s="145"/>
      <c r="D7" s="146"/>
      <c r="E7" s="147"/>
      <c r="F7" s="147"/>
      <c r="G7" s="147"/>
      <c r="H7" s="147"/>
      <c r="I7" s="147"/>
      <c r="J7" s="147"/>
    </row>
    <row r="8" spans="1:31" ht="45" customHeight="1" x14ac:dyDescent="0.25">
      <c r="B8" s="145"/>
      <c r="C8" s="145"/>
      <c r="D8" s="146"/>
      <c r="E8" s="147"/>
      <c r="F8" s="147"/>
      <c r="G8" s="147"/>
      <c r="H8" s="147"/>
      <c r="I8" s="147"/>
      <c r="J8" s="147"/>
    </row>
    <row r="9" spans="1:31" ht="45" customHeight="1" x14ac:dyDescent="0.25">
      <c r="B9" s="145"/>
      <c r="C9" s="145"/>
      <c r="D9" s="146"/>
      <c r="E9" s="147"/>
      <c r="F9" s="147"/>
      <c r="G9" s="147"/>
      <c r="H9" s="147"/>
      <c r="I9" s="147"/>
      <c r="J9" s="147"/>
    </row>
    <row r="10" spans="1:31" ht="45" customHeight="1" x14ac:dyDescent="0.25">
      <c r="B10" s="145"/>
      <c r="C10" s="145"/>
      <c r="D10" s="146"/>
      <c r="E10" s="147"/>
      <c r="F10" s="147"/>
      <c r="G10" s="147"/>
      <c r="H10" s="147"/>
      <c r="I10" s="147"/>
      <c r="J10" s="147"/>
    </row>
    <row r="11" spans="1:31" ht="45" customHeight="1" x14ac:dyDescent="0.25">
      <c r="B11" s="145"/>
      <c r="C11" s="145"/>
      <c r="D11" s="146"/>
      <c r="E11" s="147"/>
      <c r="F11" s="147"/>
      <c r="G11" s="147"/>
      <c r="H11" s="147"/>
      <c r="I11" s="147"/>
      <c r="J11" s="147"/>
    </row>
    <row r="12" spans="1:31" ht="45" customHeight="1" x14ac:dyDescent="0.25">
      <c r="B12" s="145"/>
      <c r="C12" s="145"/>
      <c r="D12" s="146"/>
      <c r="E12" s="147"/>
      <c r="F12" s="147"/>
      <c r="G12" s="147"/>
      <c r="H12" s="147"/>
      <c r="I12" s="147"/>
      <c r="J12" s="147"/>
    </row>
    <row r="13" spans="1:31" ht="45" customHeight="1" x14ac:dyDescent="0.25">
      <c r="B13" s="145"/>
      <c r="C13" s="145"/>
      <c r="D13" s="146"/>
      <c r="E13" s="147"/>
      <c r="F13" s="147"/>
      <c r="G13" s="147"/>
      <c r="H13" s="147"/>
      <c r="I13" s="147"/>
      <c r="J13" s="147"/>
      <c r="K13" s="51"/>
      <c r="L13" s="51"/>
    </row>
    <row r="14" spans="1:31" ht="45" customHeight="1" x14ac:dyDescent="0.25">
      <c r="B14" s="145"/>
      <c r="C14" s="145"/>
      <c r="D14" s="146"/>
      <c r="E14" s="147"/>
      <c r="F14" s="147"/>
      <c r="G14" s="147"/>
      <c r="H14" s="147"/>
      <c r="I14" s="147"/>
      <c r="J14" s="147"/>
      <c r="K14" s="144"/>
      <c r="L14" s="144"/>
      <c r="M14" s="13"/>
    </row>
    <row r="15" spans="1:31" ht="45" customHeight="1" x14ac:dyDescent="0.25">
      <c r="B15" s="145"/>
      <c r="C15" s="145"/>
      <c r="D15" s="146"/>
      <c r="E15" s="147"/>
      <c r="F15" s="147"/>
      <c r="G15" s="147"/>
      <c r="H15" s="147"/>
      <c r="I15" s="147"/>
      <c r="J15" s="147"/>
      <c r="K15" s="144"/>
      <c r="L15" s="144"/>
      <c r="M15" s="13"/>
    </row>
    <row r="16" spans="1:31" ht="50.1" customHeight="1" x14ac:dyDescent="0.25">
      <c r="A16" s="51"/>
      <c r="B16" s="145"/>
      <c r="C16" s="145"/>
      <c r="D16" s="146"/>
      <c r="E16" s="147"/>
      <c r="F16" s="147"/>
      <c r="G16" s="147"/>
      <c r="H16" s="147"/>
      <c r="I16" s="147"/>
      <c r="J16" s="147"/>
      <c r="K16" s="144"/>
      <c r="L16" s="144"/>
      <c r="M16" s="13"/>
    </row>
    <row r="17" spans="1:13" ht="50.1" customHeight="1" x14ac:dyDescent="0.25">
      <c r="A17" s="144"/>
      <c r="B17" s="145"/>
      <c r="C17" s="145"/>
      <c r="D17" s="146"/>
      <c r="E17" s="147"/>
      <c r="F17" s="147"/>
      <c r="G17" s="147"/>
      <c r="H17" s="147"/>
      <c r="I17" s="147"/>
      <c r="J17" s="147"/>
      <c r="K17" s="144"/>
      <c r="L17" s="144"/>
      <c r="M17" s="13"/>
    </row>
    <row r="18" spans="1:13" ht="50.1" customHeight="1" x14ac:dyDescent="0.25">
      <c r="A18" s="144"/>
      <c r="B18" s="145"/>
      <c r="C18" s="145"/>
      <c r="D18" s="146"/>
      <c r="E18" s="147"/>
      <c r="F18" s="147"/>
      <c r="G18" s="147"/>
      <c r="H18" s="147"/>
      <c r="I18" s="147"/>
      <c r="J18" s="147"/>
      <c r="K18" s="144"/>
      <c r="L18" s="144"/>
      <c r="M18" s="13"/>
    </row>
    <row r="19" spans="1:13" ht="50.1" customHeight="1" x14ac:dyDescent="0.25">
      <c r="A19" s="144"/>
      <c r="B19" s="145"/>
      <c r="C19" s="145"/>
      <c r="D19" s="146"/>
      <c r="E19" s="147"/>
      <c r="F19" s="147"/>
      <c r="G19" s="147"/>
      <c r="H19" s="147"/>
      <c r="I19" s="147"/>
      <c r="J19" s="147"/>
      <c r="K19" s="144"/>
      <c r="L19" s="144"/>
      <c r="M19" s="13"/>
    </row>
    <row r="20" spans="1:13" ht="50.1" customHeight="1" x14ac:dyDescent="0.25">
      <c r="A20" s="144"/>
      <c r="B20" s="145"/>
      <c r="C20" s="145"/>
      <c r="D20" s="146"/>
      <c r="E20" s="147"/>
      <c r="F20" s="147"/>
      <c r="G20" s="147"/>
      <c r="H20" s="147"/>
      <c r="I20" s="147"/>
      <c r="J20" s="147"/>
      <c r="K20" s="144"/>
      <c r="L20" s="144"/>
      <c r="M20" s="13"/>
    </row>
    <row r="21" spans="1:13" ht="50.1" customHeight="1" x14ac:dyDescent="0.25">
      <c r="A21" s="144"/>
      <c r="B21" s="145"/>
      <c r="C21" s="145"/>
      <c r="D21" s="146"/>
      <c r="E21" s="147"/>
      <c r="F21" s="147"/>
      <c r="G21" s="147"/>
      <c r="H21" s="147"/>
      <c r="I21" s="147"/>
      <c r="J21" s="147"/>
      <c r="K21" s="144"/>
      <c r="L21" s="144"/>
      <c r="M21" s="13"/>
    </row>
    <row r="22" spans="1:13" ht="50.1" customHeight="1" x14ac:dyDescent="0.25">
      <c r="A22" s="144"/>
      <c r="B22" s="145"/>
      <c r="C22" s="145"/>
      <c r="D22" s="146"/>
      <c r="E22" s="147"/>
      <c r="F22" s="147"/>
      <c r="G22" s="147"/>
      <c r="H22" s="147"/>
      <c r="I22" s="147"/>
      <c r="J22" s="147"/>
      <c r="K22" s="144"/>
      <c r="L22" s="144"/>
      <c r="M22" s="13"/>
    </row>
    <row r="23" spans="1:13" ht="50.1" customHeight="1" x14ac:dyDescent="0.25">
      <c r="A23" s="144"/>
      <c r="B23" s="145"/>
      <c r="C23" s="145"/>
      <c r="D23" s="146"/>
      <c r="E23" s="147"/>
      <c r="F23" s="147"/>
      <c r="G23" s="147"/>
      <c r="H23" s="147"/>
      <c r="I23" s="147"/>
      <c r="J23" s="147"/>
      <c r="K23" s="144"/>
      <c r="L23" s="144"/>
      <c r="M23" s="13"/>
    </row>
    <row r="24" spans="1:13" ht="50.1" customHeight="1" x14ac:dyDescent="0.25">
      <c r="A24" s="144"/>
      <c r="B24" s="145"/>
      <c r="C24" s="145"/>
      <c r="D24" s="146"/>
      <c r="E24" s="147"/>
      <c r="F24" s="147"/>
      <c r="G24" s="147"/>
      <c r="H24" s="147"/>
      <c r="I24" s="147"/>
      <c r="J24" s="147"/>
      <c r="K24" s="144"/>
      <c r="L24" s="144"/>
      <c r="M24" s="13"/>
    </row>
    <row r="25" spans="1:13" ht="18" customHeight="1" x14ac:dyDescent="0.25">
      <c r="A25" s="144"/>
      <c r="B25" s="145"/>
      <c r="C25" s="145"/>
      <c r="D25" s="146"/>
      <c r="E25" s="147"/>
      <c r="F25" s="147"/>
      <c r="G25" s="147"/>
      <c r="H25" s="147"/>
      <c r="I25" s="147"/>
      <c r="J25" s="147"/>
      <c r="K25" s="144"/>
      <c r="L25" s="144"/>
      <c r="M25" s="13"/>
    </row>
    <row r="26" spans="1:13" ht="18" customHeight="1" x14ac:dyDescent="0.25">
      <c r="A26" s="144"/>
      <c r="B26" s="145"/>
      <c r="C26" s="145"/>
      <c r="D26" s="146"/>
      <c r="E26" s="147"/>
      <c r="F26" s="147"/>
      <c r="G26" s="147"/>
      <c r="H26" s="147"/>
      <c r="I26" s="147"/>
      <c r="J26" s="147"/>
      <c r="K26" s="144"/>
      <c r="L26" s="144"/>
      <c r="M26" s="13"/>
    </row>
    <row r="27" spans="1:13" ht="18" customHeight="1" x14ac:dyDescent="0.25">
      <c r="A27" s="144"/>
      <c r="B27" s="145"/>
      <c r="C27" s="145"/>
      <c r="D27" s="146"/>
      <c r="E27" s="147"/>
      <c r="F27" s="147"/>
      <c r="G27" s="147"/>
      <c r="H27" s="147"/>
      <c r="I27" s="147"/>
      <c r="J27" s="147"/>
      <c r="K27" s="144"/>
      <c r="L27" s="144"/>
      <c r="M27" s="13"/>
    </row>
    <row r="28" spans="1:13" ht="18" customHeight="1" x14ac:dyDescent="0.25">
      <c r="A28" s="144"/>
      <c r="B28" s="145"/>
      <c r="C28" s="145"/>
      <c r="D28" s="146"/>
      <c r="E28" s="147"/>
      <c r="F28" s="147"/>
      <c r="G28" s="147"/>
      <c r="H28" s="147"/>
      <c r="I28" s="147"/>
      <c r="J28" s="147"/>
      <c r="K28" s="144"/>
      <c r="L28" s="144"/>
      <c r="M28" s="13"/>
    </row>
    <row r="29" spans="1:13" ht="18" customHeight="1" x14ac:dyDescent="0.25">
      <c r="A29" s="144"/>
      <c r="B29" s="145"/>
      <c r="C29" s="145"/>
      <c r="D29" s="146"/>
      <c r="E29" s="147"/>
      <c r="F29" s="147"/>
      <c r="G29" s="147"/>
      <c r="H29" s="147"/>
      <c r="I29" s="147"/>
      <c r="J29" s="147"/>
      <c r="K29" s="144"/>
      <c r="L29" s="144"/>
      <c r="M29" s="13"/>
    </row>
    <row r="30" spans="1:13" ht="18" customHeight="1" x14ac:dyDescent="0.25">
      <c r="A30" s="144"/>
      <c r="B30" s="145"/>
      <c r="C30" s="145"/>
      <c r="D30" s="146"/>
      <c r="E30" s="147"/>
      <c r="F30" s="147"/>
      <c r="G30" s="147"/>
      <c r="H30" s="147"/>
      <c r="I30" s="147"/>
      <c r="J30" s="147"/>
      <c r="K30" s="144"/>
      <c r="L30" s="144"/>
      <c r="M30" s="13"/>
    </row>
    <row r="31" spans="1:13" ht="18" customHeight="1" x14ac:dyDescent="0.25">
      <c r="A31" s="144"/>
      <c r="B31" s="145"/>
      <c r="C31" s="145"/>
      <c r="D31" s="146"/>
      <c r="E31" s="147"/>
      <c r="F31" s="147"/>
      <c r="G31" s="147"/>
      <c r="H31" s="147"/>
      <c r="I31" s="147"/>
      <c r="J31" s="147"/>
      <c r="K31" s="144"/>
      <c r="L31" s="144"/>
      <c r="M31" s="13"/>
    </row>
    <row r="32" spans="1:13" ht="18" customHeight="1" x14ac:dyDescent="0.25">
      <c r="A32" s="144"/>
      <c r="B32" s="145"/>
      <c r="C32" s="145"/>
      <c r="D32" s="146"/>
      <c r="E32" s="147"/>
      <c r="F32" s="147"/>
      <c r="G32" s="147"/>
      <c r="H32" s="147"/>
      <c r="I32" s="147"/>
      <c r="J32" s="147"/>
      <c r="K32" s="144"/>
      <c r="L32" s="144"/>
      <c r="M32" s="13"/>
    </row>
    <row r="33" spans="1:13" ht="18" customHeight="1" x14ac:dyDescent="0.25">
      <c r="A33" s="144"/>
      <c r="B33" s="145"/>
      <c r="C33" s="145"/>
      <c r="D33" s="146"/>
      <c r="E33" s="147"/>
      <c r="F33" s="147"/>
      <c r="G33" s="147"/>
      <c r="H33" s="147"/>
      <c r="I33" s="147"/>
      <c r="J33" s="147"/>
      <c r="K33" s="144"/>
      <c r="L33" s="144"/>
      <c r="M33" s="13"/>
    </row>
    <row r="34" spans="1:13" ht="18" customHeight="1" x14ac:dyDescent="0.25">
      <c r="A34" s="144"/>
      <c r="B34" s="145"/>
      <c r="C34" s="145"/>
      <c r="D34" s="146"/>
      <c r="E34" s="147"/>
      <c r="F34" s="147"/>
      <c r="G34" s="147"/>
      <c r="H34" s="147"/>
      <c r="I34" s="147"/>
      <c r="J34" s="147"/>
      <c r="K34" s="144"/>
      <c r="L34" s="144"/>
      <c r="M34" s="13"/>
    </row>
    <row r="35" spans="1:13" ht="18" customHeight="1" x14ac:dyDescent="0.25">
      <c r="A35" s="144"/>
      <c r="B35" s="145"/>
      <c r="C35" s="145"/>
      <c r="D35" s="146"/>
      <c r="E35" s="147"/>
      <c r="F35" s="147"/>
      <c r="G35" s="147"/>
      <c r="H35" s="147"/>
      <c r="I35" s="147"/>
      <c r="J35" s="147"/>
      <c r="K35" s="144"/>
      <c r="L35" s="144"/>
      <c r="M35" s="13"/>
    </row>
    <row r="36" spans="1:13" ht="18" customHeight="1" x14ac:dyDescent="0.25">
      <c r="A36" s="144"/>
      <c r="B36" s="145"/>
      <c r="C36" s="145"/>
      <c r="D36" s="146"/>
      <c r="E36" s="147"/>
      <c r="F36" s="147"/>
      <c r="G36" s="147"/>
      <c r="H36" s="147"/>
      <c r="I36" s="147"/>
      <c r="J36" s="147"/>
      <c r="K36" s="144"/>
      <c r="L36" s="144"/>
      <c r="M36" s="13"/>
    </row>
    <row r="37" spans="1:13" ht="18" customHeight="1" x14ac:dyDescent="0.25">
      <c r="A37" s="144"/>
      <c r="B37" s="145"/>
      <c r="C37" s="145"/>
      <c r="D37" s="146"/>
      <c r="E37" s="147"/>
      <c r="F37" s="147"/>
      <c r="G37" s="147"/>
      <c r="H37" s="147"/>
      <c r="I37" s="147"/>
      <c r="J37" s="147"/>
      <c r="K37" s="144"/>
      <c r="L37" s="144"/>
      <c r="M37" s="13"/>
    </row>
    <row r="38" spans="1:13" ht="18" customHeight="1" x14ac:dyDescent="0.25">
      <c r="A38" s="144"/>
      <c r="B38" s="145"/>
      <c r="C38" s="145"/>
      <c r="D38" s="146"/>
      <c r="E38" s="147"/>
      <c r="F38" s="147"/>
      <c r="G38" s="147"/>
      <c r="H38" s="147"/>
      <c r="I38" s="147"/>
      <c r="J38" s="147"/>
      <c r="K38" s="144"/>
      <c r="L38" s="144"/>
      <c r="M38" s="13"/>
    </row>
    <row r="39" spans="1:13" ht="18" customHeight="1" x14ac:dyDescent="0.25">
      <c r="A39" s="144"/>
      <c r="B39" s="145"/>
      <c r="C39" s="145"/>
      <c r="D39" s="146"/>
      <c r="E39" s="147"/>
      <c r="F39" s="147"/>
      <c r="G39" s="147"/>
      <c r="H39" s="147"/>
      <c r="I39" s="147"/>
      <c r="J39" s="147"/>
      <c r="K39" s="144"/>
      <c r="L39" s="144"/>
      <c r="M39" s="13"/>
    </row>
    <row r="40" spans="1:13" ht="18" customHeight="1" x14ac:dyDescent="0.25">
      <c r="A40" s="144"/>
      <c r="B40" s="145"/>
      <c r="C40" s="145"/>
      <c r="D40" s="146"/>
      <c r="E40" s="147"/>
      <c r="F40" s="147"/>
      <c r="G40" s="147"/>
      <c r="H40" s="147"/>
      <c r="I40" s="147"/>
      <c r="J40" s="147"/>
      <c r="K40" s="144"/>
      <c r="L40" s="144"/>
      <c r="M40" s="13"/>
    </row>
    <row r="41" spans="1:13" ht="18" customHeight="1" x14ac:dyDescent="0.25">
      <c r="A41" s="144"/>
      <c r="B41" s="145"/>
      <c r="C41" s="145"/>
      <c r="D41" s="146"/>
      <c r="E41" s="147"/>
      <c r="F41" s="147"/>
      <c r="G41" s="147"/>
      <c r="H41" s="147"/>
      <c r="I41" s="147"/>
      <c r="J41" s="147"/>
      <c r="K41" s="144"/>
      <c r="L41" s="144"/>
      <c r="M41" s="13"/>
    </row>
    <row r="42" spans="1:13" ht="18" customHeight="1" x14ac:dyDescent="0.25">
      <c r="A42" s="144"/>
      <c r="B42" s="145"/>
      <c r="C42" s="145"/>
      <c r="D42" s="146"/>
      <c r="E42" s="147"/>
      <c r="F42" s="147"/>
      <c r="G42" s="147"/>
      <c r="H42" s="147"/>
      <c r="I42" s="147"/>
      <c r="J42" s="147"/>
      <c r="K42" s="144"/>
      <c r="L42" s="144"/>
      <c r="M42" s="13"/>
    </row>
    <row r="43" spans="1:13" ht="18" customHeight="1" x14ac:dyDescent="0.25">
      <c r="A43" s="144"/>
      <c r="B43" s="145"/>
      <c r="C43" s="145"/>
      <c r="D43" s="146"/>
      <c r="E43" s="147"/>
      <c r="F43" s="147"/>
      <c r="G43" s="147"/>
      <c r="H43" s="147"/>
      <c r="I43" s="147"/>
      <c r="J43" s="147"/>
      <c r="K43" s="144"/>
      <c r="L43" s="144"/>
      <c r="M43" s="13"/>
    </row>
    <row r="44" spans="1:13" ht="18" customHeight="1" x14ac:dyDescent="0.25">
      <c r="A44" s="144"/>
      <c r="B44" s="145"/>
      <c r="C44" s="145"/>
      <c r="D44" s="146"/>
      <c r="E44" s="147"/>
      <c r="F44" s="147"/>
      <c r="G44" s="147"/>
      <c r="H44" s="147"/>
      <c r="I44" s="147"/>
      <c r="J44" s="147"/>
      <c r="K44" s="144"/>
      <c r="L44" s="144"/>
      <c r="M44" s="13"/>
    </row>
    <row r="45" spans="1:13" ht="18" customHeight="1" x14ac:dyDescent="0.25">
      <c r="A45" s="144"/>
      <c r="B45" s="145"/>
      <c r="C45" s="145"/>
      <c r="D45" s="146"/>
      <c r="E45" s="147"/>
      <c r="F45" s="147"/>
      <c r="G45" s="147"/>
      <c r="H45" s="147"/>
      <c r="I45" s="147"/>
      <c r="J45" s="147"/>
      <c r="K45" s="144"/>
      <c r="L45" s="144"/>
      <c r="M45" s="13"/>
    </row>
    <row r="46" spans="1:13" ht="18" customHeight="1" x14ac:dyDescent="0.25">
      <c r="A46" s="144"/>
      <c r="B46" s="146"/>
      <c r="C46" s="146"/>
      <c r="D46" s="146"/>
      <c r="E46" s="146"/>
      <c r="F46" s="146"/>
      <c r="G46" s="146"/>
      <c r="H46" s="146"/>
      <c r="I46" s="146"/>
      <c r="J46" s="146"/>
      <c r="K46" s="144"/>
      <c r="L46" s="144"/>
      <c r="M46" s="13"/>
    </row>
    <row r="47" spans="1:13" ht="18" customHeight="1" x14ac:dyDescent="0.25">
      <c r="A47" s="144"/>
      <c r="B47" s="32"/>
      <c r="C47" s="32"/>
      <c r="D47" s="32"/>
      <c r="E47" s="32"/>
      <c r="F47" s="32"/>
      <c r="G47" s="32"/>
      <c r="H47" s="32"/>
      <c r="I47" s="32"/>
      <c r="J47" s="32"/>
      <c r="K47" s="144"/>
      <c r="L47" s="144"/>
      <c r="M47" s="13"/>
    </row>
    <row r="48" spans="1:13" ht="6.95" customHeight="1" x14ac:dyDescent="0.25">
      <c r="A48" s="144"/>
      <c r="K48" s="144"/>
      <c r="L48" s="144"/>
      <c r="M48" s="13"/>
    </row>
    <row r="49" spans="1:13" ht="6.95" customHeight="1" x14ac:dyDescent="0.25">
      <c r="A49" s="144"/>
      <c r="K49" s="144"/>
      <c r="L49" s="144"/>
      <c r="M49" s="13"/>
    </row>
    <row r="50" spans="1:13" ht="6.95" customHeight="1" x14ac:dyDescent="0.25">
      <c r="A50" s="144"/>
      <c r="K50" s="144"/>
      <c r="L50" s="144"/>
      <c r="M50" s="13"/>
    </row>
    <row r="51" spans="1:13" ht="6.95" customHeight="1" x14ac:dyDescent="0.25">
      <c r="A51" s="144"/>
      <c r="K51" s="144"/>
      <c r="L51" s="144"/>
      <c r="M51" s="13"/>
    </row>
    <row r="52" spans="1:13" ht="6.95" customHeight="1" x14ac:dyDescent="0.25">
      <c r="A52" s="144"/>
      <c r="K52" s="144"/>
      <c r="L52" s="144"/>
      <c r="M52" s="13"/>
    </row>
    <row r="53" spans="1:13" ht="6.95" customHeight="1" x14ac:dyDescent="0.25">
      <c r="A53" s="144"/>
      <c r="K53" s="144"/>
      <c r="L53" s="144"/>
      <c r="M53" s="13"/>
    </row>
    <row r="54" spans="1:13" ht="6.95" customHeight="1" x14ac:dyDescent="0.25">
      <c r="A54" s="144"/>
      <c r="K54" s="144"/>
      <c r="L54" s="144"/>
      <c r="M54" s="13"/>
    </row>
    <row r="55" spans="1:13" ht="6.95" customHeight="1" x14ac:dyDescent="0.25">
      <c r="A55" s="144"/>
      <c r="K55" s="144"/>
      <c r="L55" s="144"/>
      <c r="M55" s="13"/>
    </row>
    <row r="56" spans="1:13" ht="6.95" customHeight="1" x14ac:dyDescent="0.25">
      <c r="A56" s="144"/>
      <c r="K56" s="144"/>
      <c r="L56" s="144"/>
      <c r="M56" s="13"/>
    </row>
    <row r="57" spans="1:13" ht="6.95" customHeight="1" x14ac:dyDescent="0.25">
      <c r="A57" s="144"/>
      <c r="K57" s="144"/>
      <c r="L57" s="144"/>
      <c r="M57" s="13"/>
    </row>
    <row r="58" spans="1:13" ht="6.95" customHeight="1" x14ac:dyDescent="0.25">
      <c r="A58" s="144"/>
      <c r="K58" s="144"/>
      <c r="L58" s="144"/>
      <c r="M58" s="13"/>
    </row>
    <row r="59" spans="1:13" ht="6.95" customHeight="1" x14ac:dyDescent="0.25">
      <c r="A59" s="144"/>
      <c r="K59" s="144"/>
      <c r="L59" s="144"/>
      <c r="M59" s="13"/>
    </row>
    <row r="60" spans="1:13" ht="6.95" customHeight="1" x14ac:dyDescent="0.25">
      <c r="A60" s="144"/>
      <c r="K60" s="144"/>
      <c r="L60" s="144"/>
      <c r="M60" s="13"/>
    </row>
    <row r="61" spans="1:13" ht="6.95" customHeight="1" x14ac:dyDescent="0.25">
      <c r="A61" s="144"/>
      <c r="K61" s="144"/>
      <c r="L61" s="144"/>
      <c r="M61" s="13"/>
    </row>
    <row r="62" spans="1:13" ht="6.95" customHeight="1" x14ac:dyDescent="0.25">
      <c r="A62" s="144"/>
      <c r="K62" s="144"/>
      <c r="L62" s="144"/>
      <c r="M62" s="13"/>
    </row>
    <row r="63" spans="1:13" ht="6.95" customHeight="1" x14ac:dyDescent="0.25">
      <c r="A63" s="144"/>
      <c r="K63" s="144"/>
      <c r="L63" s="144"/>
      <c r="M63" s="13"/>
    </row>
    <row r="64" spans="1:13" ht="6.95" customHeight="1" x14ac:dyDescent="0.25">
      <c r="A64" s="144"/>
      <c r="K64" s="144"/>
      <c r="L64" s="144"/>
      <c r="M64" s="13"/>
    </row>
    <row r="65" spans="1:13" ht="6.95" customHeight="1" x14ac:dyDescent="0.25">
      <c r="A65" s="144"/>
      <c r="K65" s="144"/>
      <c r="L65" s="144"/>
      <c r="M65" s="13"/>
    </row>
    <row r="66" spans="1:13" ht="6.95" customHeight="1" x14ac:dyDescent="0.25">
      <c r="A66" s="144"/>
      <c r="K66" s="144"/>
      <c r="L66" s="144"/>
      <c r="M66" s="13"/>
    </row>
    <row r="67" spans="1:13" ht="6.95" customHeight="1" x14ac:dyDescent="0.25">
      <c r="A67" s="144"/>
      <c r="K67" s="144"/>
      <c r="L67" s="144"/>
      <c r="M67" s="13"/>
    </row>
    <row r="68" spans="1:13" ht="6.95" customHeight="1" x14ac:dyDescent="0.25">
      <c r="A68" s="144"/>
      <c r="K68" s="144"/>
      <c r="L68" s="144"/>
      <c r="M68" s="13"/>
    </row>
    <row r="69" spans="1:13" ht="6.95" customHeight="1" x14ac:dyDescent="0.25">
      <c r="A69" s="144"/>
      <c r="K69" s="144"/>
      <c r="L69" s="144"/>
      <c r="M69" s="13"/>
    </row>
    <row r="70" spans="1:13" ht="6.95" customHeight="1" x14ac:dyDescent="0.25">
      <c r="A70" s="144"/>
      <c r="K70" s="144"/>
      <c r="L70" s="144"/>
      <c r="M70" s="13"/>
    </row>
    <row r="71" spans="1:13" ht="6.95" customHeight="1" x14ac:dyDescent="0.25">
      <c r="A71" s="144"/>
      <c r="K71" s="144"/>
      <c r="L71" s="144"/>
      <c r="M71" s="13"/>
    </row>
    <row r="72" spans="1:13" ht="6.95" customHeight="1" x14ac:dyDescent="0.25">
      <c r="A72" s="144"/>
      <c r="K72" s="144"/>
      <c r="L72" s="144"/>
      <c r="M72" s="13"/>
    </row>
    <row r="73" spans="1:13" ht="6.95" customHeight="1" x14ac:dyDescent="0.25">
      <c r="A73" s="144"/>
      <c r="K73" s="144"/>
      <c r="L73" s="144"/>
      <c r="M73" s="13"/>
    </row>
    <row r="74" spans="1:13" ht="6.95" customHeight="1" x14ac:dyDescent="0.25">
      <c r="A74" s="144"/>
      <c r="K74" s="144"/>
      <c r="L74" s="144"/>
      <c r="M74" s="13"/>
    </row>
    <row r="75" spans="1:13" ht="6.95" customHeight="1" x14ac:dyDescent="0.25">
      <c r="A75" s="144"/>
      <c r="K75" s="17"/>
      <c r="L75" s="17"/>
    </row>
    <row r="76" spans="1:13" ht="6.95" customHeight="1" x14ac:dyDescent="0.25">
      <c r="A76" s="144"/>
    </row>
    <row r="77" spans="1:13" x14ac:dyDescent="0.25">
      <c r="A77" s="144"/>
    </row>
    <row r="78" spans="1:13" x14ac:dyDescent="0.25">
      <c r="A78" s="17"/>
    </row>
  </sheetData>
  <autoFilter ref="B3:Y3">
    <sortState ref="B5:BO101">
      <sortCondition ref="B3"/>
    </sortState>
  </autoFilter>
  <mergeCells count="10">
    <mergeCell ref="K3:S3"/>
    <mergeCell ref="T3:AB3"/>
    <mergeCell ref="AC3:AE3"/>
    <mergeCell ref="B1:J1"/>
    <mergeCell ref="B2:B3"/>
    <mergeCell ref="D2:D3"/>
    <mergeCell ref="J2:J3"/>
    <mergeCell ref="C2:C3"/>
    <mergeCell ref="E2:E3"/>
    <mergeCell ref="I2:I3"/>
  </mergeCells>
  <phoneticPr fontId="11" type="noConversion"/>
  <conditionalFormatting sqref="E17:H17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:H45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:H16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:AE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:J45">
    <cfRule type="colorScale" priority="3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:H4">
    <cfRule type="colorScale" priority="3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4:I45">
    <cfRule type="colorScale" priority="3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360" verticalDpi="36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88" id="{07D2A7DC-5808-43EE-AD20-CD845F95B03D}">
            <xm:f>#REF!=PARAMETRAGE!$H$12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89" id="{556F6E54-3F35-4CAD-9150-F2381FB9B966}">
            <xm:f>#REF!=PARAMETRAGE!$H$11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90" id="{418B54A9-D9CD-461E-815D-1E7C3A3B01F2}">
            <xm:f>#REF!=PARAMETRAGE!$H$10</xm:f>
            <x14:dxf>
              <fill>
                <patternFill>
                  <bgColor rgb="FFFF7C80"/>
                </patternFill>
              </fill>
            </x14:dxf>
          </x14:cfRule>
          <xm:sqref>B4:B45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X145"/>
  <sheetViews>
    <sheetView showGridLines="0" zoomScale="85" zoomScaleNormal="85" workbookViewId="0">
      <pane xSplit="5" ySplit="4" topLeftCell="F5" activePane="bottomRight" state="frozen"/>
      <selection activeCell="AI20" sqref="AI20"/>
      <selection pane="topRight" activeCell="AI20" sqref="AI20"/>
      <selection pane="bottomLeft" activeCell="AI20" sqref="AI20"/>
      <selection pane="bottomRight" activeCell="R32" sqref="R32"/>
    </sheetView>
  </sheetViews>
  <sheetFormatPr baseColWidth="10" defaultColWidth="10.85546875" defaultRowHeight="14.25" x14ac:dyDescent="0.25"/>
  <cols>
    <col min="1" max="1" width="1.85546875" style="1" customWidth="1"/>
    <col min="2" max="2" width="45.42578125" style="2" customWidth="1"/>
    <col min="3" max="3" width="15.28515625" style="2" customWidth="1"/>
    <col min="4" max="4" width="12.5703125" style="2" customWidth="1"/>
    <col min="5" max="5" width="23" style="2" bestFit="1" customWidth="1"/>
    <col min="6" max="26" width="14" style="2" customWidth="1"/>
    <col min="27" max="27" width="26.85546875" style="2" customWidth="1"/>
    <col min="28" max="50" width="11.5703125" style="1" hidden="1" customWidth="1"/>
    <col min="51" max="51" width="11.5703125" style="1" customWidth="1"/>
    <col min="52" max="16384" width="10.85546875" style="1"/>
  </cols>
  <sheetData>
    <row r="1" spans="1:50" ht="65.25" customHeight="1" x14ac:dyDescent="0.25">
      <c r="A1" s="247" t="s">
        <v>114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8"/>
    </row>
    <row r="2" spans="1:50" ht="50.1" customHeight="1" x14ac:dyDescent="0.25">
      <c r="A2" s="19"/>
      <c r="B2" s="289" t="s">
        <v>29</v>
      </c>
      <c r="C2" s="289"/>
      <c r="D2" s="289"/>
      <c r="E2" s="289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1"/>
    </row>
    <row r="3" spans="1:50" s="12" customFormat="1" ht="50.1" customHeight="1" x14ac:dyDescent="0.25">
      <c r="A3" s="19"/>
      <c r="B3" s="247"/>
      <c r="C3" s="247"/>
      <c r="D3" s="247"/>
      <c r="E3" s="247"/>
      <c r="F3" s="265" t="s">
        <v>28</v>
      </c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18"/>
      <c r="AN3" s="284" t="s">
        <v>19</v>
      </c>
      <c r="AO3" s="285"/>
      <c r="AP3" s="285"/>
      <c r="AQ3" s="285"/>
      <c r="AR3" s="285"/>
      <c r="AS3" s="285"/>
      <c r="AT3" s="285"/>
      <c r="AU3" s="285"/>
      <c r="AV3" s="285"/>
      <c r="AW3" s="285"/>
      <c r="AX3" s="286"/>
    </row>
    <row r="4" spans="1:50" ht="50.1" customHeight="1" x14ac:dyDescent="0.25">
      <c r="A4" s="19"/>
      <c r="B4" s="43" t="s">
        <v>154</v>
      </c>
      <c r="C4" s="44" t="str">
        <f>PATRIMOINE!C2</f>
        <v xml:space="preserve">VILLE : </v>
      </c>
      <c r="D4" s="44" t="str">
        <f>PATRIMOINE!D2</f>
        <v>ANNEE</v>
      </c>
      <c r="E4" s="44" t="str">
        <f>PATRIMOINE!E2</f>
        <v xml:space="preserve">Surface de plancher </v>
      </c>
      <c r="F4" s="23">
        <v>2010</v>
      </c>
      <c r="G4" s="23">
        <f>F4+1</f>
        <v>2011</v>
      </c>
      <c r="H4" s="23">
        <f>G4+1</f>
        <v>2012</v>
      </c>
      <c r="I4" s="23">
        <f t="shared" ref="I4:Q4" si="0">H4+1</f>
        <v>2013</v>
      </c>
      <c r="J4" s="23">
        <f t="shared" si="0"/>
        <v>2014</v>
      </c>
      <c r="K4" s="23">
        <f t="shared" si="0"/>
        <v>2015</v>
      </c>
      <c r="L4" s="23">
        <f t="shared" si="0"/>
        <v>2016</v>
      </c>
      <c r="M4" s="23">
        <f t="shared" si="0"/>
        <v>2017</v>
      </c>
      <c r="N4" s="23">
        <f t="shared" si="0"/>
        <v>2018</v>
      </c>
      <c r="O4" s="23">
        <f t="shared" si="0"/>
        <v>2019</v>
      </c>
      <c r="P4" s="23">
        <f t="shared" si="0"/>
        <v>2020</v>
      </c>
      <c r="Q4" s="23">
        <f t="shared" si="0"/>
        <v>2021</v>
      </c>
      <c r="R4" s="23">
        <f t="shared" ref="R4" si="1">Q4+1</f>
        <v>2022</v>
      </c>
      <c r="S4" s="23">
        <f t="shared" ref="S4" si="2">R4+1</f>
        <v>2023</v>
      </c>
      <c r="T4" s="23">
        <f t="shared" ref="T4" si="3">S4+1</f>
        <v>2024</v>
      </c>
      <c r="U4" s="23">
        <f t="shared" ref="U4" si="4">T4+1</f>
        <v>2025</v>
      </c>
      <c r="V4" s="23">
        <f t="shared" ref="V4" si="5">U4+1</f>
        <v>2026</v>
      </c>
      <c r="W4" s="23">
        <f t="shared" ref="W4" si="6">V4+1</f>
        <v>2027</v>
      </c>
      <c r="X4" s="23">
        <f t="shared" ref="X4" si="7">W4+1</f>
        <v>2028</v>
      </c>
      <c r="Y4" s="23">
        <f t="shared" ref="Y4" si="8">X4+1</f>
        <v>2029</v>
      </c>
      <c r="Z4" s="23">
        <f t="shared" ref="Z4" si="9">Y4+1</f>
        <v>2030</v>
      </c>
      <c r="AA4" s="3" t="s">
        <v>11</v>
      </c>
      <c r="AB4" s="46" t="s">
        <v>13</v>
      </c>
      <c r="AC4" s="47">
        <v>2009</v>
      </c>
      <c r="AD4" s="47">
        <f>AC4+1</f>
        <v>2010</v>
      </c>
      <c r="AE4" s="47">
        <f>AD4+1</f>
        <v>2011</v>
      </c>
      <c r="AF4" s="47">
        <f t="shared" ref="AF4" si="10">AE4+1</f>
        <v>2012</v>
      </c>
      <c r="AG4" s="47">
        <f t="shared" ref="AG4" si="11">AF4+1</f>
        <v>2013</v>
      </c>
      <c r="AH4" s="47">
        <f t="shared" ref="AH4" si="12">AG4+1</f>
        <v>2014</v>
      </c>
      <c r="AI4" s="47">
        <f t="shared" ref="AI4" si="13">AH4+1</f>
        <v>2015</v>
      </c>
      <c r="AJ4" s="47">
        <f t="shared" ref="AJ4" si="14">AI4+1</f>
        <v>2016</v>
      </c>
      <c r="AK4" s="47">
        <f t="shared" ref="AK4" si="15">AJ4+1</f>
        <v>2017</v>
      </c>
      <c r="AL4" s="47">
        <f t="shared" ref="AL4" si="16">AK4+1</f>
        <v>2018</v>
      </c>
      <c r="AM4" s="48">
        <f t="shared" ref="AM4" si="17">AL4+1</f>
        <v>2019</v>
      </c>
      <c r="AN4" s="47">
        <v>2009</v>
      </c>
      <c r="AO4" s="47">
        <f>AN4+1</f>
        <v>2010</v>
      </c>
      <c r="AP4" s="47">
        <f>AO4+1</f>
        <v>2011</v>
      </c>
      <c r="AQ4" s="47">
        <f t="shared" ref="AQ4" si="18">AP4+1</f>
        <v>2012</v>
      </c>
      <c r="AR4" s="47">
        <f t="shared" ref="AR4" si="19">AQ4+1</f>
        <v>2013</v>
      </c>
      <c r="AS4" s="47">
        <f t="shared" ref="AS4" si="20">AR4+1</f>
        <v>2014</v>
      </c>
      <c r="AT4" s="47">
        <f t="shared" ref="AT4" si="21">AS4+1</f>
        <v>2015</v>
      </c>
      <c r="AU4" s="47">
        <f t="shared" ref="AU4" si="22">AT4+1</f>
        <v>2016</v>
      </c>
      <c r="AV4" s="47">
        <f t="shared" ref="AV4" si="23">AU4+1</f>
        <v>2017</v>
      </c>
      <c r="AW4" s="47">
        <f t="shared" ref="AW4" si="24">AV4+1</f>
        <v>2018</v>
      </c>
      <c r="AX4" s="48">
        <f t="shared" ref="AX4" si="25">AW4+1</f>
        <v>2019</v>
      </c>
    </row>
    <row r="5" spans="1:50" ht="24.95" customHeight="1" x14ac:dyDescent="0.25">
      <c r="A5" s="19"/>
      <c r="B5" s="72" t="s">
        <v>129</v>
      </c>
      <c r="C5" s="11" t="str">
        <f>IF(PATRIMOINE!C4="","",PATRIMOINE!C4)</f>
        <v>Béziers</v>
      </c>
      <c r="D5" s="11" t="str">
        <f>IF(PATRIMOINE!D4="","",PATRIMOINE!D4)</f>
        <v/>
      </c>
      <c r="E5" s="45">
        <f>IF(PATRIMOINE!E4="","",PATRIMOINE!E4)</f>
        <v>7871</v>
      </c>
      <c r="F5" s="21"/>
      <c r="G5" s="21"/>
      <c r="H5" s="21">
        <v>42567</v>
      </c>
      <c r="I5" s="21">
        <v>52364</v>
      </c>
      <c r="J5" s="21">
        <v>49730</v>
      </c>
      <c r="K5" s="21">
        <v>48998</v>
      </c>
      <c r="L5" s="21">
        <v>47357</v>
      </c>
      <c r="M5" s="21">
        <v>45035</v>
      </c>
      <c r="N5" s="21">
        <v>42177</v>
      </c>
      <c r="O5" s="21">
        <v>45052</v>
      </c>
      <c r="P5" s="21">
        <v>46067</v>
      </c>
      <c r="Q5" s="21">
        <v>48656</v>
      </c>
      <c r="R5" s="21">
        <v>50529</v>
      </c>
      <c r="S5" s="21"/>
      <c r="T5" s="21"/>
      <c r="U5" s="21"/>
      <c r="V5" s="21"/>
      <c r="W5" s="21"/>
      <c r="X5" s="21"/>
      <c r="Y5" s="21"/>
      <c r="Z5" s="21"/>
      <c r="AA5" s="4"/>
      <c r="AB5" s="50" t="e">
        <f>IF(#REF!="",0,#REF!)</f>
        <v>#REF!</v>
      </c>
      <c r="AC5" s="49">
        <f t="shared" ref="AC5:AM16" si="26">F5</f>
        <v>0</v>
      </c>
      <c r="AD5" s="49">
        <f t="shared" si="26"/>
        <v>0</v>
      </c>
      <c r="AE5" s="49">
        <f t="shared" si="26"/>
        <v>42567</v>
      </c>
      <c r="AF5" s="49">
        <f t="shared" si="26"/>
        <v>52364</v>
      </c>
      <c r="AG5" s="49">
        <f t="shared" si="26"/>
        <v>49730</v>
      </c>
      <c r="AH5" s="49">
        <f t="shared" si="26"/>
        <v>48998</v>
      </c>
      <c r="AI5" s="49">
        <f t="shared" si="26"/>
        <v>47357</v>
      </c>
      <c r="AJ5" s="49">
        <f t="shared" ref="AJ5:AJ12" si="27">M9</f>
        <v>33671</v>
      </c>
      <c r="AK5" s="49">
        <f t="shared" si="26"/>
        <v>42177</v>
      </c>
      <c r="AL5" s="49">
        <f t="shared" si="26"/>
        <v>45052</v>
      </c>
      <c r="AM5" s="49">
        <f t="shared" si="26"/>
        <v>46067</v>
      </c>
      <c r="AN5" s="49" t="e">
        <f>$AB$5*AC5</f>
        <v>#REF!</v>
      </c>
      <c r="AO5" s="49" t="e">
        <f>AB5*AD5</f>
        <v>#REF!</v>
      </c>
      <c r="AP5" s="49" t="e">
        <f>AB5*AE5</f>
        <v>#REF!</v>
      </c>
      <c r="AQ5" s="49" t="e">
        <f>AB5*AF5</f>
        <v>#REF!</v>
      </c>
      <c r="AR5" s="49" t="e">
        <f>AB5*AG5</f>
        <v>#REF!</v>
      </c>
      <c r="AS5" s="49" t="e">
        <f>AB5*AH5</f>
        <v>#REF!</v>
      </c>
      <c r="AT5" s="49" t="e">
        <f>AB5*AI5</f>
        <v>#REF!</v>
      </c>
      <c r="AU5" s="49" t="e">
        <f>AB5*AJ5</f>
        <v>#REF!</v>
      </c>
      <c r="AV5" s="49" t="e">
        <f>AB5*AK5</f>
        <v>#REF!</v>
      </c>
      <c r="AW5" s="49" t="e">
        <f>AB5*AL5</f>
        <v>#REF!</v>
      </c>
      <c r="AX5" s="49" t="e">
        <f>AB5*AM5</f>
        <v>#REF!</v>
      </c>
    </row>
    <row r="6" spans="1:50" ht="24.95" customHeight="1" x14ac:dyDescent="0.25">
      <c r="A6" s="19"/>
      <c r="B6" s="72" t="s">
        <v>130</v>
      </c>
      <c r="C6" s="11" t="str">
        <f>C5</f>
        <v>Béziers</v>
      </c>
      <c r="D6" s="11" t="str">
        <f>D5</f>
        <v/>
      </c>
      <c r="E6" s="45">
        <f>E5</f>
        <v>7871</v>
      </c>
      <c r="F6" s="21"/>
      <c r="G6" s="21"/>
      <c r="H6" s="21">
        <v>43455</v>
      </c>
      <c r="I6" s="21">
        <v>45527</v>
      </c>
      <c r="J6" s="21">
        <v>42679</v>
      </c>
      <c r="K6" s="21">
        <v>42573</v>
      </c>
      <c r="L6" s="21">
        <v>42602</v>
      </c>
      <c r="M6" s="21">
        <v>36346</v>
      </c>
      <c r="N6" s="21">
        <v>40857</v>
      </c>
      <c r="O6" s="21">
        <v>36859</v>
      </c>
      <c r="P6" s="21">
        <v>39091</v>
      </c>
      <c r="Q6" s="21">
        <v>41031</v>
      </c>
      <c r="R6" s="21">
        <v>41836</v>
      </c>
      <c r="S6" s="21"/>
      <c r="T6" s="21"/>
      <c r="U6" s="21"/>
      <c r="V6" s="21"/>
      <c r="W6" s="21"/>
      <c r="X6" s="21"/>
      <c r="Y6" s="21"/>
      <c r="Z6" s="21"/>
      <c r="AA6" s="4"/>
      <c r="AB6" s="50" t="e">
        <f>IF(#REF!="",0,#REF!)</f>
        <v>#REF!</v>
      </c>
      <c r="AC6" s="49">
        <f t="shared" si="26"/>
        <v>0</v>
      </c>
      <c r="AD6" s="49">
        <f t="shared" si="26"/>
        <v>0</v>
      </c>
      <c r="AE6" s="49">
        <f t="shared" si="26"/>
        <v>43455</v>
      </c>
      <c r="AF6" s="49">
        <f t="shared" si="26"/>
        <v>45527</v>
      </c>
      <c r="AG6" s="49">
        <f t="shared" si="26"/>
        <v>42679</v>
      </c>
      <c r="AH6" s="49">
        <f t="shared" si="26"/>
        <v>42573</v>
      </c>
      <c r="AI6" s="49">
        <f t="shared" si="26"/>
        <v>42602</v>
      </c>
      <c r="AJ6" s="49">
        <f t="shared" si="27"/>
        <v>55989</v>
      </c>
      <c r="AK6" s="49">
        <f t="shared" si="26"/>
        <v>40857</v>
      </c>
      <c r="AL6" s="49">
        <f t="shared" si="26"/>
        <v>36859</v>
      </c>
      <c r="AM6" s="49">
        <f t="shared" si="26"/>
        <v>39091</v>
      </c>
      <c r="AN6" s="49" t="e">
        <f t="shared" ref="AN6:AN69" si="28">AB6*AC6</f>
        <v>#REF!</v>
      </c>
      <c r="AO6" s="49" t="e">
        <f t="shared" ref="AO6:AO69" si="29">AB6*AD6</f>
        <v>#REF!</v>
      </c>
      <c r="AP6" s="49" t="e">
        <f t="shared" ref="AP6:AP69" si="30">AB6*AE6</f>
        <v>#REF!</v>
      </c>
      <c r="AQ6" s="49" t="e">
        <f t="shared" ref="AQ6:AQ69" si="31">AB6*AF6</f>
        <v>#REF!</v>
      </c>
      <c r="AR6" s="49" t="e">
        <f t="shared" ref="AR6:AR69" si="32">AB6*AG6</f>
        <v>#REF!</v>
      </c>
      <c r="AS6" s="49" t="e">
        <f t="shared" ref="AS6:AS69" si="33">AB6*AH6</f>
        <v>#REF!</v>
      </c>
      <c r="AT6" s="49" t="e">
        <f t="shared" ref="AT6:AT69" si="34">AB6*AI6</f>
        <v>#REF!</v>
      </c>
      <c r="AU6" s="49" t="e">
        <f t="shared" ref="AU6:AU69" si="35">AB6*AJ6</f>
        <v>#REF!</v>
      </c>
      <c r="AV6" s="49" t="e">
        <f t="shared" ref="AV6:AV69" si="36">AB6*AK6</f>
        <v>#REF!</v>
      </c>
      <c r="AW6" s="49" t="e">
        <f t="shared" ref="AW6:AW69" si="37">AB6*AL6</f>
        <v>#REF!</v>
      </c>
      <c r="AX6" s="49" t="e">
        <f t="shared" ref="AX6:AX69" si="38">AB6*AM6</f>
        <v>#REF!</v>
      </c>
    </row>
    <row r="7" spans="1:50" ht="24.95" customHeight="1" x14ac:dyDescent="0.25">
      <c r="A7" s="19"/>
      <c r="B7" s="72" t="s">
        <v>131</v>
      </c>
      <c r="C7" s="11" t="str">
        <f t="shared" ref="C7:C16" si="39">C6</f>
        <v>Béziers</v>
      </c>
      <c r="D7" s="11" t="str">
        <f t="shared" ref="D7:D16" si="40">D6</f>
        <v/>
      </c>
      <c r="E7" s="45">
        <f t="shared" ref="E7:E16" si="41">E6</f>
        <v>7871</v>
      </c>
      <c r="F7" s="21"/>
      <c r="G7" s="21"/>
      <c r="H7" s="21">
        <v>35682</v>
      </c>
      <c r="I7" s="21">
        <v>46746</v>
      </c>
      <c r="J7" s="21">
        <v>42630</v>
      </c>
      <c r="K7" s="21">
        <v>42153</v>
      </c>
      <c r="L7" s="21">
        <v>44908</v>
      </c>
      <c r="M7" s="21">
        <v>37609</v>
      </c>
      <c r="N7" s="21">
        <v>41596</v>
      </c>
      <c r="O7" s="21">
        <v>36996</v>
      </c>
      <c r="P7" s="21">
        <v>41603</v>
      </c>
      <c r="Q7" s="21">
        <v>43725</v>
      </c>
      <c r="R7" s="21">
        <v>45216</v>
      </c>
      <c r="S7" s="21"/>
      <c r="T7" s="21"/>
      <c r="U7" s="21"/>
      <c r="V7" s="21"/>
      <c r="W7" s="21"/>
      <c r="X7" s="21"/>
      <c r="Y7" s="21"/>
      <c r="Z7" s="21"/>
      <c r="AA7" s="4"/>
      <c r="AB7" s="50" t="e">
        <f>IF(#REF!="",0,#REF!)</f>
        <v>#REF!</v>
      </c>
      <c r="AC7" s="49">
        <f t="shared" si="26"/>
        <v>0</v>
      </c>
      <c r="AD7" s="49">
        <f t="shared" si="26"/>
        <v>0</v>
      </c>
      <c r="AE7" s="49">
        <f t="shared" si="26"/>
        <v>35682</v>
      </c>
      <c r="AF7" s="49">
        <f t="shared" si="26"/>
        <v>46746</v>
      </c>
      <c r="AG7" s="49">
        <f t="shared" si="26"/>
        <v>42630</v>
      </c>
      <c r="AH7" s="49">
        <f t="shared" si="26"/>
        <v>42153</v>
      </c>
      <c r="AI7" s="49">
        <f t="shared" si="26"/>
        <v>44908</v>
      </c>
      <c r="AJ7" s="49">
        <f t="shared" si="27"/>
        <v>57330</v>
      </c>
      <c r="AK7" s="49">
        <f t="shared" si="26"/>
        <v>41596</v>
      </c>
      <c r="AL7" s="49">
        <f t="shared" si="26"/>
        <v>36996</v>
      </c>
      <c r="AM7" s="49">
        <f t="shared" si="26"/>
        <v>41603</v>
      </c>
      <c r="AN7" s="49" t="e">
        <f t="shared" si="28"/>
        <v>#REF!</v>
      </c>
      <c r="AO7" s="49" t="e">
        <f t="shared" si="29"/>
        <v>#REF!</v>
      </c>
      <c r="AP7" s="49" t="e">
        <f t="shared" si="30"/>
        <v>#REF!</v>
      </c>
      <c r="AQ7" s="49" t="e">
        <f t="shared" si="31"/>
        <v>#REF!</v>
      </c>
      <c r="AR7" s="49" t="e">
        <f t="shared" si="32"/>
        <v>#REF!</v>
      </c>
      <c r="AS7" s="49" t="e">
        <f t="shared" si="33"/>
        <v>#REF!</v>
      </c>
      <c r="AT7" s="49" t="e">
        <f t="shared" si="34"/>
        <v>#REF!</v>
      </c>
      <c r="AU7" s="49" t="e">
        <f t="shared" si="35"/>
        <v>#REF!</v>
      </c>
      <c r="AV7" s="49" t="e">
        <f t="shared" si="36"/>
        <v>#REF!</v>
      </c>
      <c r="AW7" s="49" t="e">
        <f t="shared" si="37"/>
        <v>#REF!</v>
      </c>
      <c r="AX7" s="49" t="e">
        <f t="shared" si="38"/>
        <v>#REF!</v>
      </c>
    </row>
    <row r="8" spans="1:50" ht="24.95" customHeight="1" x14ac:dyDescent="0.25">
      <c r="A8" s="19"/>
      <c r="B8" s="72" t="s">
        <v>145</v>
      </c>
      <c r="C8" s="11" t="str">
        <f t="shared" si="39"/>
        <v>Béziers</v>
      </c>
      <c r="D8" s="11" t="str">
        <f t="shared" si="40"/>
        <v/>
      </c>
      <c r="E8" s="45">
        <f t="shared" si="41"/>
        <v>7871</v>
      </c>
      <c r="F8" s="21"/>
      <c r="G8" s="21"/>
      <c r="H8" s="21">
        <v>33508</v>
      </c>
      <c r="I8" s="21">
        <v>41293</v>
      </c>
      <c r="J8" s="21">
        <v>37453</v>
      </c>
      <c r="K8" s="21">
        <v>35756</v>
      </c>
      <c r="L8" s="21">
        <v>39763</v>
      </c>
      <c r="M8" s="21">
        <v>33940</v>
      </c>
      <c r="N8" s="21">
        <v>34773</v>
      </c>
      <c r="O8" s="21">
        <v>34558</v>
      </c>
      <c r="P8" s="21">
        <v>37623</v>
      </c>
      <c r="Q8" s="21">
        <v>39397</v>
      </c>
      <c r="R8" s="21">
        <v>38911</v>
      </c>
      <c r="S8" s="21"/>
      <c r="T8" s="21"/>
      <c r="U8" s="21"/>
      <c r="V8" s="21"/>
      <c r="W8" s="21"/>
      <c r="X8" s="21"/>
      <c r="Y8" s="21"/>
      <c r="Z8" s="21"/>
      <c r="AA8" s="4"/>
      <c r="AB8" s="50" t="e">
        <f>IF(#REF!="",0,#REF!)</f>
        <v>#REF!</v>
      </c>
      <c r="AC8" s="49">
        <f t="shared" si="26"/>
        <v>0</v>
      </c>
      <c r="AD8" s="49">
        <f t="shared" si="26"/>
        <v>0</v>
      </c>
      <c r="AE8" s="49">
        <f t="shared" si="26"/>
        <v>33508</v>
      </c>
      <c r="AF8" s="49">
        <f t="shared" si="26"/>
        <v>41293</v>
      </c>
      <c r="AG8" s="49">
        <f t="shared" si="26"/>
        <v>37453</v>
      </c>
      <c r="AH8" s="49">
        <f t="shared" si="26"/>
        <v>35756</v>
      </c>
      <c r="AI8" s="49">
        <f t="shared" si="26"/>
        <v>39763</v>
      </c>
      <c r="AJ8" s="49">
        <f t="shared" si="27"/>
        <v>58044</v>
      </c>
      <c r="AK8" s="49">
        <f t="shared" si="26"/>
        <v>34773</v>
      </c>
      <c r="AL8" s="49">
        <f t="shared" si="26"/>
        <v>34558</v>
      </c>
      <c r="AM8" s="49">
        <f t="shared" si="26"/>
        <v>37623</v>
      </c>
      <c r="AN8" s="49" t="e">
        <f t="shared" si="28"/>
        <v>#REF!</v>
      </c>
      <c r="AO8" s="49" t="e">
        <f t="shared" si="29"/>
        <v>#REF!</v>
      </c>
      <c r="AP8" s="49" t="e">
        <f t="shared" si="30"/>
        <v>#REF!</v>
      </c>
      <c r="AQ8" s="49" t="e">
        <f t="shared" si="31"/>
        <v>#REF!</v>
      </c>
      <c r="AR8" s="49" t="e">
        <f t="shared" si="32"/>
        <v>#REF!</v>
      </c>
      <c r="AS8" s="49" t="e">
        <f t="shared" si="33"/>
        <v>#REF!</v>
      </c>
      <c r="AT8" s="49" t="e">
        <f t="shared" si="34"/>
        <v>#REF!</v>
      </c>
      <c r="AU8" s="49" t="e">
        <f t="shared" si="35"/>
        <v>#REF!</v>
      </c>
      <c r="AV8" s="49" t="e">
        <f t="shared" si="36"/>
        <v>#REF!</v>
      </c>
      <c r="AW8" s="49" t="e">
        <f t="shared" si="37"/>
        <v>#REF!</v>
      </c>
      <c r="AX8" s="49" t="e">
        <f t="shared" si="38"/>
        <v>#REF!</v>
      </c>
    </row>
    <row r="9" spans="1:50" ht="24.95" customHeight="1" x14ac:dyDescent="0.25">
      <c r="A9" s="19"/>
      <c r="B9" s="72" t="s">
        <v>133</v>
      </c>
      <c r="C9" s="11" t="str">
        <f t="shared" si="39"/>
        <v>Béziers</v>
      </c>
      <c r="D9" s="11" t="str">
        <f t="shared" si="40"/>
        <v/>
      </c>
      <c r="E9" s="45">
        <f t="shared" si="41"/>
        <v>7871</v>
      </c>
      <c r="F9" s="21"/>
      <c r="G9" s="21"/>
      <c r="H9" s="21">
        <v>29035</v>
      </c>
      <c r="I9" s="21">
        <v>37940</v>
      </c>
      <c r="J9" s="21">
        <v>34338</v>
      </c>
      <c r="K9" s="21">
        <v>32893</v>
      </c>
      <c r="L9" s="21">
        <v>36465</v>
      </c>
      <c r="M9" s="21">
        <v>33671</v>
      </c>
      <c r="N9" s="21">
        <v>32466</v>
      </c>
      <c r="O9" s="21">
        <v>31571</v>
      </c>
      <c r="P9" s="21">
        <v>34866</v>
      </c>
      <c r="Q9" s="21">
        <v>36180</v>
      </c>
      <c r="R9" s="21">
        <v>39324</v>
      </c>
      <c r="S9" s="21"/>
      <c r="T9" s="21"/>
      <c r="U9" s="21"/>
      <c r="V9" s="21"/>
      <c r="W9" s="21"/>
      <c r="X9" s="21"/>
      <c r="Y9" s="21"/>
      <c r="Z9" s="21"/>
      <c r="AA9" s="4"/>
      <c r="AB9" s="50" t="e">
        <f>IF(#REF!="",0,#REF!)</f>
        <v>#REF!</v>
      </c>
      <c r="AC9" s="49">
        <f t="shared" si="26"/>
        <v>0</v>
      </c>
      <c r="AD9" s="49">
        <f t="shared" si="26"/>
        <v>0</v>
      </c>
      <c r="AE9" s="49">
        <f t="shared" si="26"/>
        <v>29035</v>
      </c>
      <c r="AF9" s="49">
        <f t="shared" si="26"/>
        <v>37940</v>
      </c>
      <c r="AG9" s="49">
        <f t="shared" si="26"/>
        <v>34338</v>
      </c>
      <c r="AH9" s="49">
        <f t="shared" si="26"/>
        <v>32893</v>
      </c>
      <c r="AI9" s="49">
        <f t="shared" si="26"/>
        <v>36465</v>
      </c>
      <c r="AJ9" s="49">
        <f t="shared" si="27"/>
        <v>38430</v>
      </c>
      <c r="AK9" s="49">
        <f t="shared" si="26"/>
        <v>32466</v>
      </c>
      <c r="AL9" s="49">
        <f t="shared" si="26"/>
        <v>31571</v>
      </c>
      <c r="AM9" s="49">
        <f t="shared" si="26"/>
        <v>34866</v>
      </c>
      <c r="AN9" s="49" t="e">
        <f t="shared" si="28"/>
        <v>#REF!</v>
      </c>
      <c r="AO9" s="49" t="e">
        <f t="shared" si="29"/>
        <v>#REF!</v>
      </c>
      <c r="AP9" s="49" t="e">
        <f t="shared" si="30"/>
        <v>#REF!</v>
      </c>
      <c r="AQ9" s="49" t="e">
        <f t="shared" si="31"/>
        <v>#REF!</v>
      </c>
      <c r="AR9" s="49" t="e">
        <f t="shared" si="32"/>
        <v>#REF!</v>
      </c>
      <c r="AS9" s="49" t="e">
        <f t="shared" si="33"/>
        <v>#REF!</v>
      </c>
      <c r="AT9" s="49" t="e">
        <f t="shared" si="34"/>
        <v>#REF!</v>
      </c>
      <c r="AU9" s="49" t="e">
        <f t="shared" si="35"/>
        <v>#REF!</v>
      </c>
      <c r="AV9" s="49" t="e">
        <f t="shared" si="36"/>
        <v>#REF!</v>
      </c>
      <c r="AW9" s="49" t="e">
        <f t="shared" si="37"/>
        <v>#REF!</v>
      </c>
      <c r="AX9" s="49" t="e">
        <f t="shared" si="38"/>
        <v>#REF!</v>
      </c>
    </row>
    <row r="10" spans="1:50" ht="24.95" customHeight="1" x14ac:dyDescent="0.25">
      <c r="A10" s="19"/>
      <c r="B10" s="72" t="s">
        <v>134</v>
      </c>
      <c r="C10" s="11" t="str">
        <f t="shared" si="39"/>
        <v>Béziers</v>
      </c>
      <c r="D10" s="11" t="str">
        <f t="shared" si="40"/>
        <v/>
      </c>
      <c r="E10" s="45">
        <f t="shared" si="41"/>
        <v>7871</v>
      </c>
      <c r="F10" s="21"/>
      <c r="G10" s="21"/>
      <c r="H10" s="21">
        <v>44646</v>
      </c>
      <c r="I10" s="21">
        <v>36563</v>
      </c>
      <c r="J10" s="21">
        <v>45830</v>
      </c>
      <c r="K10" s="21">
        <v>55406</v>
      </c>
      <c r="L10" s="21">
        <v>46664</v>
      </c>
      <c r="M10" s="21">
        <v>55989</v>
      </c>
      <c r="N10" s="21">
        <v>45719</v>
      </c>
      <c r="O10" s="21">
        <v>40630</v>
      </c>
      <c r="P10" s="21">
        <v>46700</v>
      </c>
      <c r="Q10" s="21">
        <v>49475</v>
      </c>
      <c r="R10" s="21">
        <v>54688</v>
      </c>
      <c r="S10" s="21"/>
      <c r="T10" s="21"/>
      <c r="U10" s="21"/>
      <c r="V10" s="21"/>
      <c r="W10" s="21"/>
      <c r="X10" s="21"/>
      <c r="Y10" s="21"/>
      <c r="Z10" s="21"/>
      <c r="AA10" s="4"/>
      <c r="AB10" s="50" t="e">
        <f>IF(#REF!="",0,#REF!)</f>
        <v>#REF!</v>
      </c>
      <c r="AC10" s="49">
        <f t="shared" si="26"/>
        <v>0</v>
      </c>
      <c r="AD10" s="49">
        <f t="shared" si="26"/>
        <v>0</v>
      </c>
      <c r="AE10" s="49">
        <f t="shared" si="26"/>
        <v>44646</v>
      </c>
      <c r="AF10" s="49">
        <f t="shared" si="26"/>
        <v>36563</v>
      </c>
      <c r="AG10" s="49">
        <f t="shared" si="26"/>
        <v>45830</v>
      </c>
      <c r="AH10" s="49">
        <f t="shared" si="26"/>
        <v>55406</v>
      </c>
      <c r="AI10" s="49">
        <f t="shared" si="26"/>
        <v>46664</v>
      </c>
      <c r="AJ10" s="49">
        <f t="shared" si="27"/>
        <v>34269</v>
      </c>
      <c r="AK10" s="49">
        <f t="shared" si="26"/>
        <v>45719</v>
      </c>
      <c r="AL10" s="49">
        <f t="shared" si="26"/>
        <v>40630</v>
      </c>
      <c r="AM10" s="49">
        <f t="shared" si="26"/>
        <v>46700</v>
      </c>
      <c r="AN10" s="49" t="e">
        <f t="shared" si="28"/>
        <v>#REF!</v>
      </c>
      <c r="AO10" s="49" t="e">
        <f t="shared" si="29"/>
        <v>#REF!</v>
      </c>
      <c r="AP10" s="49" t="e">
        <f t="shared" si="30"/>
        <v>#REF!</v>
      </c>
      <c r="AQ10" s="49" t="e">
        <f t="shared" si="31"/>
        <v>#REF!</v>
      </c>
      <c r="AR10" s="49" t="e">
        <f t="shared" si="32"/>
        <v>#REF!</v>
      </c>
      <c r="AS10" s="49" t="e">
        <f t="shared" si="33"/>
        <v>#REF!</v>
      </c>
      <c r="AT10" s="49" t="e">
        <f t="shared" si="34"/>
        <v>#REF!</v>
      </c>
      <c r="AU10" s="49" t="e">
        <f t="shared" si="35"/>
        <v>#REF!</v>
      </c>
      <c r="AV10" s="49" t="e">
        <f t="shared" si="36"/>
        <v>#REF!</v>
      </c>
      <c r="AW10" s="49" t="e">
        <f t="shared" si="37"/>
        <v>#REF!</v>
      </c>
      <c r="AX10" s="49" t="e">
        <f t="shared" si="38"/>
        <v>#REF!</v>
      </c>
    </row>
    <row r="11" spans="1:50" ht="24.95" customHeight="1" x14ac:dyDescent="0.25">
      <c r="A11" s="19"/>
      <c r="B11" s="72" t="s">
        <v>135</v>
      </c>
      <c r="C11" s="11" t="str">
        <f t="shared" si="39"/>
        <v>Béziers</v>
      </c>
      <c r="D11" s="11" t="str">
        <f t="shared" si="40"/>
        <v/>
      </c>
      <c r="E11" s="45">
        <f t="shared" si="41"/>
        <v>7871</v>
      </c>
      <c r="F11" s="21"/>
      <c r="G11" s="21"/>
      <c r="H11" s="21">
        <v>55988</v>
      </c>
      <c r="I11" s="21">
        <v>63316</v>
      </c>
      <c r="J11" s="21">
        <v>52403</v>
      </c>
      <c r="K11" s="21">
        <v>68524</v>
      </c>
      <c r="L11" s="21">
        <v>58944</v>
      </c>
      <c r="M11" s="21">
        <v>57330</v>
      </c>
      <c r="N11" s="21">
        <v>63482</v>
      </c>
      <c r="O11" s="21">
        <v>66962</v>
      </c>
      <c r="P11" s="21">
        <v>61574</v>
      </c>
      <c r="Q11" s="21">
        <v>58010</v>
      </c>
      <c r="R11" s="21">
        <v>64670</v>
      </c>
      <c r="S11" s="21"/>
      <c r="T11" s="21"/>
      <c r="U11" s="21"/>
      <c r="V11" s="21"/>
      <c r="W11" s="21"/>
      <c r="X11" s="21"/>
      <c r="Y11" s="21"/>
      <c r="Z11" s="21"/>
      <c r="AA11" s="4"/>
      <c r="AB11" s="50" t="e">
        <f>IF(#REF!="",0,#REF!)</f>
        <v>#REF!</v>
      </c>
      <c r="AC11" s="49">
        <f t="shared" si="26"/>
        <v>0</v>
      </c>
      <c r="AD11" s="49">
        <f t="shared" si="26"/>
        <v>0</v>
      </c>
      <c r="AE11" s="49">
        <f t="shared" si="26"/>
        <v>55988</v>
      </c>
      <c r="AF11" s="49">
        <f t="shared" si="26"/>
        <v>63316</v>
      </c>
      <c r="AG11" s="49">
        <f t="shared" si="26"/>
        <v>52403</v>
      </c>
      <c r="AH11" s="49">
        <f t="shared" si="26"/>
        <v>68524</v>
      </c>
      <c r="AI11" s="49">
        <f t="shared" si="26"/>
        <v>58944</v>
      </c>
      <c r="AJ11" s="49">
        <f t="shared" si="27"/>
        <v>37501</v>
      </c>
      <c r="AK11" s="49">
        <f t="shared" si="26"/>
        <v>63482</v>
      </c>
      <c r="AL11" s="49">
        <f t="shared" si="26"/>
        <v>66962</v>
      </c>
      <c r="AM11" s="49">
        <f t="shared" si="26"/>
        <v>61574</v>
      </c>
      <c r="AN11" s="49" t="e">
        <f t="shared" si="28"/>
        <v>#REF!</v>
      </c>
      <c r="AO11" s="49" t="e">
        <f t="shared" si="29"/>
        <v>#REF!</v>
      </c>
      <c r="AP11" s="49" t="e">
        <f t="shared" si="30"/>
        <v>#REF!</v>
      </c>
      <c r="AQ11" s="49" t="e">
        <f t="shared" si="31"/>
        <v>#REF!</v>
      </c>
      <c r="AR11" s="49" t="e">
        <f t="shared" si="32"/>
        <v>#REF!</v>
      </c>
      <c r="AS11" s="49" t="e">
        <f t="shared" si="33"/>
        <v>#REF!</v>
      </c>
      <c r="AT11" s="49" t="e">
        <f t="shared" si="34"/>
        <v>#REF!</v>
      </c>
      <c r="AU11" s="49" t="e">
        <f t="shared" si="35"/>
        <v>#REF!</v>
      </c>
      <c r="AV11" s="49" t="e">
        <f t="shared" si="36"/>
        <v>#REF!</v>
      </c>
      <c r="AW11" s="49" t="e">
        <f t="shared" si="37"/>
        <v>#REF!</v>
      </c>
      <c r="AX11" s="49" t="e">
        <f t="shared" si="38"/>
        <v>#REF!</v>
      </c>
    </row>
    <row r="12" spans="1:50" ht="24.95" customHeight="1" x14ac:dyDescent="0.25">
      <c r="A12" s="19"/>
      <c r="B12" s="72" t="s">
        <v>136</v>
      </c>
      <c r="C12" s="11" t="str">
        <f t="shared" si="39"/>
        <v>Béziers</v>
      </c>
      <c r="D12" s="11" t="str">
        <f t="shared" si="40"/>
        <v/>
      </c>
      <c r="E12" s="45">
        <f t="shared" si="41"/>
        <v>7871</v>
      </c>
      <c r="F12" s="21"/>
      <c r="G12" s="21"/>
      <c r="H12" s="21">
        <v>63162</v>
      </c>
      <c r="I12" s="21">
        <v>57584</v>
      </c>
      <c r="J12" s="21">
        <v>52964</v>
      </c>
      <c r="K12" s="21">
        <v>57113</v>
      </c>
      <c r="L12" s="21">
        <v>57947</v>
      </c>
      <c r="M12" s="21">
        <v>58044</v>
      </c>
      <c r="N12" s="21">
        <v>63589</v>
      </c>
      <c r="O12" s="21">
        <v>59214</v>
      </c>
      <c r="P12" s="21">
        <v>61020</v>
      </c>
      <c r="Q12" s="21">
        <v>58211</v>
      </c>
      <c r="R12" s="21">
        <v>65513</v>
      </c>
      <c r="S12" s="21"/>
      <c r="T12" s="21"/>
      <c r="U12" s="21"/>
      <c r="V12" s="21"/>
      <c r="W12" s="21"/>
      <c r="X12" s="21"/>
      <c r="Y12" s="21"/>
      <c r="Z12" s="21"/>
      <c r="AA12" s="4"/>
      <c r="AB12" s="50"/>
      <c r="AC12" s="49">
        <f t="shared" ref="AC12:AI16" si="42">F12</f>
        <v>0</v>
      </c>
      <c r="AD12" s="49">
        <f t="shared" si="42"/>
        <v>0</v>
      </c>
      <c r="AE12" s="49">
        <f t="shared" si="42"/>
        <v>63162</v>
      </c>
      <c r="AF12" s="49">
        <f t="shared" si="42"/>
        <v>57584</v>
      </c>
      <c r="AG12" s="49">
        <f t="shared" si="42"/>
        <v>52964</v>
      </c>
      <c r="AH12" s="49">
        <f t="shared" si="42"/>
        <v>57113</v>
      </c>
      <c r="AI12" s="49">
        <f t="shared" si="42"/>
        <v>57947</v>
      </c>
      <c r="AJ12" s="49">
        <f t="shared" si="27"/>
        <v>42659</v>
      </c>
      <c r="AK12" s="49">
        <f t="shared" si="26"/>
        <v>63589</v>
      </c>
      <c r="AL12" s="49">
        <f t="shared" si="26"/>
        <v>59214</v>
      </c>
      <c r="AM12" s="49">
        <f t="shared" si="26"/>
        <v>61020</v>
      </c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</row>
    <row r="13" spans="1:50" ht="24.95" customHeight="1" x14ac:dyDescent="0.25">
      <c r="A13" s="19"/>
      <c r="B13" s="72" t="s">
        <v>137</v>
      </c>
      <c r="C13" s="11" t="str">
        <f t="shared" si="39"/>
        <v>Béziers</v>
      </c>
      <c r="D13" s="11" t="str">
        <f t="shared" si="40"/>
        <v/>
      </c>
      <c r="E13" s="45">
        <f t="shared" si="41"/>
        <v>7871</v>
      </c>
      <c r="F13" s="21"/>
      <c r="G13" s="21"/>
      <c r="H13" s="21">
        <v>45118</v>
      </c>
      <c r="I13" s="21">
        <v>37573</v>
      </c>
      <c r="J13" s="21">
        <v>55889</v>
      </c>
      <c r="K13" s="21">
        <v>44060</v>
      </c>
      <c r="L13" s="21">
        <v>50704</v>
      </c>
      <c r="M13" s="21">
        <v>38430</v>
      </c>
      <c r="N13" s="21">
        <v>50021</v>
      </c>
      <c r="O13" s="21">
        <v>47405</v>
      </c>
      <c r="P13" s="21">
        <v>48374</v>
      </c>
      <c r="Q13" s="21">
        <v>49487</v>
      </c>
      <c r="R13" s="21">
        <v>45507</v>
      </c>
      <c r="S13" s="21"/>
      <c r="T13" s="21"/>
      <c r="U13" s="21"/>
      <c r="V13" s="21"/>
      <c r="W13" s="21"/>
      <c r="X13" s="21"/>
      <c r="Y13" s="21"/>
      <c r="Z13" s="21"/>
      <c r="AA13" s="4"/>
      <c r="AB13" s="50"/>
      <c r="AC13" s="49">
        <f t="shared" si="42"/>
        <v>0</v>
      </c>
      <c r="AD13" s="49">
        <f t="shared" si="42"/>
        <v>0</v>
      </c>
      <c r="AE13" s="49">
        <f t="shared" si="42"/>
        <v>45118</v>
      </c>
      <c r="AF13" s="49">
        <f t="shared" si="42"/>
        <v>37573</v>
      </c>
      <c r="AG13" s="49">
        <f t="shared" si="42"/>
        <v>55889</v>
      </c>
      <c r="AH13" s="49">
        <f t="shared" si="42"/>
        <v>44060</v>
      </c>
      <c r="AI13" s="49">
        <f t="shared" si="42"/>
        <v>50704</v>
      </c>
      <c r="AJ13" s="49"/>
      <c r="AK13" s="49">
        <f t="shared" si="26"/>
        <v>50021</v>
      </c>
      <c r="AL13" s="49">
        <f t="shared" si="26"/>
        <v>47405</v>
      </c>
      <c r="AM13" s="49">
        <f t="shared" si="26"/>
        <v>48374</v>
      </c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</row>
    <row r="14" spans="1:50" ht="24.95" customHeight="1" x14ac:dyDescent="0.25">
      <c r="A14" s="19"/>
      <c r="B14" s="72" t="s">
        <v>138</v>
      </c>
      <c r="C14" s="11" t="str">
        <f t="shared" si="39"/>
        <v>Béziers</v>
      </c>
      <c r="D14" s="11" t="str">
        <f t="shared" si="40"/>
        <v/>
      </c>
      <c r="E14" s="45">
        <f t="shared" si="41"/>
        <v>7871</v>
      </c>
      <c r="F14" s="21"/>
      <c r="G14" s="21"/>
      <c r="H14" s="21">
        <v>38378</v>
      </c>
      <c r="I14" s="21">
        <v>35701</v>
      </c>
      <c r="J14" s="21">
        <v>30928</v>
      </c>
      <c r="K14" s="21">
        <v>40097</v>
      </c>
      <c r="L14" s="21">
        <v>38471</v>
      </c>
      <c r="M14" s="21">
        <v>34269</v>
      </c>
      <c r="N14" s="21">
        <v>38721</v>
      </c>
      <c r="O14" s="21">
        <v>35955</v>
      </c>
      <c r="P14" s="21">
        <v>40268</v>
      </c>
      <c r="Q14" s="21">
        <v>36849</v>
      </c>
      <c r="R14" s="21">
        <v>33421</v>
      </c>
      <c r="S14" s="21"/>
      <c r="T14" s="21"/>
      <c r="U14" s="21"/>
      <c r="V14" s="21"/>
      <c r="W14" s="21"/>
      <c r="X14" s="21"/>
      <c r="Y14" s="21"/>
      <c r="Z14" s="21"/>
      <c r="AA14" s="4"/>
      <c r="AB14" s="50"/>
      <c r="AC14" s="49">
        <f t="shared" si="42"/>
        <v>0</v>
      </c>
      <c r="AD14" s="49">
        <f t="shared" si="42"/>
        <v>0</v>
      </c>
      <c r="AE14" s="49">
        <f t="shared" si="42"/>
        <v>38378</v>
      </c>
      <c r="AF14" s="49">
        <f t="shared" si="42"/>
        <v>35701</v>
      </c>
      <c r="AG14" s="49">
        <f t="shared" si="42"/>
        <v>30928</v>
      </c>
      <c r="AH14" s="49">
        <f t="shared" si="42"/>
        <v>40097</v>
      </c>
      <c r="AI14" s="49">
        <f t="shared" si="42"/>
        <v>38471</v>
      </c>
      <c r="AJ14" s="49"/>
      <c r="AK14" s="49">
        <f t="shared" si="26"/>
        <v>38721</v>
      </c>
      <c r="AL14" s="49">
        <f t="shared" si="26"/>
        <v>35955</v>
      </c>
      <c r="AM14" s="49">
        <f t="shared" si="26"/>
        <v>40268</v>
      </c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</row>
    <row r="15" spans="1:50" ht="24.95" customHeight="1" x14ac:dyDescent="0.25">
      <c r="A15" s="19"/>
      <c r="B15" s="72" t="s">
        <v>139</v>
      </c>
      <c r="C15" s="11" t="str">
        <f t="shared" si="39"/>
        <v>Béziers</v>
      </c>
      <c r="D15" s="11" t="str">
        <f t="shared" si="40"/>
        <v/>
      </c>
      <c r="E15" s="45">
        <f t="shared" si="41"/>
        <v>7871</v>
      </c>
      <c r="F15" s="21"/>
      <c r="G15" s="21"/>
      <c r="H15" s="21">
        <v>45944</v>
      </c>
      <c r="I15" s="21">
        <v>45271</v>
      </c>
      <c r="J15" s="21">
        <v>41032</v>
      </c>
      <c r="K15" s="21">
        <v>41506</v>
      </c>
      <c r="L15" s="21">
        <v>38749</v>
      </c>
      <c r="M15" s="21">
        <v>37501</v>
      </c>
      <c r="N15" s="21">
        <v>38550</v>
      </c>
      <c r="O15" s="21">
        <v>39660</v>
      </c>
      <c r="P15" s="21">
        <v>41695</v>
      </c>
      <c r="Q15" s="21">
        <v>42317</v>
      </c>
      <c r="R15" s="21">
        <v>39562</v>
      </c>
      <c r="S15" s="21"/>
      <c r="T15" s="21"/>
      <c r="U15" s="21"/>
      <c r="V15" s="21"/>
      <c r="W15" s="21"/>
      <c r="X15" s="21"/>
      <c r="Y15" s="21"/>
      <c r="Z15" s="21"/>
      <c r="AA15" s="4"/>
      <c r="AB15" s="50"/>
      <c r="AC15" s="49">
        <f t="shared" si="42"/>
        <v>0</v>
      </c>
      <c r="AD15" s="49">
        <f t="shared" si="42"/>
        <v>0</v>
      </c>
      <c r="AE15" s="49">
        <f t="shared" si="42"/>
        <v>45944</v>
      </c>
      <c r="AF15" s="49">
        <f t="shared" si="42"/>
        <v>45271</v>
      </c>
      <c r="AG15" s="49">
        <f t="shared" si="42"/>
        <v>41032</v>
      </c>
      <c r="AH15" s="49">
        <f t="shared" si="42"/>
        <v>41506</v>
      </c>
      <c r="AI15" s="49">
        <f t="shared" si="42"/>
        <v>38749</v>
      </c>
      <c r="AJ15" s="49"/>
      <c r="AK15" s="49">
        <f t="shared" si="26"/>
        <v>38550</v>
      </c>
      <c r="AL15" s="49">
        <f t="shared" si="26"/>
        <v>39660</v>
      </c>
      <c r="AM15" s="49">
        <f t="shared" si="26"/>
        <v>41695</v>
      </c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</row>
    <row r="16" spans="1:50" ht="24.95" customHeight="1" x14ac:dyDescent="0.25">
      <c r="A16" s="19"/>
      <c r="B16" s="72" t="s">
        <v>140</v>
      </c>
      <c r="C16" s="11" t="str">
        <f t="shared" si="39"/>
        <v>Béziers</v>
      </c>
      <c r="D16" s="11" t="str">
        <f t="shared" si="40"/>
        <v/>
      </c>
      <c r="E16" s="45">
        <f t="shared" si="41"/>
        <v>7871</v>
      </c>
      <c r="F16" s="21"/>
      <c r="G16" s="21"/>
      <c r="H16" s="21">
        <v>50932</v>
      </c>
      <c r="I16" s="21">
        <v>49970</v>
      </c>
      <c r="J16" s="21">
        <v>47206</v>
      </c>
      <c r="K16" s="21">
        <v>45363</v>
      </c>
      <c r="L16" s="21">
        <v>42526</v>
      </c>
      <c r="M16" s="21">
        <v>42659</v>
      </c>
      <c r="N16" s="21">
        <v>41542</v>
      </c>
      <c r="O16" s="21">
        <v>43107</v>
      </c>
      <c r="P16" s="21">
        <v>47966</v>
      </c>
      <c r="Q16" s="21">
        <v>47426</v>
      </c>
      <c r="R16" s="21">
        <v>47432</v>
      </c>
      <c r="S16" s="21"/>
      <c r="T16" s="21"/>
      <c r="U16" s="21"/>
      <c r="V16" s="21"/>
      <c r="W16" s="21"/>
      <c r="X16" s="21"/>
      <c r="Y16" s="21"/>
      <c r="Z16" s="21"/>
      <c r="AA16" s="4"/>
      <c r="AB16" s="50"/>
      <c r="AC16" s="49">
        <f t="shared" si="42"/>
        <v>0</v>
      </c>
      <c r="AD16" s="49">
        <f t="shared" si="42"/>
        <v>0</v>
      </c>
      <c r="AE16" s="49">
        <f t="shared" si="42"/>
        <v>50932</v>
      </c>
      <c r="AF16" s="49">
        <f t="shared" si="42"/>
        <v>49970</v>
      </c>
      <c r="AG16" s="49">
        <f t="shared" si="42"/>
        <v>47206</v>
      </c>
      <c r="AH16" s="49">
        <f t="shared" si="42"/>
        <v>45363</v>
      </c>
      <c r="AI16" s="49">
        <f t="shared" si="42"/>
        <v>42526</v>
      </c>
      <c r="AJ16" s="49"/>
      <c r="AK16" s="49">
        <f t="shared" si="26"/>
        <v>41542</v>
      </c>
      <c r="AL16" s="49">
        <f t="shared" si="26"/>
        <v>43107</v>
      </c>
      <c r="AM16" s="49">
        <f t="shared" si="26"/>
        <v>47966</v>
      </c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</row>
    <row r="17" spans="1:50" ht="24.95" customHeight="1" x14ac:dyDescent="0.25">
      <c r="A17" s="19"/>
      <c r="B17" s="86" t="s">
        <v>38</v>
      </c>
      <c r="C17" s="11" t="str">
        <f>C16</f>
        <v>Béziers</v>
      </c>
      <c r="D17" s="11" t="str">
        <f>D16</f>
        <v/>
      </c>
      <c r="E17" s="45">
        <f>E16</f>
        <v>7871</v>
      </c>
      <c r="F17" s="87">
        <f>SUM(F5:F16)</f>
        <v>0</v>
      </c>
      <c r="G17" s="87">
        <f t="shared" ref="G17:Q17" si="43">SUM(G5:G16)</f>
        <v>0</v>
      </c>
      <c r="H17" s="87">
        <f t="shared" si="43"/>
        <v>528415</v>
      </c>
      <c r="I17" s="87">
        <f t="shared" si="43"/>
        <v>549848</v>
      </c>
      <c r="J17" s="87">
        <f t="shared" si="43"/>
        <v>533082</v>
      </c>
      <c r="K17" s="87">
        <f t="shared" si="43"/>
        <v>554442</v>
      </c>
      <c r="L17" s="87">
        <f t="shared" si="43"/>
        <v>545100</v>
      </c>
      <c r="M17" s="87">
        <f t="shared" si="43"/>
        <v>510823</v>
      </c>
      <c r="N17" s="87">
        <f t="shared" si="43"/>
        <v>533493</v>
      </c>
      <c r="O17" s="87">
        <f t="shared" si="43"/>
        <v>517969</v>
      </c>
      <c r="P17" s="87">
        <f t="shared" si="43"/>
        <v>546847</v>
      </c>
      <c r="Q17" s="87">
        <f t="shared" si="43"/>
        <v>550764</v>
      </c>
      <c r="R17" s="87">
        <f t="shared" ref="R17:Z17" si="44">SUM(R5:R16)</f>
        <v>566609</v>
      </c>
      <c r="S17" s="87">
        <f t="shared" si="44"/>
        <v>0</v>
      </c>
      <c r="T17" s="87">
        <f t="shared" si="44"/>
        <v>0</v>
      </c>
      <c r="U17" s="87">
        <f t="shared" si="44"/>
        <v>0</v>
      </c>
      <c r="V17" s="87">
        <f t="shared" si="44"/>
        <v>0</v>
      </c>
      <c r="W17" s="87">
        <f t="shared" si="44"/>
        <v>0</v>
      </c>
      <c r="X17" s="87">
        <f t="shared" si="44"/>
        <v>0</v>
      </c>
      <c r="Y17" s="87">
        <f t="shared" si="44"/>
        <v>0</v>
      </c>
      <c r="Z17" s="87">
        <f t="shared" si="44"/>
        <v>0</v>
      </c>
      <c r="AA17" s="4"/>
      <c r="AB17" s="50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</row>
    <row r="18" spans="1:50" ht="50.1" customHeight="1" x14ac:dyDescent="0.25">
      <c r="A18" s="19"/>
      <c r="B18" s="287" t="s">
        <v>30</v>
      </c>
      <c r="C18" s="287"/>
      <c r="D18" s="287"/>
      <c r="E18" s="287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7"/>
      <c r="AA18" s="4"/>
      <c r="AB18" s="50" t="e">
        <f>IF(#REF!="",0,#REF!)</f>
        <v>#REF!</v>
      </c>
      <c r="AC18" s="49">
        <f t="shared" ref="AC18:AM18" si="45">F18</f>
        <v>0</v>
      </c>
      <c r="AD18" s="49">
        <f t="shared" si="45"/>
        <v>0</v>
      </c>
      <c r="AE18" s="49">
        <f t="shared" si="45"/>
        <v>0</v>
      </c>
      <c r="AF18" s="49">
        <f t="shared" si="45"/>
        <v>0</v>
      </c>
      <c r="AG18" s="49">
        <f t="shared" si="45"/>
        <v>0</v>
      </c>
      <c r="AH18" s="49">
        <f t="shared" si="45"/>
        <v>0</v>
      </c>
      <c r="AI18" s="49">
        <f t="shared" si="45"/>
        <v>0</v>
      </c>
      <c r="AJ18" s="49">
        <f t="shared" si="45"/>
        <v>0</v>
      </c>
      <c r="AK18" s="49">
        <f t="shared" si="45"/>
        <v>0</v>
      </c>
      <c r="AL18" s="49">
        <f t="shared" si="45"/>
        <v>0</v>
      </c>
      <c r="AM18" s="49">
        <f t="shared" si="45"/>
        <v>0</v>
      </c>
      <c r="AN18" s="49" t="e">
        <f t="shared" si="28"/>
        <v>#REF!</v>
      </c>
      <c r="AO18" s="49" t="e">
        <f t="shared" si="29"/>
        <v>#REF!</v>
      </c>
      <c r="AP18" s="49" t="e">
        <f t="shared" si="30"/>
        <v>#REF!</v>
      </c>
      <c r="AQ18" s="49" t="e">
        <f t="shared" si="31"/>
        <v>#REF!</v>
      </c>
      <c r="AR18" s="49" t="e">
        <f t="shared" si="32"/>
        <v>#REF!</v>
      </c>
      <c r="AS18" s="49" t="e">
        <f t="shared" si="33"/>
        <v>#REF!</v>
      </c>
      <c r="AT18" s="49" t="e">
        <f t="shared" si="34"/>
        <v>#REF!</v>
      </c>
      <c r="AU18" s="49" t="e">
        <f t="shared" si="35"/>
        <v>#REF!</v>
      </c>
      <c r="AV18" s="49" t="e">
        <f t="shared" si="36"/>
        <v>#REF!</v>
      </c>
      <c r="AW18" s="49" t="e">
        <f t="shared" si="37"/>
        <v>#REF!</v>
      </c>
      <c r="AX18" s="49" t="e">
        <f t="shared" si="38"/>
        <v>#REF!</v>
      </c>
    </row>
    <row r="19" spans="1:50" ht="50.1" customHeight="1" x14ac:dyDescent="0.25">
      <c r="A19" s="19"/>
      <c r="B19" s="288"/>
      <c r="C19" s="288"/>
      <c r="D19" s="288"/>
      <c r="E19" s="288"/>
      <c r="F19" s="266" t="s">
        <v>28</v>
      </c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7"/>
      <c r="AA19" s="4"/>
      <c r="AB19" s="50" t="e">
        <f>IF(#REF!="",0,#REF!)</f>
        <v>#REF!</v>
      </c>
      <c r="AC19" s="49" t="e">
        <f>#REF!</f>
        <v>#REF!</v>
      </c>
      <c r="AD19" s="49" t="str">
        <f t="shared" ref="AD19:AD24" si="46">F19</f>
        <v>CONSOMMATIONS ANNUELLES en kWh</v>
      </c>
      <c r="AE19" s="49">
        <f t="shared" ref="AE19:AM19" si="47">H19</f>
        <v>0</v>
      </c>
      <c r="AF19" s="49">
        <f t="shared" si="47"/>
        <v>0</v>
      </c>
      <c r="AG19" s="49">
        <f t="shared" si="47"/>
        <v>0</v>
      </c>
      <c r="AH19" s="49">
        <f t="shared" si="47"/>
        <v>0</v>
      </c>
      <c r="AI19" s="49">
        <f t="shared" si="47"/>
        <v>0</v>
      </c>
      <c r="AJ19" s="49">
        <f t="shared" si="47"/>
        <v>0</v>
      </c>
      <c r="AK19" s="49">
        <f t="shared" si="47"/>
        <v>0</v>
      </c>
      <c r="AL19" s="49">
        <f t="shared" si="47"/>
        <v>0</v>
      </c>
      <c r="AM19" s="49">
        <f t="shared" si="47"/>
        <v>0</v>
      </c>
      <c r="AN19" s="49" t="e">
        <f t="shared" si="28"/>
        <v>#REF!</v>
      </c>
      <c r="AO19" s="49" t="e">
        <f t="shared" si="29"/>
        <v>#REF!</v>
      </c>
      <c r="AP19" s="49" t="e">
        <f t="shared" si="30"/>
        <v>#REF!</v>
      </c>
      <c r="AQ19" s="49" t="e">
        <f t="shared" si="31"/>
        <v>#REF!</v>
      </c>
      <c r="AR19" s="49" t="e">
        <f t="shared" si="32"/>
        <v>#REF!</v>
      </c>
      <c r="AS19" s="49" t="e">
        <f t="shared" si="33"/>
        <v>#REF!</v>
      </c>
      <c r="AT19" s="49" t="e">
        <f t="shared" si="34"/>
        <v>#REF!</v>
      </c>
      <c r="AU19" s="49" t="e">
        <f t="shared" si="35"/>
        <v>#REF!</v>
      </c>
      <c r="AV19" s="49" t="e">
        <f t="shared" si="36"/>
        <v>#REF!</v>
      </c>
      <c r="AW19" s="49" t="e">
        <f t="shared" si="37"/>
        <v>#REF!</v>
      </c>
      <c r="AX19" s="49" t="e">
        <f t="shared" si="38"/>
        <v>#REF!</v>
      </c>
    </row>
    <row r="20" spans="1:50" ht="50.1" customHeight="1" x14ac:dyDescent="0.25">
      <c r="A20" s="19"/>
      <c r="B20" s="38" t="str">
        <f t="shared" ref="B20:E25" si="48">B4</f>
        <v>Mois</v>
      </c>
      <c r="C20" s="39" t="str">
        <f t="shared" si="48"/>
        <v xml:space="preserve">VILLE : </v>
      </c>
      <c r="D20" s="39" t="str">
        <f t="shared" si="48"/>
        <v>ANNEE</v>
      </c>
      <c r="E20" s="39" t="str">
        <f t="shared" si="48"/>
        <v xml:space="preserve">Surface de plancher </v>
      </c>
      <c r="F20" s="36">
        <v>2010</v>
      </c>
      <c r="G20" s="36">
        <f>F20+1</f>
        <v>2011</v>
      </c>
      <c r="H20" s="36">
        <f>G20+1</f>
        <v>2012</v>
      </c>
      <c r="I20" s="36">
        <f t="shared" ref="I20:Q20" si="49">H20+1</f>
        <v>2013</v>
      </c>
      <c r="J20" s="36">
        <f t="shared" si="49"/>
        <v>2014</v>
      </c>
      <c r="K20" s="36">
        <f t="shared" si="49"/>
        <v>2015</v>
      </c>
      <c r="L20" s="36">
        <f t="shared" si="49"/>
        <v>2016</v>
      </c>
      <c r="M20" s="36">
        <f t="shared" si="49"/>
        <v>2017</v>
      </c>
      <c r="N20" s="36">
        <f t="shared" si="49"/>
        <v>2018</v>
      </c>
      <c r="O20" s="36">
        <f t="shared" si="49"/>
        <v>2019</v>
      </c>
      <c r="P20" s="36">
        <f t="shared" si="49"/>
        <v>2020</v>
      </c>
      <c r="Q20" s="36">
        <f t="shared" si="49"/>
        <v>2021</v>
      </c>
      <c r="R20" s="36">
        <f t="shared" ref="R20" si="50">Q20+1</f>
        <v>2022</v>
      </c>
      <c r="S20" s="36">
        <f t="shared" ref="S20" si="51">R20+1</f>
        <v>2023</v>
      </c>
      <c r="T20" s="36">
        <f t="shared" ref="T20" si="52">S20+1</f>
        <v>2024</v>
      </c>
      <c r="U20" s="36">
        <f t="shared" ref="U20" si="53">T20+1</f>
        <v>2025</v>
      </c>
      <c r="V20" s="36">
        <f t="shared" ref="V20" si="54">U20+1</f>
        <v>2026</v>
      </c>
      <c r="W20" s="36">
        <f t="shared" ref="W20" si="55">V20+1</f>
        <v>2027</v>
      </c>
      <c r="X20" s="36">
        <f t="shared" ref="X20" si="56">W20+1</f>
        <v>2028</v>
      </c>
      <c r="Y20" s="36">
        <f t="shared" ref="Y20" si="57">X20+1</f>
        <v>2029</v>
      </c>
      <c r="Z20" s="36">
        <f t="shared" ref="Z20" si="58">Y20+1</f>
        <v>2030</v>
      </c>
      <c r="AA20" s="4"/>
      <c r="AB20" s="50" t="e">
        <f>IF(#REF!="",0,#REF!)</f>
        <v>#REF!</v>
      </c>
      <c r="AC20" s="49" t="e">
        <f>#REF!</f>
        <v>#REF!</v>
      </c>
      <c r="AD20" s="49">
        <f t="shared" si="46"/>
        <v>2010</v>
      </c>
      <c r="AE20" s="49">
        <f t="shared" ref="AE20:AM25" si="59">G20</f>
        <v>2011</v>
      </c>
      <c r="AF20" s="49">
        <f t="shared" si="59"/>
        <v>2012</v>
      </c>
      <c r="AG20" s="49">
        <f t="shared" si="59"/>
        <v>2013</v>
      </c>
      <c r="AH20" s="49">
        <f t="shared" si="59"/>
        <v>2014</v>
      </c>
      <c r="AI20" s="49">
        <f t="shared" si="59"/>
        <v>2015</v>
      </c>
      <c r="AJ20" s="49">
        <f t="shared" si="59"/>
        <v>2016</v>
      </c>
      <c r="AK20" s="49">
        <f t="shared" si="59"/>
        <v>2017</v>
      </c>
      <c r="AL20" s="49">
        <f t="shared" si="59"/>
        <v>2018</v>
      </c>
      <c r="AM20" s="49">
        <f t="shared" si="59"/>
        <v>2019</v>
      </c>
      <c r="AN20" s="49" t="e">
        <f t="shared" si="28"/>
        <v>#REF!</v>
      </c>
      <c r="AO20" s="49" t="e">
        <f t="shared" si="29"/>
        <v>#REF!</v>
      </c>
      <c r="AP20" s="49" t="e">
        <f t="shared" si="30"/>
        <v>#REF!</v>
      </c>
      <c r="AQ20" s="49" t="e">
        <f t="shared" si="31"/>
        <v>#REF!</v>
      </c>
      <c r="AR20" s="49" t="e">
        <f t="shared" si="32"/>
        <v>#REF!</v>
      </c>
      <c r="AS20" s="49" t="e">
        <f t="shared" si="33"/>
        <v>#REF!</v>
      </c>
      <c r="AT20" s="49" t="e">
        <f t="shared" si="34"/>
        <v>#REF!</v>
      </c>
      <c r="AU20" s="49" t="e">
        <f t="shared" si="35"/>
        <v>#REF!</v>
      </c>
      <c r="AV20" s="49" t="e">
        <f t="shared" si="36"/>
        <v>#REF!</v>
      </c>
      <c r="AW20" s="49" t="e">
        <f t="shared" si="37"/>
        <v>#REF!</v>
      </c>
      <c r="AX20" s="49" t="e">
        <f t="shared" si="38"/>
        <v>#REF!</v>
      </c>
    </row>
    <row r="21" spans="1:50" ht="24.95" customHeight="1" x14ac:dyDescent="0.25">
      <c r="A21" s="19"/>
      <c r="B21" s="72" t="str">
        <f t="shared" si="48"/>
        <v>Janvier</v>
      </c>
      <c r="C21" s="11" t="str">
        <f t="shared" si="48"/>
        <v>Béziers</v>
      </c>
      <c r="D21" s="11" t="str">
        <f t="shared" si="48"/>
        <v/>
      </c>
      <c r="E21" s="45">
        <f t="shared" si="48"/>
        <v>7871</v>
      </c>
      <c r="F21" s="21"/>
      <c r="G21" s="21"/>
      <c r="H21" s="21">
        <v>124540</v>
      </c>
      <c r="I21" s="21">
        <v>159023</v>
      </c>
      <c r="J21" s="21">
        <v>138122</v>
      </c>
      <c r="K21" s="21">
        <v>148795</v>
      </c>
      <c r="L21" s="21">
        <v>108562</v>
      </c>
      <c r="M21" s="21">
        <v>149727</v>
      </c>
      <c r="N21" s="21">
        <v>109846</v>
      </c>
      <c r="O21" s="21">
        <v>158687</v>
      </c>
      <c r="P21" s="21">
        <v>128246</v>
      </c>
      <c r="Q21" s="21">
        <v>145486</v>
      </c>
      <c r="R21" s="21">
        <v>113483</v>
      </c>
      <c r="S21" s="21"/>
      <c r="T21" s="21"/>
      <c r="U21" s="21"/>
      <c r="V21" s="21"/>
      <c r="W21" s="21"/>
      <c r="X21" s="21"/>
      <c r="Y21" s="21"/>
      <c r="Z21" s="21"/>
      <c r="AA21" s="4"/>
      <c r="AB21" s="50" t="e">
        <f>IF(#REF!="",0,#REF!)</f>
        <v>#REF!</v>
      </c>
      <c r="AC21" s="49" t="e">
        <f>#REF!</f>
        <v>#REF!</v>
      </c>
      <c r="AD21" s="49">
        <f>F21</f>
        <v>0</v>
      </c>
      <c r="AE21" s="49">
        <f t="shared" si="59"/>
        <v>0</v>
      </c>
      <c r="AF21" s="49">
        <f>H21</f>
        <v>124540</v>
      </c>
      <c r="AG21" s="49">
        <f t="shared" si="59"/>
        <v>159023</v>
      </c>
      <c r="AH21" s="49">
        <f t="shared" si="59"/>
        <v>138122</v>
      </c>
      <c r="AI21" s="49">
        <f t="shared" si="59"/>
        <v>148795</v>
      </c>
      <c r="AJ21" s="49">
        <f t="shared" si="59"/>
        <v>108562</v>
      </c>
      <c r="AK21" s="49">
        <f t="shared" si="59"/>
        <v>149727</v>
      </c>
      <c r="AL21" s="49">
        <f t="shared" si="59"/>
        <v>109846</v>
      </c>
      <c r="AM21" s="49">
        <f t="shared" si="59"/>
        <v>158687</v>
      </c>
      <c r="AN21" s="49" t="e">
        <f t="shared" si="28"/>
        <v>#REF!</v>
      </c>
      <c r="AO21" s="49" t="e">
        <f t="shared" si="29"/>
        <v>#REF!</v>
      </c>
      <c r="AP21" s="49" t="e">
        <f t="shared" si="30"/>
        <v>#REF!</v>
      </c>
      <c r="AQ21" s="49" t="e">
        <f t="shared" si="31"/>
        <v>#REF!</v>
      </c>
      <c r="AR21" s="49" t="e">
        <f t="shared" si="32"/>
        <v>#REF!</v>
      </c>
      <c r="AS21" s="49" t="e">
        <f t="shared" si="33"/>
        <v>#REF!</v>
      </c>
      <c r="AT21" s="49" t="e">
        <f t="shared" si="34"/>
        <v>#REF!</v>
      </c>
      <c r="AU21" s="49" t="e">
        <f t="shared" si="35"/>
        <v>#REF!</v>
      </c>
      <c r="AV21" s="49" t="e">
        <f t="shared" si="36"/>
        <v>#REF!</v>
      </c>
      <c r="AW21" s="49" t="e">
        <f t="shared" si="37"/>
        <v>#REF!</v>
      </c>
      <c r="AX21" s="49" t="e">
        <f t="shared" si="38"/>
        <v>#REF!</v>
      </c>
    </row>
    <row r="22" spans="1:50" ht="24.95" customHeight="1" x14ac:dyDescent="0.25">
      <c r="A22" s="19"/>
      <c r="B22" s="72" t="str">
        <f t="shared" si="48"/>
        <v>Février</v>
      </c>
      <c r="C22" s="11" t="str">
        <f t="shared" si="48"/>
        <v>Béziers</v>
      </c>
      <c r="D22" s="11" t="str">
        <f t="shared" si="48"/>
        <v/>
      </c>
      <c r="E22" s="45">
        <f t="shared" si="48"/>
        <v>7871</v>
      </c>
      <c r="F22" s="21"/>
      <c r="G22" s="21"/>
      <c r="H22" s="21">
        <v>170003</v>
      </c>
      <c r="I22" s="21">
        <v>147168</v>
      </c>
      <c r="J22" s="21">
        <v>113471</v>
      </c>
      <c r="K22" s="21">
        <v>150295</v>
      </c>
      <c r="L22" s="21">
        <v>99151</v>
      </c>
      <c r="M22" s="21">
        <v>112922</v>
      </c>
      <c r="N22" s="21">
        <v>140420</v>
      </c>
      <c r="O22" s="21">
        <v>126870</v>
      </c>
      <c r="P22" s="21">
        <v>104984</v>
      </c>
      <c r="Q22" s="21">
        <v>100282</v>
      </c>
      <c r="R22" s="21">
        <v>102317</v>
      </c>
      <c r="S22" s="21"/>
      <c r="T22" s="21"/>
      <c r="U22" s="21"/>
      <c r="V22" s="21"/>
      <c r="W22" s="21"/>
      <c r="X22" s="21"/>
      <c r="Y22" s="21"/>
      <c r="Z22" s="21"/>
      <c r="AA22" s="4"/>
      <c r="AB22" s="50" t="e">
        <f>IF(#REF!="",0,#REF!)</f>
        <v>#REF!</v>
      </c>
      <c r="AC22" s="49" t="e">
        <f>#REF!</f>
        <v>#REF!</v>
      </c>
      <c r="AD22" s="49">
        <f t="shared" si="46"/>
        <v>0</v>
      </c>
      <c r="AE22" s="49">
        <f t="shared" si="59"/>
        <v>0</v>
      </c>
      <c r="AF22" s="49">
        <f t="shared" si="59"/>
        <v>170003</v>
      </c>
      <c r="AG22" s="49">
        <f t="shared" si="59"/>
        <v>147168</v>
      </c>
      <c r="AH22" s="49">
        <f t="shared" si="59"/>
        <v>113471</v>
      </c>
      <c r="AI22" s="49">
        <f t="shared" si="59"/>
        <v>150295</v>
      </c>
      <c r="AJ22" s="49">
        <f t="shared" si="59"/>
        <v>99151</v>
      </c>
      <c r="AK22" s="49">
        <f t="shared" si="59"/>
        <v>112922</v>
      </c>
      <c r="AL22" s="49">
        <f t="shared" si="59"/>
        <v>140420</v>
      </c>
      <c r="AM22" s="49">
        <f t="shared" si="59"/>
        <v>126870</v>
      </c>
      <c r="AN22" s="49" t="e">
        <f t="shared" si="28"/>
        <v>#REF!</v>
      </c>
      <c r="AO22" s="49" t="e">
        <f t="shared" si="29"/>
        <v>#REF!</v>
      </c>
      <c r="AP22" s="49" t="e">
        <f t="shared" si="30"/>
        <v>#REF!</v>
      </c>
      <c r="AQ22" s="49" t="e">
        <f t="shared" si="31"/>
        <v>#REF!</v>
      </c>
      <c r="AR22" s="49" t="e">
        <f t="shared" si="32"/>
        <v>#REF!</v>
      </c>
      <c r="AS22" s="49" t="e">
        <f t="shared" si="33"/>
        <v>#REF!</v>
      </c>
      <c r="AT22" s="49" t="e">
        <f t="shared" si="34"/>
        <v>#REF!</v>
      </c>
      <c r="AU22" s="49" t="e">
        <f t="shared" si="35"/>
        <v>#REF!</v>
      </c>
      <c r="AV22" s="49" t="e">
        <f t="shared" si="36"/>
        <v>#REF!</v>
      </c>
      <c r="AW22" s="49" t="e">
        <f t="shared" si="37"/>
        <v>#REF!</v>
      </c>
      <c r="AX22" s="49" t="e">
        <f t="shared" si="38"/>
        <v>#REF!</v>
      </c>
    </row>
    <row r="23" spans="1:50" ht="24.95" customHeight="1" x14ac:dyDescent="0.25">
      <c r="A23" s="19"/>
      <c r="B23" s="72" t="str">
        <f t="shared" si="48"/>
        <v>Mars</v>
      </c>
      <c r="C23" s="11" t="str">
        <f t="shared" si="48"/>
        <v>Béziers</v>
      </c>
      <c r="D23" s="11" t="str">
        <f t="shared" si="48"/>
        <v/>
      </c>
      <c r="E23" s="45">
        <f t="shared" si="48"/>
        <v>7871</v>
      </c>
      <c r="F23" s="21"/>
      <c r="G23" s="21"/>
      <c r="H23" s="21">
        <v>86533</v>
      </c>
      <c r="I23" s="21">
        <v>130970</v>
      </c>
      <c r="J23" s="21">
        <v>87912</v>
      </c>
      <c r="K23" s="21">
        <v>87417</v>
      </c>
      <c r="L23" s="21">
        <v>94701</v>
      </c>
      <c r="M23" s="21">
        <v>83988</v>
      </c>
      <c r="N23" s="21">
        <v>118577</v>
      </c>
      <c r="O23" s="21">
        <v>80865</v>
      </c>
      <c r="P23" s="21">
        <v>101356</v>
      </c>
      <c r="Q23" s="21">
        <v>84248</v>
      </c>
      <c r="R23" s="21">
        <v>85853</v>
      </c>
      <c r="S23" s="21"/>
      <c r="T23" s="21"/>
      <c r="U23" s="21"/>
      <c r="V23" s="21"/>
      <c r="W23" s="21"/>
      <c r="X23" s="21"/>
      <c r="Y23" s="21"/>
      <c r="Z23" s="21"/>
      <c r="AA23" s="4"/>
      <c r="AB23" s="50" t="e">
        <f>IF(#REF!="",0,#REF!)</f>
        <v>#REF!</v>
      </c>
      <c r="AC23" s="49" t="e">
        <f>#REF!</f>
        <v>#REF!</v>
      </c>
      <c r="AD23" s="49">
        <f t="shared" si="46"/>
        <v>0</v>
      </c>
      <c r="AE23" s="49">
        <f t="shared" si="59"/>
        <v>0</v>
      </c>
      <c r="AF23" s="49">
        <f t="shared" si="59"/>
        <v>86533</v>
      </c>
      <c r="AG23" s="49">
        <f t="shared" si="59"/>
        <v>130970</v>
      </c>
      <c r="AH23" s="49">
        <f t="shared" si="59"/>
        <v>87912</v>
      </c>
      <c r="AI23" s="49">
        <f t="shared" si="59"/>
        <v>87417</v>
      </c>
      <c r="AJ23" s="49">
        <f t="shared" si="59"/>
        <v>94701</v>
      </c>
      <c r="AK23" s="49">
        <f t="shared" si="59"/>
        <v>83988</v>
      </c>
      <c r="AL23" s="49">
        <f t="shared" si="59"/>
        <v>118577</v>
      </c>
      <c r="AM23" s="49">
        <f t="shared" si="59"/>
        <v>80865</v>
      </c>
      <c r="AN23" s="49" t="e">
        <f t="shared" si="28"/>
        <v>#REF!</v>
      </c>
      <c r="AO23" s="49" t="e">
        <f t="shared" si="29"/>
        <v>#REF!</v>
      </c>
      <c r="AP23" s="49" t="e">
        <f t="shared" si="30"/>
        <v>#REF!</v>
      </c>
      <c r="AQ23" s="49" t="e">
        <f t="shared" si="31"/>
        <v>#REF!</v>
      </c>
      <c r="AR23" s="49" t="e">
        <f t="shared" si="32"/>
        <v>#REF!</v>
      </c>
      <c r="AS23" s="49" t="e">
        <f t="shared" si="33"/>
        <v>#REF!</v>
      </c>
      <c r="AT23" s="49" t="e">
        <f t="shared" si="34"/>
        <v>#REF!</v>
      </c>
      <c r="AU23" s="49" t="e">
        <f t="shared" si="35"/>
        <v>#REF!</v>
      </c>
      <c r="AV23" s="49" t="e">
        <f t="shared" si="36"/>
        <v>#REF!</v>
      </c>
      <c r="AW23" s="49" t="e">
        <f t="shared" si="37"/>
        <v>#REF!</v>
      </c>
      <c r="AX23" s="49" t="e">
        <f t="shared" si="38"/>
        <v>#REF!</v>
      </c>
    </row>
    <row r="24" spans="1:50" ht="24.95" customHeight="1" x14ac:dyDescent="0.25">
      <c r="A24" s="19"/>
      <c r="B24" s="72" t="str">
        <f t="shared" si="48"/>
        <v>Avril</v>
      </c>
      <c r="C24" s="11" t="str">
        <f t="shared" si="48"/>
        <v>Béziers</v>
      </c>
      <c r="D24" s="11" t="str">
        <f t="shared" si="48"/>
        <v/>
      </c>
      <c r="E24" s="45">
        <f t="shared" si="48"/>
        <v>7871</v>
      </c>
      <c r="F24" s="21"/>
      <c r="G24" s="21"/>
      <c r="H24" s="21">
        <v>55956</v>
      </c>
      <c r="I24" s="21">
        <v>61226</v>
      </c>
      <c r="J24" s="21">
        <v>61099</v>
      </c>
      <c r="K24" s="21">
        <v>55894</v>
      </c>
      <c r="L24" s="21">
        <v>59641</v>
      </c>
      <c r="M24" s="21">
        <v>50706</v>
      </c>
      <c r="N24" s="21">
        <v>65845</v>
      </c>
      <c r="O24" s="21">
        <v>82518</v>
      </c>
      <c r="P24" s="21">
        <v>85301</v>
      </c>
      <c r="Q24" s="21">
        <v>75308</v>
      </c>
      <c r="R24" s="21">
        <v>61158</v>
      </c>
      <c r="S24" s="21"/>
      <c r="T24" s="21"/>
      <c r="U24" s="21"/>
      <c r="V24" s="21"/>
      <c r="W24" s="21"/>
      <c r="X24" s="21"/>
      <c r="Y24" s="21"/>
      <c r="Z24" s="21"/>
      <c r="AA24" s="4"/>
      <c r="AB24" s="50" t="e">
        <f>IF(#REF!="",0,#REF!)</f>
        <v>#REF!</v>
      </c>
      <c r="AC24" s="49" t="e">
        <f>#REF!</f>
        <v>#REF!</v>
      </c>
      <c r="AD24" s="49">
        <f t="shared" si="46"/>
        <v>0</v>
      </c>
      <c r="AE24" s="49">
        <f t="shared" si="59"/>
        <v>0</v>
      </c>
      <c r="AF24" s="49">
        <f t="shared" si="59"/>
        <v>55956</v>
      </c>
      <c r="AG24" s="49">
        <f t="shared" si="59"/>
        <v>61226</v>
      </c>
      <c r="AH24" s="49">
        <f t="shared" si="59"/>
        <v>61099</v>
      </c>
      <c r="AI24" s="49">
        <f t="shared" si="59"/>
        <v>55894</v>
      </c>
      <c r="AJ24" s="49">
        <f t="shared" si="59"/>
        <v>59641</v>
      </c>
      <c r="AK24" s="49">
        <f t="shared" si="59"/>
        <v>50706</v>
      </c>
      <c r="AL24" s="49">
        <f t="shared" si="59"/>
        <v>65845</v>
      </c>
      <c r="AM24" s="49">
        <f t="shared" si="59"/>
        <v>82518</v>
      </c>
      <c r="AN24" s="49" t="e">
        <f t="shared" si="28"/>
        <v>#REF!</v>
      </c>
      <c r="AO24" s="49" t="e">
        <f t="shared" si="29"/>
        <v>#REF!</v>
      </c>
      <c r="AP24" s="49" t="e">
        <f t="shared" si="30"/>
        <v>#REF!</v>
      </c>
      <c r="AQ24" s="49" t="e">
        <f t="shared" si="31"/>
        <v>#REF!</v>
      </c>
      <c r="AR24" s="49" t="e">
        <f t="shared" si="32"/>
        <v>#REF!</v>
      </c>
      <c r="AS24" s="49" t="e">
        <f t="shared" si="33"/>
        <v>#REF!</v>
      </c>
      <c r="AT24" s="49" t="e">
        <f t="shared" si="34"/>
        <v>#REF!</v>
      </c>
      <c r="AU24" s="49" t="e">
        <f t="shared" si="35"/>
        <v>#REF!</v>
      </c>
      <c r="AV24" s="49" t="e">
        <f t="shared" si="36"/>
        <v>#REF!</v>
      </c>
      <c r="AW24" s="49" t="e">
        <f t="shared" si="37"/>
        <v>#REF!</v>
      </c>
      <c r="AX24" s="49" t="e">
        <f t="shared" si="38"/>
        <v>#REF!</v>
      </c>
    </row>
    <row r="25" spans="1:50" ht="24.95" customHeight="1" x14ac:dyDescent="0.25">
      <c r="A25" s="19"/>
      <c r="B25" s="72" t="str">
        <f t="shared" si="48"/>
        <v>Mai</v>
      </c>
      <c r="C25" s="11" t="str">
        <f t="shared" si="48"/>
        <v>Béziers</v>
      </c>
      <c r="D25" s="11" t="str">
        <f t="shared" si="48"/>
        <v/>
      </c>
      <c r="E25" s="45">
        <f t="shared" si="48"/>
        <v>7871</v>
      </c>
      <c r="F25" s="21"/>
      <c r="G25" s="21"/>
      <c r="H25" s="21">
        <v>36822</v>
      </c>
      <c r="I25" s="21">
        <v>53124</v>
      </c>
      <c r="J25" s="21">
        <v>35195</v>
      </c>
      <c r="K25" s="21">
        <v>34121</v>
      </c>
      <c r="L25" s="21">
        <v>42798</v>
      </c>
      <c r="M25" s="21">
        <v>35563</v>
      </c>
      <c r="N25" s="21">
        <v>35076</v>
      </c>
      <c r="O25" s="21">
        <v>37589</v>
      </c>
      <c r="P25" s="21">
        <v>48333</v>
      </c>
      <c r="Q25" s="21">
        <v>52151</v>
      </c>
      <c r="R25" s="21">
        <v>27372</v>
      </c>
      <c r="S25" s="21"/>
      <c r="T25" s="21"/>
      <c r="U25" s="21"/>
      <c r="V25" s="21"/>
      <c r="W25" s="21"/>
      <c r="X25" s="21"/>
      <c r="Y25" s="21"/>
      <c r="Z25" s="21"/>
      <c r="AA25" s="4"/>
      <c r="AB25" s="50"/>
      <c r="AC25" s="49"/>
      <c r="AD25" s="49"/>
      <c r="AE25" s="49"/>
      <c r="AF25" s="49">
        <f t="shared" si="59"/>
        <v>36822</v>
      </c>
      <c r="AG25" s="49">
        <f t="shared" si="59"/>
        <v>53124</v>
      </c>
      <c r="AH25" s="49"/>
      <c r="AI25" s="49"/>
      <c r="AJ25" s="49"/>
      <c r="AK25" s="49">
        <f t="shared" si="59"/>
        <v>35563</v>
      </c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</row>
    <row r="26" spans="1:50" ht="24.95" customHeight="1" x14ac:dyDescent="0.25">
      <c r="A26" s="19"/>
      <c r="B26" s="72" t="str">
        <f>B10</f>
        <v>Juin</v>
      </c>
      <c r="C26" s="11" t="str">
        <f t="shared" ref="C26:E26" si="60">C10</f>
        <v>Béziers</v>
      </c>
      <c r="D26" s="11" t="str">
        <f t="shared" si="60"/>
        <v/>
      </c>
      <c r="E26" s="45">
        <f t="shared" si="60"/>
        <v>7871</v>
      </c>
      <c r="F26" s="21"/>
      <c r="G26" s="21"/>
      <c r="H26" s="21">
        <v>34228</v>
      </c>
      <c r="I26" s="21">
        <v>33284</v>
      </c>
      <c r="J26" s="21">
        <v>25835</v>
      </c>
      <c r="K26" s="21">
        <v>25610</v>
      </c>
      <c r="L26" s="21">
        <v>36035</v>
      </c>
      <c r="M26" s="21">
        <v>27920</v>
      </c>
      <c r="N26" s="21">
        <v>25568</v>
      </c>
      <c r="O26" s="21">
        <v>28827</v>
      </c>
      <c r="P26" s="21">
        <v>40369</v>
      </c>
      <c r="Q26" s="21">
        <v>25041</v>
      </c>
      <c r="R26" s="21">
        <v>23274</v>
      </c>
      <c r="S26" s="21"/>
      <c r="T26" s="21"/>
      <c r="U26" s="21"/>
      <c r="V26" s="21"/>
      <c r="W26" s="21"/>
      <c r="X26" s="21"/>
      <c r="Y26" s="21"/>
      <c r="Z26" s="21"/>
      <c r="AA26" s="4"/>
      <c r="AB26" s="50" t="e">
        <f>IF(#REF!="",0,#REF!)</f>
        <v>#REF!</v>
      </c>
      <c r="AC26" s="49" t="e">
        <f>#REF!</f>
        <v>#REF!</v>
      </c>
      <c r="AD26" s="49">
        <f t="shared" ref="AD26:AM26" si="61">F26</f>
        <v>0</v>
      </c>
      <c r="AE26" s="49">
        <f t="shared" si="61"/>
        <v>0</v>
      </c>
      <c r="AF26" s="49">
        <f t="shared" si="61"/>
        <v>34228</v>
      </c>
      <c r="AG26" s="49">
        <f t="shared" si="61"/>
        <v>33284</v>
      </c>
      <c r="AH26" s="49">
        <f t="shared" si="61"/>
        <v>25835</v>
      </c>
      <c r="AI26" s="49">
        <f t="shared" si="61"/>
        <v>25610</v>
      </c>
      <c r="AJ26" s="49">
        <f t="shared" si="61"/>
        <v>36035</v>
      </c>
      <c r="AK26" s="49">
        <f t="shared" si="61"/>
        <v>27920</v>
      </c>
      <c r="AL26" s="49">
        <f t="shared" si="61"/>
        <v>25568</v>
      </c>
      <c r="AM26" s="49">
        <f t="shared" si="61"/>
        <v>28827</v>
      </c>
      <c r="AN26" s="49" t="e">
        <f t="shared" si="28"/>
        <v>#REF!</v>
      </c>
      <c r="AO26" s="49" t="e">
        <f t="shared" si="29"/>
        <v>#REF!</v>
      </c>
      <c r="AP26" s="49" t="e">
        <f t="shared" si="30"/>
        <v>#REF!</v>
      </c>
      <c r="AQ26" s="49" t="e">
        <f t="shared" si="31"/>
        <v>#REF!</v>
      </c>
      <c r="AR26" s="49" t="e">
        <f t="shared" si="32"/>
        <v>#REF!</v>
      </c>
      <c r="AS26" s="49" t="e">
        <f t="shared" si="33"/>
        <v>#REF!</v>
      </c>
      <c r="AT26" s="49" t="e">
        <f t="shared" si="34"/>
        <v>#REF!</v>
      </c>
      <c r="AU26" s="49" t="e">
        <f t="shared" si="35"/>
        <v>#REF!</v>
      </c>
      <c r="AV26" s="49" t="e">
        <f t="shared" si="36"/>
        <v>#REF!</v>
      </c>
      <c r="AW26" s="49" t="e">
        <f t="shared" si="37"/>
        <v>#REF!</v>
      </c>
      <c r="AX26" s="49" t="e">
        <f t="shared" si="38"/>
        <v>#REF!</v>
      </c>
    </row>
    <row r="27" spans="1:50" ht="24.95" customHeight="1" x14ac:dyDescent="0.25">
      <c r="A27" s="19"/>
      <c r="B27" s="72" t="str">
        <f t="shared" ref="B27:E27" si="62">B11</f>
        <v>Juillet</v>
      </c>
      <c r="C27" s="11" t="str">
        <f t="shared" si="62"/>
        <v>Béziers</v>
      </c>
      <c r="D27" s="11" t="str">
        <f t="shared" si="62"/>
        <v/>
      </c>
      <c r="E27" s="45">
        <f t="shared" si="62"/>
        <v>7871</v>
      </c>
      <c r="F27" s="21"/>
      <c r="G27" s="21"/>
      <c r="H27" s="21">
        <v>24794</v>
      </c>
      <c r="I27" s="21">
        <v>24577</v>
      </c>
      <c r="J27" s="21">
        <v>23397</v>
      </c>
      <c r="K27" s="21">
        <v>22002</v>
      </c>
      <c r="L27" s="21">
        <v>38601</v>
      </c>
      <c r="M27" s="21">
        <v>24962</v>
      </c>
      <c r="N27" s="21">
        <v>27432</v>
      </c>
      <c r="O27" s="21">
        <v>25702</v>
      </c>
      <c r="P27" s="21">
        <v>46449</v>
      </c>
      <c r="Q27" s="21">
        <v>21600</v>
      </c>
      <c r="R27" s="21">
        <v>20292</v>
      </c>
      <c r="S27" s="21"/>
      <c r="T27" s="21"/>
      <c r="U27" s="21"/>
      <c r="V27" s="21"/>
      <c r="W27" s="21"/>
      <c r="X27" s="21"/>
      <c r="Y27" s="21"/>
      <c r="Z27" s="21"/>
      <c r="AA27" s="4"/>
      <c r="AB27" s="50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</row>
    <row r="28" spans="1:50" ht="24.95" customHeight="1" x14ac:dyDescent="0.25">
      <c r="A28" s="19"/>
      <c r="B28" s="72" t="str">
        <f t="shared" ref="B28:E28" si="63">B12</f>
        <v>Août</v>
      </c>
      <c r="C28" s="11" t="str">
        <f t="shared" si="63"/>
        <v>Béziers</v>
      </c>
      <c r="D28" s="11" t="str">
        <f t="shared" si="63"/>
        <v/>
      </c>
      <c r="E28" s="45">
        <f t="shared" si="63"/>
        <v>7871</v>
      </c>
      <c r="F28" s="21"/>
      <c r="G28" s="21"/>
      <c r="H28" s="21">
        <v>24075</v>
      </c>
      <c r="I28" s="21">
        <v>24629</v>
      </c>
      <c r="J28" s="21">
        <v>21834</v>
      </c>
      <c r="K28" s="21">
        <v>23876</v>
      </c>
      <c r="L28" s="21">
        <v>27663</v>
      </c>
      <c r="M28" s="21">
        <v>23127</v>
      </c>
      <c r="N28" s="21">
        <v>28774</v>
      </c>
      <c r="O28" s="21">
        <v>25361</v>
      </c>
      <c r="P28" s="21">
        <v>47519</v>
      </c>
      <c r="Q28" s="21">
        <v>21099</v>
      </c>
      <c r="R28" s="21">
        <v>21040</v>
      </c>
      <c r="S28" s="21"/>
      <c r="T28" s="21"/>
      <c r="U28" s="21"/>
      <c r="V28" s="21"/>
      <c r="W28" s="21"/>
      <c r="X28" s="21"/>
      <c r="Y28" s="21"/>
      <c r="Z28" s="21"/>
      <c r="AA28" s="4"/>
      <c r="AB28" s="50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</row>
    <row r="29" spans="1:50" ht="24.95" customHeight="1" x14ac:dyDescent="0.25">
      <c r="A29" s="19"/>
      <c r="B29" s="72" t="str">
        <f t="shared" ref="B29:E29" si="64">B13</f>
        <v>Septembre</v>
      </c>
      <c r="C29" s="11" t="str">
        <f t="shared" si="64"/>
        <v>Béziers</v>
      </c>
      <c r="D29" s="11" t="str">
        <f t="shared" si="64"/>
        <v/>
      </c>
      <c r="E29" s="45">
        <f t="shared" si="64"/>
        <v>7871</v>
      </c>
      <c r="F29" s="21"/>
      <c r="G29" s="21"/>
      <c r="H29" s="21">
        <v>22641</v>
      </c>
      <c r="I29" s="21">
        <v>24851</v>
      </c>
      <c r="J29" s="21">
        <v>23285</v>
      </c>
      <c r="K29" s="21">
        <v>26017</v>
      </c>
      <c r="L29" s="21">
        <v>35053</v>
      </c>
      <c r="M29" s="21">
        <v>24760</v>
      </c>
      <c r="N29" s="21">
        <v>31192</v>
      </c>
      <c r="O29" s="21">
        <v>28144</v>
      </c>
      <c r="P29" s="21">
        <v>45920</v>
      </c>
      <c r="Q29" s="21">
        <v>20914</v>
      </c>
      <c r="R29" s="21">
        <v>20940</v>
      </c>
      <c r="S29" s="21"/>
      <c r="T29" s="21"/>
      <c r="U29" s="21"/>
      <c r="V29" s="21"/>
      <c r="W29" s="21"/>
      <c r="X29" s="21"/>
      <c r="Y29" s="21"/>
      <c r="Z29" s="21"/>
      <c r="AA29" s="4"/>
      <c r="AB29" s="50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</row>
    <row r="30" spans="1:50" ht="24.95" customHeight="1" x14ac:dyDescent="0.25">
      <c r="A30" s="19"/>
      <c r="B30" s="72" t="str">
        <f t="shared" ref="B30:E30" si="65">B14</f>
        <v>Octobre</v>
      </c>
      <c r="C30" s="11" t="str">
        <f t="shared" si="65"/>
        <v>Béziers</v>
      </c>
      <c r="D30" s="11" t="str">
        <f t="shared" si="65"/>
        <v/>
      </c>
      <c r="E30" s="45">
        <f t="shared" si="65"/>
        <v>7871</v>
      </c>
      <c r="F30" s="21"/>
      <c r="G30" s="21"/>
      <c r="H30" s="21">
        <v>32766</v>
      </c>
      <c r="I30" s="21">
        <v>25317</v>
      </c>
      <c r="J30" s="21">
        <v>25074</v>
      </c>
      <c r="K30" s="21">
        <v>37851</v>
      </c>
      <c r="L30" s="21">
        <v>51283</v>
      </c>
      <c r="M30" s="21">
        <v>26584</v>
      </c>
      <c r="N30" s="21">
        <v>38890</v>
      </c>
      <c r="O30" s="21">
        <v>36875</v>
      </c>
      <c r="P30" s="21">
        <v>65031</v>
      </c>
      <c r="Q30" s="21">
        <v>33344</v>
      </c>
      <c r="R30" s="21">
        <v>20301</v>
      </c>
      <c r="S30" s="21"/>
      <c r="T30" s="21"/>
      <c r="U30" s="21"/>
      <c r="V30" s="21"/>
      <c r="W30" s="21"/>
      <c r="X30" s="21"/>
      <c r="Y30" s="21"/>
      <c r="Z30" s="21"/>
      <c r="AA30" s="4"/>
      <c r="AB30" s="50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</row>
    <row r="31" spans="1:50" ht="24.95" customHeight="1" x14ac:dyDescent="0.25">
      <c r="A31" s="19"/>
      <c r="B31" s="72" t="str">
        <f t="shared" ref="B31:E31" si="66">B15</f>
        <v>Novembre</v>
      </c>
      <c r="C31" s="11" t="str">
        <f t="shared" si="66"/>
        <v>Béziers</v>
      </c>
      <c r="D31" s="11" t="str">
        <f t="shared" si="66"/>
        <v/>
      </c>
      <c r="E31" s="45">
        <f t="shared" si="66"/>
        <v>7871</v>
      </c>
      <c r="F31" s="21"/>
      <c r="G31" s="21"/>
      <c r="H31" s="21">
        <v>94161</v>
      </c>
      <c r="I31" s="21">
        <v>96157</v>
      </c>
      <c r="J31" s="21">
        <v>70134</v>
      </c>
      <c r="K31" s="21">
        <v>65669</v>
      </c>
      <c r="L31" s="21">
        <v>95414</v>
      </c>
      <c r="M31" s="21">
        <v>94903</v>
      </c>
      <c r="N31" s="21">
        <v>105621</v>
      </c>
      <c r="O31" s="21">
        <v>88533</v>
      </c>
      <c r="P31" s="21">
        <v>89881</v>
      </c>
      <c r="Q31" s="21">
        <v>67250</v>
      </c>
      <c r="R31" s="21">
        <v>40196</v>
      </c>
      <c r="S31" s="21"/>
      <c r="T31" s="21"/>
      <c r="U31" s="21"/>
      <c r="V31" s="21"/>
      <c r="W31" s="21"/>
      <c r="X31" s="21"/>
      <c r="Y31" s="21"/>
      <c r="Z31" s="21"/>
      <c r="AA31" s="4"/>
      <c r="AB31" s="50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</row>
    <row r="32" spans="1:50" ht="24.95" customHeight="1" x14ac:dyDescent="0.25">
      <c r="A32" s="19"/>
      <c r="B32" s="72" t="str">
        <f t="shared" ref="B32:E33" si="67">B16</f>
        <v>Décembre</v>
      </c>
      <c r="C32" s="11" t="str">
        <f t="shared" si="67"/>
        <v>Béziers</v>
      </c>
      <c r="D32" s="11" t="str">
        <f t="shared" si="67"/>
        <v/>
      </c>
      <c r="E32" s="45">
        <f t="shared" si="67"/>
        <v>7871</v>
      </c>
      <c r="F32" s="21"/>
      <c r="G32" s="21"/>
      <c r="H32" s="21">
        <v>146795</v>
      </c>
      <c r="I32" s="21">
        <v>132345</v>
      </c>
      <c r="J32" s="21">
        <v>117213</v>
      </c>
      <c r="K32" s="21">
        <v>76673</v>
      </c>
      <c r="L32" s="21">
        <v>102473</v>
      </c>
      <c r="M32" s="21">
        <v>133233</v>
      </c>
      <c r="N32" s="21">
        <v>123439</v>
      </c>
      <c r="O32" s="21">
        <v>109819</v>
      </c>
      <c r="P32" s="21">
        <v>113978</v>
      </c>
      <c r="Q32" s="21">
        <v>100011</v>
      </c>
      <c r="R32" s="21">
        <f>5029+75581</f>
        <v>80610</v>
      </c>
      <c r="S32" s="21"/>
      <c r="T32" s="21"/>
      <c r="U32" s="21"/>
      <c r="V32" s="21"/>
      <c r="W32" s="21"/>
      <c r="X32" s="21"/>
      <c r="Y32" s="21"/>
      <c r="Z32" s="21"/>
      <c r="AA32" s="4"/>
      <c r="AB32" s="50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</row>
    <row r="33" spans="1:50" ht="24.95" customHeight="1" x14ac:dyDescent="0.25">
      <c r="A33" s="19"/>
      <c r="B33" s="86" t="s">
        <v>38</v>
      </c>
      <c r="C33" s="11" t="str">
        <f t="shared" si="67"/>
        <v>Béziers</v>
      </c>
      <c r="D33" s="11" t="str">
        <f t="shared" si="67"/>
        <v/>
      </c>
      <c r="E33" s="45">
        <f t="shared" si="67"/>
        <v>7871</v>
      </c>
      <c r="F33" s="87">
        <f>SUM(F21:F32)</f>
        <v>0</v>
      </c>
      <c r="G33" s="87">
        <f t="shared" ref="G33" si="68">SUM(G21:G32)</f>
        <v>0</v>
      </c>
      <c r="H33" s="87">
        <f t="shared" ref="H33" si="69">SUM(H21:H32)</f>
        <v>853314</v>
      </c>
      <c r="I33" s="87">
        <f t="shared" ref="I33" si="70">SUM(I21:I32)</f>
        <v>912671</v>
      </c>
      <c r="J33" s="87">
        <f t="shared" ref="J33" si="71">SUM(J21:J32)</f>
        <v>742571</v>
      </c>
      <c r="K33" s="87">
        <f t="shared" ref="K33" si="72">SUM(K21:K32)</f>
        <v>754220</v>
      </c>
      <c r="L33" s="87">
        <f t="shared" ref="L33" si="73">SUM(L21:L32)</f>
        <v>791375</v>
      </c>
      <c r="M33" s="87">
        <f t="shared" ref="M33" si="74">SUM(M21:M32)</f>
        <v>788395</v>
      </c>
      <c r="N33" s="87">
        <f t="shared" ref="N33" si="75">SUM(N21:N32)</f>
        <v>850680</v>
      </c>
      <c r="O33" s="87">
        <f t="shared" ref="O33" si="76">SUM(O21:O32)</f>
        <v>829790</v>
      </c>
      <c r="P33" s="87">
        <f t="shared" ref="P33" si="77">SUM(P21:P32)</f>
        <v>917367</v>
      </c>
      <c r="Q33" s="87">
        <f t="shared" ref="Q33:Z33" si="78">SUM(Q21:Q32)</f>
        <v>746734</v>
      </c>
      <c r="R33" s="87">
        <f t="shared" si="78"/>
        <v>616836</v>
      </c>
      <c r="S33" s="87">
        <f t="shared" si="78"/>
        <v>0</v>
      </c>
      <c r="T33" s="87">
        <f t="shared" si="78"/>
        <v>0</v>
      </c>
      <c r="U33" s="87">
        <f t="shared" si="78"/>
        <v>0</v>
      </c>
      <c r="V33" s="87">
        <f t="shared" si="78"/>
        <v>0</v>
      </c>
      <c r="W33" s="87">
        <f t="shared" si="78"/>
        <v>0</v>
      </c>
      <c r="X33" s="87">
        <f t="shared" si="78"/>
        <v>0</v>
      </c>
      <c r="Y33" s="87">
        <f t="shared" si="78"/>
        <v>0</v>
      </c>
      <c r="Z33" s="87">
        <f t="shared" si="78"/>
        <v>0</v>
      </c>
      <c r="AA33" s="4"/>
      <c r="AB33" s="50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</row>
    <row r="34" spans="1:50" ht="50.1" hidden="1" customHeight="1" x14ac:dyDescent="0.25">
      <c r="A34" s="19"/>
      <c r="B34" s="250" t="s">
        <v>174</v>
      </c>
      <c r="C34" s="250"/>
      <c r="D34" s="250"/>
      <c r="E34" s="250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69"/>
      <c r="AA34" s="4"/>
      <c r="AB34" s="50" t="e">
        <f>IF(#REF!="",0,#REF!)</f>
        <v>#REF!</v>
      </c>
      <c r="AC34" s="49">
        <f t="shared" ref="AC34:AM34" si="79">F66</f>
        <v>0</v>
      </c>
      <c r="AD34" s="49">
        <f t="shared" si="79"/>
        <v>0</v>
      </c>
      <c r="AE34" s="49">
        <f t="shared" si="79"/>
        <v>0</v>
      </c>
      <c r="AF34" s="49">
        <f t="shared" si="79"/>
        <v>0</v>
      </c>
      <c r="AG34" s="49">
        <f t="shared" si="79"/>
        <v>0</v>
      </c>
      <c r="AH34" s="49">
        <f t="shared" si="79"/>
        <v>0</v>
      </c>
      <c r="AI34" s="49">
        <f t="shared" si="79"/>
        <v>0</v>
      </c>
      <c r="AJ34" s="49">
        <f t="shared" si="79"/>
        <v>0</v>
      </c>
      <c r="AK34" s="49">
        <f t="shared" si="79"/>
        <v>0</v>
      </c>
      <c r="AL34" s="49">
        <f t="shared" si="79"/>
        <v>0</v>
      </c>
      <c r="AM34" s="49">
        <f t="shared" si="79"/>
        <v>0</v>
      </c>
      <c r="AN34" s="49" t="e">
        <f t="shared" si="28"/>
        <v>#REF!</v>
      </c>
      <c r="AO34" s="49" t="e">
        <f t="shared" si="29"/>
        <v>#REF!</v>
      </c>
      <c r="AP34" s="49" t="e">
        <f t="shared" si="30"/>
        <v>#REF!</v>
      </c>
      <c r="AQ34" s="49" t="e">
        <f t="shared" si="31"/>
        <v>#REF!</v>
      </c>
      <c r="AR34" s="49" t="e">
        <f t="shared" si="32"/>
        <v>#REF!</v>
      </c>
      <c r="AS34" s="49" t="e">
        <f t="shared" si="33"/>
        <v>#REF!</v>
      </c>
      <c r="AT34" s="49" t="e">
        <f t="shared" si="34"/>
        <v>#REF!</v>
      </c>
      <c r="AU34" s="49" t="e">
        <f t="shared" si="35"/>
        <v>#REF!</v>
      </c>
      <c r="AV34" s="49" t="e">
        <f t="shared" si="36"/>
        <v>#REF!</v>
      </c>
      <c r="AW34" s="49" t="e">
        <f t="shared" si="37"/>
        <v>#REF!</v>
      </c>
      <c r="AX34" s="49" t="e">
        <f t="shared" si="38"/>
        <v>#REF!</v>
      </c>
    </row>
    <row r="35" spans="1:50" ht="50.1" hidden="1" customHeight="1" x14ac:dyDescent="0.25">
      <c r="A35" s="19"/>
      <c r="B35" s="251"/>
      <c r="C35" s="251"/>
      <c r="D35" s="251"/>
      <c r="E35" s="251"/>
      <c r="F35" s="268" t="s">
        <v>28</v>
      </c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9"/>
      <c r="AA35" s="4"/>
      <c r="AB35" s="50" t="e">
        <f>IF(#REF!="",0,#REF!)</f>
        <v>#REF!</v>
      </c>
      <c r="AC35" s="49" t="e">
        <f>#REF!</f>
        <v>#REF!</v>
      </c>
      <c r="AD35" s="49" t="str">
        <f>F67</f>
        <v>CONSOMMATIONS ANNUELLES en kWh</v>
      </c>
      <c r="AE35" s="49">
        <f t="shared" ref="AE35:AM35" si="80">H67</f>
        <v>0</v>
      </c>
      <c r="AF35" s="49">
        <f t="shared" si="80"/>
        <v>0</v>
      </c>
      <c r="AG35" s="49">
        <f t="shared" si="80"/>
        <v>0</v>
      </c>
      <c r="AH35" s="49">
        <f t="shared" si="80"/>
        <v>0</v>
      </c>
      <c r="AI35" s="49">
        <f t="shared" si="80"/>
        <v>0</v>
      </c>
      <c r="AJ35" s="49">
        <f t="shared" si="80"/>
        <v>0</v>
      </c>
      <c r="AK35" s="49">
        <f t="shared" si="80"/>
        <v>0</v>
      </c>
      <c r="AL35" s="49">
        <f t="shared" si="80"/>
        <v>0</v>
      </c>
      <c r="AM35" s="49">
        <f t="shared" si="80"/>
        <v>0</v>
      </c>
      <c r="AN35" s="49" t="e">
        <f t="shared" si="28"/>
        <v>#REF!</v>
      </c>
      <c r="AO35" s="49" t="e">
        <f t="shared" si="29"/>
        <v>#REF!</v>
      </c>
      <c r="AP35" s="49" t="e">
        <f t="shared" si="30"/>
        <v>#REF!</v>
      </c>
      <c r="AQ35" s="49" t="e">
        <f t="shared" si="31"/>
        <v>#REF!</v>
      </c>
      <c r="AR35" s="49" t="e">
        <f t="shared" si="32"/>
        <v>#REF!</v>
      </c>
      <c r="AS35" s="49" t="e">
        <f t="shared" si="33"/>
        <v>#REF!</v>
      </c>
      <c r="AT35" s="49" t="e">
        <f t="shared" si="34"/>
        <v>#REF!</v>
      </c>
      <c r="AU35" s="49" t="e">
        <f t="shared" si="35"/>
        <v>#REF!</v>
      </c>
      <c r="AV35" s="49" t="e">
        <f t="shared" si="36"/>
        <v>#REF!</v>
      </c>
      <c r="AW35" s="49" t="e">
        <f t="shared" si="37"/>
        <v>#REF!</v>
      </c>
      <c r="AX35" s="49" t="e">
        <f t="shared" si="38"/>
        <v>#REF!</v>
      </c>
    </row>
    <row r="36" spans="1:50" ht="50.1" hidden="1" customHeight="1" x14ac:dyDescent="0.25">
      <c r="A36" s="19"/>
      <c r="B36" s="88" t="str">
        <f t="shared" ref="B36:E41" si="81">B20</f>
        <v>Mois</v>
      </c>
      <c r="C36" s="89" t="str">
        <f t="shared" si="81"/>
        <v xml:space="preserve">VILLE : </v>
      </c>
      <c r="D36" s="89" t="str">
        <f t="shared" si="81"/>
        <v>ANNEE</v>
      </c>
      <c r="E36" s="89" t="str">
        <f t="shared" si="81"/>
        <v xml:space="preserve">Surface de plancher </v>
      </c>
      <c r="F36" s="90">
        <v>2010</v>
      </c>
      <c r="G36" s="90">
        <f>F36+1</f>
        <v>2011</v>
      </c>
      <c r="H36" s="90">
        <f>G36+1</f>
        <v>2012</v>
      </c>
      <c r="I36" s="90">
        <f t="shared" ref="I36" si="82">H36+1</f>
        <v>2013</v>
      </c>
      <c r="J36" s="90">
        <f t="shared" ref="J36" si="83">I36+1</f>
        <v>2014</v>
      </c>
      <c r="K36" s="90">
        <f t="shared" ref="K36" si="84">J36+1</f>
        <v>2015</v>
      </c>
      <c r="L36" s="90">
        <f t="shared" ref="L36" si="85">K36+1</f>
        <v>2016</v>
      </c>
      <c r="M36" s="90">
        <f t="shared" ref="M36" si="86">L36+1</f>
        <v>2017</v>
      </c>
      <c r="N36" s="90">
        <f t="shared" ref="N36" si="87">M36+1</f>
        <v>2018</v>
      </c>
      <c r="O36" s="90">
        <f t="shared" ref="O36" si="88">N36+1</f>
        <v>2019</v>
      </c>
      <c r="P36" s="90">
        <f t="shared" ref="P36:Q36" si="89">O36+1</f>
        <v>2020</v>
      </c>
      <c r="Q36" s="90">
        <f t="shared" si="89"/>
        <v>2021</v>
      </c>
      <c r="R36" s="90">
        <f t="shared" ref="R36" si="90">Q36+1</f>
        <v>2022</v>
      </c>
      <c r="S36" s="90">
        <f t="shared" ref="S36" si="91">R36+1</f>
        <v>2023</v>
      </c>
      <c r="T36" s="90">
        <f t="shared" ref="T36" si="92">S36+1</f>
        <v>2024</v>
      </c>
      <c r="U36" s="90">
        <f t="shared" ref="U36" si="93">T36+1</f>
        <v>2025</v>
      </c>
      <c r="V36" s="90">
        <f t="shared" ref="V36" si="94">U36+1</f>
        <v>2026</v>
      </c>
      <c r="W36" s="90">
        <f t="shared" ref="W36" si="95">V36+1</f>
        <v>2027</v>
      </c>
      <c r="X36" s="90">
        <f t="shared" ref="X36" si="96">W36+1</f>
        <v>2028</v>
      </c>
      <c r="Y36" s="90">
        <f t="shared" ref="Y36" si="97">X36+1</f>
        <v>2029</v>
      </c>
      <c r="Z36" s="90">
        <f t="shared" ref="Z36" si="98">Y36+1</f>
        <v>2030</v>
      </c>
      <c r="AA36" s="4"/>
      <c r="AB36" s="49" t="e">
        <f>#REF!</f>
        <v>#REF!</v>
      </c>
      <c r="AC36" s="49">
        <f t="shared" ref="AC36:AL40" si="99">F68</f>
        <v>2010</v>
      </c>
      <c r="AD36" s="49">
        <f t="shared" si="99"/>
        <v>2011</v>
      </c>
      <c r="AE36" s="49">
        <f t="shared" si="99"/>
        <v>2012</v>
      </c>
      <c r="AF36" s="49">
        <f t="shared" si="99"/>
        <v>2013</v>
      </c>
      <c r="AG36" s="49">
        <f t="shared" si="99"/>
        <v>2014</v>
      </c>
      <c r="AH36" s="49">
        <f t="shared" si="99"/>
        <v>2015</v>
      </c>
      <c r="AI36" s="49">
        <f t="shared" si="99"/>
        <v>2016</v>
      </c>
      <c r="AJ36" s="49">
        <f t="shared" si="99"/>
        <v>2017</v>
      </c>
      <c r="AK36" s="49">
        <f t="shared" si="99"/>
        <v>2018</v>
      </c>
      <c r="AL36" s="49">
        <f t="shared" si="99"/>
        <v>2019</v>
      </c>
      <c r="AN36" s="49" t="e">
        <f>#REF!*AC36</f>
        <v>#REF!</v>
      </c>
      <c r="AO36" s="49" t="e">
        <f>#REF!*AD36</f>
        <v>#REF!</v>
      </c>
      <c r="AP36" s="49" t="e">
        <f>#REF!*AE36</f>
        <v>#REF!</v>
      </c>
      <c r="AQ36" s="49" t="e">
        <f>#REF!*AF36</f>
        <v>#REF!</v>
      </c>
      <c r="AR36" s="49" t="e">
        <f>#REF!*AG36</f>
        <v>#REF!</v>
      </c>
      <c r="AS36" s="49" t="e">
        <f>#REF!*AH36</f>
        <v>#REF!</v>
      </c>
      <c r="AT36" s="49" t="e">
        <f>#REF!*AI36</f>
        <v>#REF!</v>
      </c>
      <c r="AU36" s="49" t="e">
        <f>#REF!*AJ36</f>
        <v>#REF!</v>
      </c>
      <c r="AV36" s="49" t="e">
        <f>#REF!*AK36</f>
        <v>#REF!</v>
      </c>
      <c r="AW36" s="49" t="e">
        <f>#REF!*AL36</f>
        <v>#REF!</v>
      </c>
    </row>
    <row r="37" spans="1:50" ht="24.95" hidden="1" customHeight="1" x14ac:dyDescent="0.25">
      <c r="A37" s="19"/>
      <c r="B37" s="72" t="str">
        <f t="shared" si="81"/>
        <v>Janvier</v>
      </c>
      <c r="C37" s="11" t="str">
        <f t="shared" si="81"/>
        <v>Béziers</v>
      </c>
      <c r="D37" s="11" t="str">
        <f t="shared" si="81"/>
        <v/>
      </c>
      <c r="E37" s="45">
        <f t="shared" si="81"/>
        <v>7871</v>
      </c>
      <c r="F37" s="21"/>
      <c r="G37" s="21"/>
      <c r="H37" s="21"/>
      <c r="I37" s="21"/>
      <c r="J37" s="282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4"/>
      <c r="AB37" s="49" t="e">
        <f>#REF!</f>
        <v>#REF!</v>
      </c>
      <c r="AC37" s="49">
        <f t="shared" si="99"/>
        <v>0</v>
      </c>
      <c r="AD37" s="49">
        <f t="shared" si="99"/>
        <v>0</v>
      </c>
      <c r="AE37" s="49">
        <f t="shared" si="99"/>
        <v>0</v>
      </c>
      <c r="AF37" s="49">
        <f t="shared" si="99"/>
        <v>0</v>
      </c>
      <c r="AG37" s="49">
        <f t="shared" si="99"/>
        <v>0</v>
      </c>
      <c r="AH37" s="49">
        <f t="shared" si="99"/>
        <v>0</v>
      </c>
      <c r="AI37" s="49">
        <f t="shared" si="99"/>
        <v>0</v>
      </c>
      <c r="AJ37" s="49">
        <f t="shared" si="99"/>
        <v>0</v>
      </c>
      <c r="AK37" s="49">
        <f t="shared" si="99"/>
        <v>0</v>
      </c>
      <c r="AL37" s="49">
        <f t="shared" si="99"/>
        <v>0</v>
      </c>
      <c r="AN37" s="49" t="e">
        <f>#REF!*AC37</f>
        <v>#REF!</v>
      </c>
      <c r="AO37" s="49" t="e">
        <f>#REF!*AD37</f>
        <v>#REF!</v>
      </c>
      <c r="AP37" s="49" t="e">
        <f>#REF!*AE37</f>
        <v>#REF!</v>
      </c>
      <c r="AQ37" s="49" t="e">
        <f>#REF!*AF37</f>
        <v>#REF!</v>
      </c>
      <c r="AR37" s="49" t="e">
        <f>#REF!*AG37</f>
        <v>#REF!</v>
      </c>
      <c r="AS37" s="49" t="e">
        <f>#REF!*AH37</f>
        <v>#REF!</v>
      </c>
      <c r="AT37" s="49" t="e">
        <f>#REF!*AI37</f>
        <v>#REF!</v>
      </c>
      <c r="AU37" s="49" t="e">
        <f>#REF!*AJ37</f>
        <v>#REF!</v>
      </c>
      <c r="AV37" s="49" t="e">
        <f>#REF!*AK37</f>
        <v>#REF!</v>
      </c>
      <c r="AW37" s="49" t="e">
        <f>#REF!*AL37</f>
        <v>#REF!</v>
      </c>
    </row>
    <row r="38" spans="1:50" ht="24.95" hidden="1" customHeight="1" x14ac:dyDescent="0.25">
      <c r="A38" s="19"/>
      <c r="B38" s="72" t="str">
        <f t="shared" si="81"/>
        <v>Février</v>
      </c>
      <c r="C38" s="11" t="str">
        <f t="shared" si="81"/>
        <v>Béziers</v>
      </c>
      <c r="D38" s="11" t="str">
        <f t="shared" si="81"/>
        <v/>
      </c>
      <c r="E38" s="45">
        <f t="shared" si="81"/>
        <v>7871</v>
      </c>
      <c r="F38" s="21"/>
      <c r="G38" s="21"/>
      <c r="H38" s="21"/>
      <c r="I38" s="21"/>
      <c r="J38" s="283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4"/>
      <c r="AB38" s="49" t="e">
        <f>#REF!</f>
        <v>#REF!</v>
      </c>
      <c r="AC38" s="49">
        <f t="shared" si="99"/>
        <v>0</v>
      </c>
      <c r="AD38" s="49">
        <f t="shared" si="99"/>
        <v>0</v>
      </c>
      <c r="AE38" s="49">
        <f t="shared" si="99"/>
        <v>0</v>
      </c>
      <c r="AF38" s="49">
        <f t="shared" si="99"/>
        <v>0</v>
      </c>
      <c r="AG38" s="49">
        <f t="shared" si="99"/>
        <v>0</v>
      </c>
      <c r="AH38" s="49">
        <f t="shared" si="99"/>
        <v>0</v>
      </c>
      <c r="AI38" s="49">
        <f t="shared" si="99"/>
        <v>0</v>
      </c>
      <c r="AJ38" s="49">
        <f t="shared" si="99"/>
        <v>0</v>
      </c>
      <c r="AK38" s="49">
        <f t="shared" si="99"/>
        <v>0</v>
      </c>
      <c r="AL38" s="49">
        <f t="shared" si="99"/>
        <v>0</v>
      </c>
      <c r="AN38" s="49" t="e">
        <f>#REF!*AC38</f>
        <v>#REF!</v>
      </c>
      <c r="AO38" s="49" t="e">
        <f>#REF!*AD38</f>
        <v>#REF!</v>
      </c>
      <c r="AP38" s="49" t="e">
        <f>#REF!*AE38</f>
        <v>#REF!</v>
      </c>
      <c r="AQ38" s="49" t="e">
        <f>#REF!*AF38</f>
        <v>#REF!</v>
      </c>
      <c r="AR38" s="49" t="e">
        <f>#REF!*AG38</f>
        <v>#REF!</v>
      </c>
      <c r="AS38" s="49" t="e">
        <f>#REF!*AH38</f>
        <v>#REF!</v>
      </c>
      <c r="AT38" s="49" t="e">
        <f>#REF!*AI38</f>
        <v>#REF!</v>
      </c>
      <c r="AU38" s="49" t="e">
        <f>#REF!*AJ38</f>
        <v>#REF!</v>
      </c>
      <c r="AV38" s="49" t="e">
        <f>#REF!*AK38</f>
        <v>#REF!</v>
      </c>
      <c r="AW38" s="49" t="e">
        <f>#REF!*AL38</f>
        <v>#REF!</v>
      </c>
    </row>
    <row r="39" spans="1:50" ht="24.95" hidden="1" customHeight="1" x14ac:dyDescent="0.25">
      <c r="A39" s="19"/>
      <c r="B39" s="72" t="str">
        <f t="shared" si="81"/>
        <v>Mars</v>
      </c>
      <c r="C39" s="11" t="str">
        <f t="shared" si="81"/>
        <v>Béziers</v>
      </c>
      <c r="D39" s="11" t="str">
        <f t="shared" si="81"/>
        <v/>
      </c>
      <c r="E39" s="45">
        <f t="shared" si="81"/>
        <v>7871</v>
      </c>
      <c r="F39" s="21"/>
      <c r="G39" s="21"/>
      <c r="H39" s="21"/>
      <c r="I39" s="21"/>
      <c r="J39" s="282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4"/>
      <c r="AB39" s="49" t="e">
        <f>#REF!</f>
        <v>#REF!</v>
      </c>
      <c r="AC39" s="49">
        <f t="shared" si="99"/>
        <v>0</v>
      </c>
      <c r="AD39" s="49">
        <f t="shared" si="99"/>
        <v>0</v>
      </c>
      <c r="AE39" s="49">
        <f t="shared" si="99"/>
        <v>0</v>
      </c>
      <c r="AF39" s="49">
        <f t="shared" si="99"/>
        <v>0</v>
      </c>
      <c r="AG39" s="49">
        <f t="shared" si="99"/>
        <v>0</v>
      </c>
      <c r="AH39" s="49">
        <f t="shared" si="99"/>
        <v>0</v>
      </c>
      <c r="AI39" s="49">
        <f t="shared" si="99"/>
        <v>0</v>
      </c>
      <c r="AJ39" s="49">
        <f t="shared" si="99"/>
        <v>0</v>
      </c>
      <c r="AK39" s="49">
        <f t="shared" si="99"/>
        <v>0</v>
      </c>
      <c r="AL39" s="49">
        <f t="shared" si="99"/>
        <v>0</v>
      </c>
      <c r="AN39" s="49" t="e">
        <f>#REF!*AC39</f>
        <v>#REF!</v>
      </c>
      <c r="AO39" s="49" t="e">
        <f>#REF!*AD39</f>
        <v>#REF!</v>
      </c>
      <c r="AP39" s="49" t="e">
        <f>#REF!*AE39</f>
        <v>#REF!</v>
      </c>
      <c r="AQ39" s="49" t="e">
        <f>#REF!*AF39</f>
        <v>#REF!</v>
      </c>
      <c r="AR39" s="49" t="e">
        <f>#REF!*AG39</f>
        <v>#REF!</v>
      </c>
      <c r="AS39" s="49" t="e">
        <f>#REF!*AH39</f>
        <v>#REF!</v>
      </c>
      <c r="AT39" s="49" t="e">
        <f>#REF!*AI39</f>
        <v>#REF!</v>
      </c>
      <c r="AU39" s="49" t="e">
        <f>#REF!*AJ39</f>
        <v>#REF!</v>
      </c>
      <c r="AV39" s="49" t="e">
        <f>#REF!*AK39</f>
        <v>#REF!</v>
      </c>
      <c r="AW39" s="49" t="e">
        <f>#REF!*AL39</f>
        <v>#REF!</v>
      </c>
    </row>
    <row r="40" spans="1:50" ht="24.95" hidden="1" customHeight="1" x14ac:dyDescent="0.25">
      <c r="A40" s="19"/>
      <c r="B40" s="72" t="str">
        <f t="shared" si="81"/>
        <v>Avril</v>
      </c>
      <c r="C40" s="11" t="str">
        <f t="shared" si="81"/>
        <v>Béziers</v>
      </c>
      <c r="D40" s="11" t="str">
        <f t="shared" si="81"/>
        <v/>
      </c>
      <c r="E40" s="45">
        <f t="shared" si="81"/>
        <v>7871</v>
      </c>
      <c r="F40" s="21"/>
      <c r="G40" s="21"/>
      <c r="H40" s="21"/>
      <c r="I40" s="21"/>
      <c r="J40" s="283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4"/>
      <c r="AB40" s="49" t="e">
        <f>#REF!</f>
        <v>#REF!</v>
      </c>
      <c r="AC40" s="49">
        <f t="shared" si="99"/>
        <v>0</v>
      </c>
      <c r="AD40" s="49">
        <f t="shared" si="99"/>
        <v>0</v>
      </c>
      <c r="AE40" s="49">
        <f t="shared" si="99"/>
        <v>0</v>
      </c>
      <c r="AF40" s="49">
        <f t="shared" si="99"/>
        <v>0</v>
      </c>
      <c r="AG40" s="49">
        <f t="shared" si="99"/>
        <v>0</v>
      </c>
      <c r="AH40" s="49">
        <f t="shared" si="99"/>
        <v>0</v>
      </c>
      <c r="AI40" s="49">
        <f t="shared" si="99"/>
        <v>0</v>
      </c>
      <c r="AJ40" s="49">
        <f t="shared" si="99"/>
        <v>0</v>
      </c>
      <c r="AK40" s="49">
        <f t="shared" si="99"/>
        <v>0</v>
      </c>
      <c r="AL40" s="49">
        <f t="shared" si="99"/>
        <v>0</v>
      </c>
      <c r="AN40" s="49" t="e">
        <f>#REF!*AC40</f>
        <v>#REF!</v>
      </c>
      <c r="AO40" s="49" t="e">
        <f>#REF!*AD40</f>
        <v>#REF!</v>
      </c>
      <c r="AP40" s="49" t="e">
        <f>#REF!*AE40</f>
        <v>#REF!</v>
      </c>
      <c r="AQ40" s="49" t="e">
        <f>#REF!*AF40</f>
        <v>#REF!</v>
      </c>
      <c r="AR40" s="49" t="e">
        <f>#REF!*AG40</f>
        <v>#REF!</v>
      </c>
      <c r="AS40" s="49" t="e">
        <f>#REF!*AH40</f>
        <v>#REF!</v>
      </c>
      <c r="AT40" s="49" t="e">
        <f>#REF!*AI40</f>
        <v>#REF!</v>
      </c>
      <c r="AU40" s="49" t="e">
        <f>#REF!*AJ40</f>
        <v>#REF!</v>
      </c>
      <c r="AV40" s="49" t="e">
        <f>#REF!*AK40</f>
        <v>#REF!</v>
      </c>
      <c r="AW40" s="49" t="e">
        <f>#REF!*AL40</f>
        <v>#REF!</v>
      </c>
    </row>
    <row r="41" spans="1:50" ht="24.95" hidden="1" customHeight="1" x14ac:dyDescent="0.25">
      <c r="A41" s="19"/>
      <c r="B41" s="72" t="str">
        <f t="shared" si="81"/>
        <v>Mai</v>
      </c>
      <c r="C41" s="11" t="str">
        <f t="shared" si="81"/>
        <v>Béziers</v>
      </c>
      <c r="D41" s="11" t="str">
        <f t="shared" si="81"/>
        <v/>
      </c>
      <c r="E41" s="45">
        <f t="shared" si="81"/>
        <v>7871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4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</row>
    <row r="42" spans="1:50" ht="24.95" hidden="1" customHeight="1" x14ac:dyDescent="0.25">
      <c r="A42" s="19"/>
      <c r="B42" s="72" t="str">
        <f>B26</f>
        <v>Juin</v>
      </c>
      <c r="C42" s="11" t="str">
        <f t="shared" ref="C42:E42" si="100">C26</f>
        <v>Béziers</v>
      </c>
      <c r="D42" s="11" t="str">
        <f t="shared" si="100"/>
        <v/>
      </c>
      <c r="E42" s="45">
        <f t="shared" si="100"/>
        <v>7871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4"/>
      <c r="AB42" s="50" t="e">
        <f>IF(#REF!="",0,#REF!)</f>
        <v>#REF!</v>
      </c>
      <c r="AC42" s="49">
        <f t="shared" ref="AC42:AM42" si="101">F74</f>
        <v>0</v>
      </c>
      <c r="AD42" s="49">
        <f t="shared" si="101"/>
        <v>0</v>
      </c>
      <c r="AE42" s="49">
        <f t="shared" si="101"/>
        <v>0</v>
      </c>
      <c r="AF42" s="49">
        <f t="shared" si="101"/>
        <v>0</v>
      </c>
      <c r="AG42" s="49">
        <f t="shared" si="101"/>
        <v>0</v>
      </c>
      <c r="AH42" s="49">
        <f t="shared" si="101"/>
        <v>0</v>
      </c>
      <c r="AI42" s="49">
        <f t="shared" si="101"/>
        <v>0</v>
      </c>
      <c r="AJ42" s="49">
        <f t="shared" si="101"/>
        <v>0</v>
      </c>
      <c r="AK42" s="49">
        <f t="shared" si="101"/>
        <v>0</v>
      </c>
      <c r="AL42" s="49">
        <f t="shared" si="101"/>
        <v>0</v>
      </c>
      <c r="AM42" s="49">
        <f t="shared" si="101"/>
        <v>0</v>
      </c>
      <c r="AN42" s="49" t="e">
        <f t="shared" si="28"/>
        <v>#REF!</v>
      </c>
      <c r="AO42" s="49" t="e">
        <f t="shared" si="29"/>
        <v>#REF!</v>
      </c>
      <c r="AP42" s="49" t="e">
        <f t="shared" si="30"/>
        <v>#REF!</v>
      </c>
      <c r="AQ42" s="49" t="e">
        <f t="shared" si="31"/>
        <v>#REF!</v>
      </c>
      <c r="AR42" s="49" t="e">
        <f t="shared" si="32"/>
        <v>#REF!</v>
      </c>
      <c r="AS42" s="49" t="e">
        <f t="shared" si="33"/>
        <v>#REF!</v>
      </c>
      <c r="AT42" s="49" t="e">
        <f t="shared" si="34"/>
        <v>#REF!</v>
      </c>
      <c r="AU42" s="49" t="e">
        <f t="shared" si="35"/>
        <v>#REF!</v>
      </c>
      <c r="AV42" s="49" t="e">
        <f t="shared" si="36"/>
        <v>#REF!</v>
      </c>
      <c r="AW42" s="49" t="e">
        <f t="shared" si="37"/>
        <v>#REF!</v>
      </c>
      <c r="AX42" s="49" t="e">
        <f t="shared" si="38"/>
        <v>#REF!</v>
      </c>
    </row>
    <row r="43" spans="1:50" ht="24.95" hidden="1" customHeight="1" x14ac:dyDescent="0.25">
      <c r="A43" s="19"/>
      <c r="B43" s="72" t="str">
        <f t="shared" ref="B43:E43" si="102">B27</f>
        <v>Juillet</v>
      </c>
      <c r="C43" s="11" t="str">
        <f t="shared" si="102"/>
        <v>Béziers</v>
      </c>
      <c r="D43" s="11" t="str">
        <f t="shared" si="102"/>
        <v/>
      </c>
      <c r="E43" s="45">
        <f t="shared" si="102"/>
        <v>7871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4"/>
      <c r="AB43" s="50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</row>
    <row r="44" spans="1:50" ht="24.95" hidden="1" customHeight="1" x14ac:dyDescent="0.25">
      <c r="A44" s="19"/>
      <c r="B44" s="72" t="str">
        <f t="shared" ref="B44:E44" si="103">B28</f>
        <v>Août</v>
      </c>
      <c r="C44" s="11" t="str">
        <f t="shared" si="103"/>
        <v>Béziers</v>
      </c>
      <c r="D44" s="11" t="str">
        <f t="shared" si="103"/>
        <v/>
      </c>
      <c r="E44" s="45">
        <f t="shared" si="103"/>
        <v>7871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4"/>
      <c r="AB44" s="50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</row>
    <row r="45" spans="1:50" ht="24.95" hidden="1" customHeight="1" x14ac:dyDescent="0.25">
      <c r="A45" s="19"/>
      <c r="B45" s="72" t="str">
        <f t="shared" ref="B45:E45" si="104">B29</f>
        <v>Septembre</v>
      </c>
      <c r="C45" s="11" t="str">
        <f t="shared" si="104"/>
        <v>Béziers</v>
      </c>
      <c r="D45" s="11" t="str">
        <f t="shared" si="104"/>
        <v/>
      </c>
      <c r="E45" s="45">
        <f t="shared" si="104"/>
        <v>7871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4"/>
      <c r="AB45" s="50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</row>
    <row r="46" spans="1:50" ht="24.95" hidden="1" customHeight="1" x14ac:dyDescent="0.25">
      <c r="A46" s="19"/>
      <c r="B46" s="72" t="str">
        <f t="shared" ref="B46:E46" si="105">B30</f>
        <v>Octobre</v>
      </c>
      <c r="C46" s="11" t="str">
        <f t="shared" si="105"/>
        <v>Béziers</v>
      </c>
      <c r="D46" s="11" t="str">
        <f t="shared" si="105"/>
        <v/>
      </c>
      <c r="E46" s="45">
        <f t="shared" si="105"/>
        <v>7871</v>
      </c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4"/>
      <c r="AB46" s="50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</row>
    <row r="47" spans="1:50" ht="24.95" hidden="1" customHeight="1" x14ac:dyDescent="0.25">
      <c r="A47" s="19"/>
      <c r="B47" s="72" t="str">
        <f t="shared" ref="B47:E47" si="106">B31</f>
        <v>Novembre</v>
      </c>
      <c r="C47" s="11" t="str">
        <f t="shared" si="106"/>
        <v>Béziers</v>
      </c>
      <c r="D47" s="11" t="str">
        <f t="shared" si="106"/>
        <v/>
      </c>
      <c r="E47" s="45">
        <f t="shared" si="106"/>
        <v>7871</v>
      </c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4"/>
      <c r="AB47" s="50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</row>
    <row r="48" spans="1:50" ht="24.95" hidden="1" customHeight="1" x14ac:dyDescent="0.25">
      <c r="A48" s="19"/>
      <c r="B48" s="72" t="str">
        <f t="shared" ref="B48:E49" si="107">B32</f>
        <v>Décembre</v>
      </c>
      <c r="C48" s="11" t="str">
        <f t="shared" si="107"/>
        <v>Béziers</v>
      </c>
      <c r="D48" s="11" t="str">
        <f t="shared" si="107"/>
        <v/>
      </c>
      <c r="E48" s="45">
        <f t="shared" si="107"/>
        <v>7871</v>
      </c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4"/>
      <c r="AB48" s="50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</row>
    <row r="49" spans="1:50" ht="24.95" hidden="1" customHeight="1" x14ac:dyDescent="0.25">
      <c r="A49" s="19"/>
      <c r="B49" s="86" t="s">
        <v>38</v>
      </c>
      <c r="C49" s="11" t="str">
        <f t="shared" si="107"/>
        <v>Béziers</v>
      </c>
      <c r="D49" s="11" t="str">
        <f t="shared" si="107"/>
        <v/>
      </c>
      <c r="E49" s="45">
        <f t="shared" si="107"/>
        <v>7871</v>
      </c>
      <c r="F49" s="87">
        <f>SUM(F37:F48)</f>
        <v>0</v>
      </c>
      <c r="G49" s="87">
        <f t="shared" ref="G49" si="108">SUM(G37:G48)</f>
        <v>0</v>
      </c>
      <c r="H49" s="87">
        <f t="shared" ref="H49" si="109">SUM(H37:H48)</f>
        <v>0</v>
      </c>
      <c r="I49" s="87">
        <f t="shared" ref="I49" si="110">SUM(I37:I48)</f>
        <v>0</v>
      </c>
      <c r="J49" s="87">
        <f t="shared" ref="J49" si="111">SUM(J37:J48)</f>
        <v>0</v>
      </c>
      <c r="K49" s="87">
        <f t="shared" ref="K49" si="112">SUM(K37:K48)</f>
        <v>0</v>
      </c>
      <c r="L49" s="87">
        <f t="shared" ref="L49" si="113">SUM(L37:L48)</f>
        <v>0</v>
      </c>
      <c r="M49" s="87">
        <f t="shared" ref="M49" si="114">SUM(M37:M48)</f>
        <v>0</v>
      </c>
      <c r="N49" s="87">
        <f t="shared" ref="N49" si="115">SUM(N37:N48)</f>
        <v>0</v>
      </c>
      <c r="O49" s="87">
        <f t="shared" ref="O49" si="116">SUM(O37:O48)</f>
        <v>0</v>
      </c>
      <c r="P49" s="87">
        <f t="shared" ref="P49" si="117">SUM(P37:P48)</f>
        <v>0</v>
      </c>
      <c r="Q49" s="87">
        <f t="shared" ref="Q49:Z49" si="118">SUM(Q37:Q48)</f>
        <v>0</v>
      </c>
      <c r="R49" s="87">
        <f t="shared" si="118"/>
        <v>0</v>
      </c>
      <c r="S49" s="87">
        <f t="shared" si="118"/>
        <v>0</v>
      </c>
      <c r="T49" s="87">
        <f t="shared" si="118"/>
        <v>0</v>
      </c>
      <c r="U49" s="87">
        <f t="shared" si="118"/>
        <v>0</v>
      </c>
      <c r="V49" s="87">
        <f t="shared" si="118"/>
        <v>0</v>
      </c>
      <c r="W49" s="87">
        <f t="shared" si="118"/>
        <v>0</v>
      </c>
      <c r="X49" s="87">
        <f t="shared" si="118"/>
        <v>0</v>
      </c>
      <c r="Y49" s="87">
        <f t="shared" si="118"/>
        <v>0</v>
      </c>
      <c r="Z49" s="87">
        <f t="shared" si="118"/>
        <v>0</v>
      </c>
      <c r="AA49" s="4"/>
      <c r="AB49" s="50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</row>
    <row r="50" spans="1:50" ht="50.1" hidden="1" customHeight="1" x14ac:dyDescent="0.25">
      <c r="A50" s="19"/>
      <c r="B50" s="252" t="s">
        <v>175</v>
      </c>
      <c r="C50" s="252"/>
      <c r="D50" s="252"/>
      <c r="E50" s="252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261"/>
      <c r="Z50" s="262"/>
      <c r="AA50" s="4"/>
      <c r="AB50" s="50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</row>
    <row r="51" spans="1:50" ht="50.1" hidden="1" customHeight="1" x14ac:dyDescent="0.25">
      <c r="A51" s="19"/>
      <c r="B51" s="253"/>
      <c r="C51" s="253"/>
      <c r="D51" s="253"/>
      <c r="E51" s="253"/>
      <c r="F51" s="261" t="s">
        <v>28</v>
      </c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261"/>
      <c r="Z51" s="262"/>
      <c r="AA51" s="4"/>
      <c r="AB51" s="50" t="e">
        <f>IF(#REF!="",0,#REF!)</f>
        <v>#REF!</v>
      </c>
      <c r="AC51" s="49">
        <f t="shared" ref="AC51:AM51" si="119">F82</f>
        <v>0</v>
      </c>
      <c r="AD51" s="49">
        <f t="shared" si="119"/>
        <v>0</v>
      </c>
      <c r="AE51" s="49">
        <f t="shared" si="119"/>
        <v>0</v>
      </c>
      <c r="AF51" s="49">
        <f t="shared" si="119"/>
        <v>0</v>
      </c>
      <c r="AG51" s="49">
        <f t="shared" si="119"/>
        <v>0</v>
      </c>
      <c r="AH51" s="49">
        <f t="shared" si="119"/>
        <v>0</v>
      </c>
      <c r="AI51" s="49">
        <f t="shared" si="119"/>
        <v>0</v>
      </c>
      <c r="AJ51" s="49">
        <f t="shared" si="119"/>
        <v>0</v>
      </c>
      <c r="AK51" s="49">
        <f t="shared" si="119"/>
        <v>0</v>
      </c>
      <c r="AL51" s="49">
        <f t="shared" si="119"/>
        <v>0</v>
      </c>
      <c r="AM51" s="49">
        <f t="shared" si="119"/>
        <v>0</v>
      </c>
      <c r="AN51" s="49" t="e">
        <f t="shared" si="28"/>
        <v>#REF!</v>
      </c>
      <c r="AO51" s="49" t="e">
        <f t="shared" si="29"/>
        <v>#REF!</v>
      </c>
      <c r="AP51" s="49" t="e">
        <f t="shared" si="30"/>
        <v>#REF!</v>
      </c>
      <c r="AQ51" s="49" t="e">
        <f t="shared" si="31"/>
        <v>#REF!</v>
      </c>
      <c r="AR51" s="49" t="e">
        <f t="shared" si="32"/>
        <v>#REF!</v>
      </c>
      <c r="AS51" s="49" t="e">
        <f t="shared" si="33"/>
        <v>#REF!</v>
      </c>
      <c r="AT51" s="49" t="e">
        <f t="shared" si="34"/>
        <v>#REF!</v>
      </c>
      <c r="AU51" s="49" t="e">
        <f t="shared" si="35"/>
        <v>#REF!</v>
      </c>
      <c r="AV51" s="49" t="e">
        <f t="shared" si="36"/>
        <v>#REF!</v>
      </c>
      <c r="AW51" s="49" t="e">
        <f t="shared" si="37"/>
        <v>#REF!</v>
      </c>
      <c r="AX51" s="49" t="e">
        <f t="shared" si="38"/>
        <v>#REF!</v>
      </c>
    </row>
    <row r="52" spans="1:50" ht="50.1" hidden="1" customHeight="1" x14ac:dyDescent="0.25">
      <c r="A52" s="19"/>
      <c r="B52" s="91" t="str">
        <f t="shared" ref="B52:E58" si="120">B36</f>
        <v>Mois</v>
      </c>
      <c r="C52" s="70" t="str">
        <f t="shared" si="120"/>
        <v xml:space="preserve">VILLE : </v>
      </c>
      <c r="D52" s="70" t="str">
        <f t="shared" si="120"/>
        <v>ANNEE</v>
      </c>
      <c r="E52" s="70" t="str">
        <f t="shared" si="120"/>
        <v xml:space="preserve">Surface de plancher </v>
      </c>
      <c r="F52" s="92">
        <v>2010</v>
      </c>
      <c r="G52" s="92">
        <f>F52+1</f>
        <v>2011</v>
      </c>
      <c r="H52" s="92">
        <f>G52+1</f>
        <v>2012</v>
      </c>
      <c r="I52" s="92">
        <f t="shared" ref="I52" si="121">H52+1</f>
        <v>2013</v>
      </c>
      <c r="J52" s="92">
        <f t="shared" ref="J52" si="122">I52+1</f>
        <v>2014</v>
      </c>
      <c r="K52" s="92">
        <f t="shared" ref="K52" si="123">J52+1</f>
        <v>2015</v>
      </c>
      <c r="L52" s="92">
        <f t="shared" ref="L52" si="124">K52+1</f>
        <v>2016</v>
      </c>
      <c r="M52" s="92">
        <f t="shared" ref="M52" si="125">L52+1</f>
        <v>2017</v>
      </c>
      <c r="N52" s="92">
        <f t="shared" ref="N52" si="126">M52+1</f>
        <v>2018</v>
      </c>
      <c r="O52" s="92">
        <f t="shared" ref="O52" si="127">N52+1</f>
        <v>2019</v>
      </c>
      <c r="P52" s="92">
        <f t="shared" ref="P52:Q52" si="128">O52+1</f>
        <v>2020</v>
      </c>
      <c r="Q52" s="92">
        <f t="shared" si="128"/>
        <v>2021</v>
      </c>
      <c r="R52" s="92">
        <f t="shared" ref="R52" si="129">Q52+1</f>
        <v>2022</v>
      </c>
      <c r="S52" s="92">
        <f t="shared" ref="S52" si="130">R52+1</f>
        <v>2023</v>
      </c>
      <c r="T52" s="92">
        <f t="shared" ref="T52" si="131">S52+1</f>
        <v>2024</v>
      </c>
      <c r="U52" s="92">
        <f t="shared" ref="U52" si="132">T52+1</f>
        <v>2025</v>
      </c>
      <c r="V52" s="92">
        <f t="shared" ref="V52" si="133">U52+1</f>
        <v>2026</v>
      </c>
      <c r="W52" s="92">
        <f t="shared" ref="W52" si="134">V52+1</f>
        <v>2027</v>
      </c>
      <c r="X52" s="92">
        <f t="shared" ref="X52" si="135">W52+1</f>
        <v>2028</v>
      </c>
      <c r="Y52" s="92">
        <f t="shared" ref="Y52" si="136">X52+1</f>
        <v>2029</v>
      </c>
      <c r="Z52" s="92">
        <f t="shared" ref="Z52" si="137">Y52+1</f>
        <v>2030</v>
      </c>
      <c r="AA52" s="4"/>
      <c r="AB52" s="50" t="e">
        <f>IF(#REF!="",0,#REF!)</f>
        <v>#REF!</v>
      </c>
      <c r="AC52" s="49" t="e">
        <f>#REF!</f>
        <v>#REF!</v>
      </c>
      <c r="AD52" s="49" t="str">
        <f>F83</f>
        <v>CONSOMMATIONS ANNUELLES en L</v>
      </c>
      <c r="AE52" s="49">
        <f t="shared" ref="AE52:AM52" si="138">H83</f>
        <v>0</v>
      </c>
      <c r="AF52" s="49">
        <f t="shared" si="138"/>
        <v>0</v>
      </c>
      <c r="AG52" s="49">
        <f t="shared" si="138"/>
        <v>0</v>
      </c>
      <c r="AH52" s="49">
        <f t="shared" si="138"/>
        <v>0</v>
      </c>
      <c r="AI52" s="49">
        <f t="shared" si="138"/>
        <v>0</v>
      </c>
      <c r="AJ52" s="49">
        <f t="shared" si="138"/>
        <v>0</v>
      </c>
      <c r="AK52" s="49">
        <f t="shared" si="138"/>
        <v>0</v>
      </c>
      <c r="AL52" s="49">
        <f t="shared" si="138"/>
        <v>0</v>
      </c>
      <c r="AM52" s="49">
        <f t="shared" si="138"/>
        <v>0</v>
      </c>
      <c r="AN52" s="49" t="e">
        <f t="shared" si="28"/>
        <v>#REF!</v>
      </c>
      <c r="AO52" s="49" t="e">
        <f t="shared" si="29"/>
        <v>#REF!</v>
      </c>
      <c r="AP52" s="49" t="e">
        <f t="shared" si="30"/>
        <v>#REF!</v>
      </c>
      <c r="AQ52" s="49" t="e">
        <f t="shared" si="31"/>
        <v>#REF!</v>
      </c>
      <c r="AR52" s="49" t="e">
        <f t="shared" si="32"/>
        <v>#REF!</v>
      </c>
      <c r="AS52" s="49" t="e">
        <f t="shared" si="33"/>
        <v>#REF!</v>
      </c>
      <c r="AT52" s="49" t="e">
        <f t="shared" si="34"/>
        <v>#REF!</v>
      </c>
      <c r="AU52" s="49" t="e">
        <f t="shared" si="35"/>
        <v>#REF!</v>
      </c>
      <c r="AV52" s="49" t="e">
        <f t="shared" si="36"/>
        <v>#REF!</v>
      </c>
      <c r="AW52" s="49" t="e">
        <f t="shared" si="37"/>
        <v>#REF!</v>
      </c>
      <c r="AX52" s="49" t="e">
        <f t="shared" si="38"/>
        <v>#REF!</v>
      </c>
    </row>
    <row r="53" spans="1:50" ht="24.95" hidden="1" customHeight="1" x14ac:dyDescent="0.25">
      <c r="A53" s="19"/>
      <c r="B53" s="72" t="str">
        <f t="shared" si="120"/>
        <v>Janvier</v>
      </c>
      <c r="C53" s="11" t="str">
        <f t="shared" si="120"/>
        <v>Béziers</v>
      </c>
      <c r="D53" s="11" t="str">
        <f t="shared" si="120"/>
        <v/>
      </c>
      <c r="E53" s="45">
        <f t="shared" si="120"/>
        <v>7871</v>
      </c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4"/>
      <c r="AB53" s="49" t="e">
        <f>#REF!</f>
        <v>#REF!</v>
      </c>
      <c r="AC53" s="49">
        <f t="shared" ref="AC53:AL57" si="139">F84</f>
        <v>2010</v>
      </c>
      <c r="AD53" s="49">
        <f t="shared" si="139"/>
        <v>2011</v>
      </c>
      <c r="AE53" s="49">
        <f t="shared" si="139"/>
        <v>2012</v>
      </c>
      <c r="AF53" s="49">
        <f t="shared" si="139"/>
        <v>2013</v>
      </c>
      <c r="AG53" s="49">
        <f t="shared" si="139"/>
        <v>2014</v>
      </c>
      <c r="AH53" s="49">
        <f t="shared" si="139"/>
        <v>2015</v>
      </c>
      <c r="AI53" s="49">
        <f t="shared" si="139"/>
        <v>2016</v>
      </c>
      <c r="AJ53" s="49">
        <f t="shared" si="139"/>
        <v>2017</v>
      </c>
      <c r="AK53" s="49">
        <f t="shared" si="139"/>
        <v>2018</v>
      </c>
      <c r="AL53" s="49">
        <f t="shared" si="139"/>
        <v>2019</v>
      </c>
      <c r="AN53" s="49" t="e">
        <f>#REF!*AC53</f>
        <v>#REF!</v>
      </c>
      <c r="AO53" s="49" t="e">
        <f>#REF!*AD53</f>
        <v>#REF!</v>
      </c>
      <c r="AP53" s="49" t="e">
        <f>#REF!*AE53</f>
        <v>#REF!</v>
      </c>
      <c r="AQ53" s="49" t="e">
        <f>#REF!*AF53</f>
        <v>#REF!</v>
      </c>
      <c r="AR53" s="49" t="e">
        <f>#REF!*AG53</f>
        <v>#REF!</v>
      </c>
      <c r="AS53" s="49" t="e">
        <f>#REF!*AH53</f>
        <v>#REF!</v>
      </c>
      <c r="AT53" s="49" t="e">
        <f>#REF!*AI53</f>
        <v>#REF!</v>
      </c>
      <c r="AU53" s="49" t="e">
        <f>#REF!*AJ53</f>
        <v>#REF!</v>
      </c>
      <c r="AV53" s="49" t="e">
        <f>#REF!*AK53</f>
        <v>#REF!</v>
      </c>
      <c r="AW53" s="49" t="e">
        <f>#REF!*AL53</f>
        <v>#REF!</v>
      </c>
    </row>
    <row r="54" spans="1:50" ht="24.95" hidden="1" customHeight="1" x14ac:dyDescent="0.25">
      <c r="A54" s="19"/>
      <c r="B54" s="72" t="str">
        <f t="shared" si="120"/>
        <v>Février</v>
      </c>
      <c r="C54" s="11" t="str">
        <f t="shared" si="120"/>
        <v>Béziers</v>
      </c>
      <c r="D54" s="11" t="str">
        <f t="shared" si="120"/>
        <v/>
      </c>
      <c r="E54" s="45">
        <f t="shared" si="120"/>
        <v>7871</v>
      </c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4"/>
      <c r="AB54" s="49" t="e">
        <f>#REF!</f>
        <v>#REF!</v>
      </c>
      <c r="AC54" s="49">
        <f t="shared" si="139"/>
        <v>0</v>
      </c>
      <c r="AD54" s="49">
        <f t="shared" si="139"/>
        <v>0</v>
      </c>
      <c r="AE54" s="49">
        <f t="shared" si="139"/>
        <v>0</v>
      </c>
      <c r="AF54" s="49">
        <f t="shared" si="139"/>
        <v>0</v>
      </c>
      <c r="AG54" s="49">
        <f t="shared" si="139"/>
        <v>0</v>
      </c>
      <c r="AH54" s="49">
        <f t="shared" si="139"/>
        <v>0</v>
      </c>
      <c r="AI54" s="49">
        <f t="shared" si="139"/>
        <v>0</v>
      </c>
      <c r="AJ54" s="49">
        <f t="shared" si="139"/>
        <v>0</v>
      </c>
      <c r="AK54" s="49">
        <f t="shared" si="139"/>
        <v>0</v>
      </c>
      <c r="AL54" s="49">
        <f t="shared" si="139"/>
        <v>0</v>
      </c>
      <c r="AN54" s="49" t="e">
        <f>#REF!*AC54</f>
        <v>#REF!</v>
      </c>
      <c r="AO54" s="49" t="e">
        <f>#REF!*AD54</f>
        <v>#REF!</v>
      </c>
      <c r="AP54" s="49" t="e">
        <f>#REF!*AE54</f>
        <v>#REF!</v>
      </c>
      <c r="AQ54" s="49" t="e">
        <f>#REF!*AF54</f>
        <v>#REF!</v>
      </c>
      <c r="AR54" s="49" t="e">
        <f>#REF!*AG54</f>
        <v>#REF!</v>
      </c>
      <c r="AS54" s="49" t="e">
        <f>#REF!*AH54</f>
        <v>#REF!</v>
      </c>
      <c r="AT54" s="49" t="e">
        <f>#REF!*AI54</f>
        <v>#REF!</v>
      </c>
      <c r="AU54" s="49" t="e">
        <f>#REF!*AJ54</f>
        <v>#REF!</v>
      </c>
      <c r="AV54" s="49" t="e">
        <f>#REF!*AK54</f>
        <v>#REF!</v>
      </c>
      <c r="AW54" s="49" t="e">
        <f>#REF!*AL54</f>
        <v>#REF!</v>
      </c>
    </row>
    <row r="55" spans="1:50" ht="24.95" hidden="1" customHeight="1" x14ac:dyDescent="0.25">
      <c r="A55" s="19"/>
      <c r="B55" s="72" t="str">
        <f t="shared" si="120"/>
        <v>Mars</v>
      </c>
      <c r="C55" s="11" t="str">
        <f t="shared" si="120"/>
        <v>Béziers</v>
      </c>
      <c r="D55" s="11" t="str">
        <f t="shared" si="120"/>
        <v/>
      </c>
      <c r="E55" s="45">
        <f t="shared" si="120"/>
        <v>7871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4"/>
      <c r="AB55" s="49" t="e">
        <f>#REF!</f>
        <v>#REF!</v>
      </c>
      <c r="AC55" s="49">
        <f t="shared" si="139"/>
        <v>0</v>
      </c>
      <c r="AD55" s="49">
        <f t="shared" si="139"/>
        <v>0</v>
      </c>
      <c r="AE55" s="49">
        <f t="shared" si="139"/>
        <v>0</v>
      </c>
      <c r="AF55" s="49">
        <f t="shared" si="139"/>
        <v>0</v>
      </c>
      <c r="AG55" s="49">
        <f t="shared" si="139"/>
        <v>0</v>
      </c>
      <c r="AH55" s="49">
        <f t="shared" si="139"/>
        <v>0</v>
      </c>
      <c r="AI55" s="49">
        <f t="shared" si="139"/>
        <v>0</v>
      </c>
      <c r="AJ55" s="49">
        <f t="shared" si="139"/>
        <v>0</v>
      </c>
      <c r="AK55" s="49">
        <f t="shared" si="139"/>
        <v>0</v>
      </c>
      <c r="AL55" s="49">
        <f t="shared" si="139"/>
        <v>0</v>
      </c>
      <c r="AN55" s="49" t="e">
        <f>#REF!*AC55</f>
        <v>#REF!</v>
      </c>
      <c r="AO55" s="49" t="e">
        <f>#REF!*AD55</f>
        <v>#REF!</v>
      </c>
      <c r="AP55" s="49" t="e">
        <f>#REF!*AE55</f>
        <v>#REF!</v>
      </c>
      <c r="AQ55" s="49" t="e">
        <f>#REF!*AF55</f>
        <v>#REF!</v>
      </c>
      <c r="AR55" s="49" t="e">
        <f>#REF!*AG55</f>
        <v>#REF!</v>
      </c>
      <c r="AS55" s="49" t="e">
        <f>#REF!*AH55</f>
        <v>#REF!</v>
      </c>
      <c r="AT55" s="49" t="e">
        <f>#REF!*AI55</f>
        <v>#REF!</v>
      </c>
      <c r="AU55" s="49" t="e">
        <f>#REF!*AJ55</f>
        <v>#REF!</v>
      </c>
      <c r="AV55" s="49" t="e">
        <f>#REF!*AK55</f>
        <v>#REF!</v>
      </c>
      <c r="AW55" s="49" t="e">
        <f>#REF!*AL55</f>
        <v>#REF!</v>
      </c>
    </row>
    <row r="56" spans="1:50" ht="24.95" hidden="1" customHeight="1" x14ac:dyDescent="0.25">
      <c r="A56" s="19"/>
      <c r="B56" s="72" t="str">
        <f t="shared" si="120"/>
        <v>Avril</v>
      </c>
      <c r="C56" s="11" t="str">
        <f t="shared" si="120"/>
        <v>Béziers</v>
      </c>
      <c r="D56" s="11" t="str">
        <f t="shared" si="120"/>
        <v/>
      </c>
      <c r="E56" s="45">
        <f t="shared" si="120"/>
        <v>7871</v>
      </c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4"/>
      <c r="AB56" s="49" t="e">
        <f>#REF!</f>
        <v>#REF!</v>
      </c>
      <c r="AC56" s="49">
        <f t="shared" si="139"/>
        <v>0</v>
      </c>
      <c r="AD56" s="49">
        <f t="shared" si="139"/>
        <v>0</v>
      </c>
      <c r="AE56" s="49">
        <f t="shared" si="139"/>
        <v>0</v>
      </c>
      <c r="AF56" s="49">
        <f t="shared" si="139"/>
        <v>0</v>
      </c>
      <c r="AG56" s="49">
        <f t="shared" si="139"/>
        <v>0</v>
      </c>
      <c r="AH56" s="49">
        <f t="shared" si="139"/>
        <v>0</v>
      </c>
      <c r="AI56" s="49">
        <f t="shared" si="139"/>
        <v>0</v>
      </c>
      <c r="AJ56" s="49">
        <f t="shared" si="139"/>
        <v>0</v>
      </c>
      <c r="AK56" s="49">
        <f t="shared" si="139"/>
        <v>0</v>
      </c>
      <c r="AL56" s="49">
        <f t="shared" si="139"/>
        <v>0</v>
      </c>
      <c r="AN56" s="49" t="e">
        <f>#REF!*AC56</f>
        <v>#REF!</v>
      </c>
      <c r="AO56" s="49" t="e">
        <f>#REF!*AD56</f>
        <v>#REF!</v>
      </c>
      <c r="AP56" s="49" t="e">
        <f>#REF!*AE56</f>
        <v>#REF!</v>
      </c>
      <c r="AQ56" s="49" t="e">
        <f>#REF!*AF56</f>
        <v>#REF!</v>
      </c>
      <c r="AR56" s="49" t="e">
        <f>#REF!*AG56</f>
        <v>#REF!</v>
      </c>
      <c r="AS56" s="49" t="e">
        <f>#REF!*AH56</f>
        <v>#REF!</v>
      </c>
      <c r="AT56" s="49" t="e">
        <f>#REF!*AI56</f>
        <v>#REF!</v>
      </c>
      <c r="AU56" s="49" t="e">
        <f>#REF!*AJ56</f>
        <v>#REF!</v>
      </c>
      <c r="AV56" s="49" t="e">
        <f>#REF!*AK56</f>
        <v>#REF!</v>
      </c>
      <c r="AW56" s="49" t="e">
        <f>#REF!*AL56</f>
        <v>#REF!</v>
      </c>
    </row>
    <row r="57" spans="1:50" ht="24.95" hidden="1" customHeight="1" x14ac:dyDescent="0.25">
      <c r="A57" s="19"/>
      <c r="B57" s="72" t="str">
        <f t="shared" si="120"/>
        <v>Mai</v>
      </c>
      <c r="C57" s="11" t="str">
        <f t="shared" si="120"/>
        <v>Béziers</v>
      </c>
      <c r="D57" s="11" t="str">
        <f t="shared" si="120"/>
        <v/>
      </c>
      <c r="E57" s="45">
        <f t="shared" si="120"/>
        <v>7871</v>
      </c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4"/>
      <c r="AB57" s="49" t="e">
        <f>#REF!</f>
        <v>#REF!</v>
      </c>
      <c r="AC57" s="49">
        <f t="shared" si="139"/>
        <v>0</v>
      </c>
      <c r="AD57" s="49">
        <f t="shared" si="139"/>
        <v>0</v>
      </c>
      <c r="AE57" s="49">
        <f t="shared" si="139"/>
        <v>0</v>
      </c>
      <c r="AF57" s="49">
        <f t="shared" si="139"/>
        <v>0</v>
      </c>
      <c r="AG57" s="49">
        <f t="shared" si="139"/>
        <v>0</v>
      </c>
      <c r="AH57" s="49">
        <f t="shared" si="139"/>
        <v>0</v>
      </c>
      <c r="AI57" s="49">
        <f t="shared" si="139"/>
        <v>0</v>
      </c>
      <c r="AJ57" s="49">
        <f t="shared" si="139"/>
        <v>0</v>
      </c>
      <c r="AK57" s="49">
        <f t="shared" si="139"/>
        <v>0</v>
      </c>
      <c r="AL57" s="49">
        <f t="shared" si="139"/>
        <v>0</v>
      </c>
      <c r="AN57" s="49" t="e">
        <f>#REF!*AC57</f>
        <v>#REF!</v>
      </c>
      <c r="AO57" s="49" t="e">
        <f>#REF!*AD57</f>
        <v>#REF!</v>
      </c>
      <c r="AP57" s="49" t="e">
        <f>#REF!*AE57</f>
        <v>#REF!</v>
      </c>
      <c r="AQ57" s="49" t="e">
        <f>#REF!*AF57</f>
        <v>#REF!</v>
      </c>
      <c r="AR57" s="49" t="e">
        <f>#REF!*AG57</f>
        <v>#REF!</v>
      </c>
      <c r="AS57" s="49" t="e">
        <f>#REF!*AH57</f>
        <v>#REF!</v>
      </c>
      <c r="AT57" s="49" t="e">
        <f>#REF!*AI57</f>
        <v>#REF!</v>
      </c>
      <c r="AU57" s="49" t="e">
        <f>#REF!*AJ57</f>
        <v>#REF!</v>
      </c>
      <c r="AV57" s="49" t="e">
        <f>#REF!*AK57</f>
        <v>#REF!</v>
      </c>
      <c r="AW57" s="49" t="e">
        <f>#REF!*AL57</f>
        <v>#REF!</v>
      </c>
    </row>
    <row r="58" spans="1:50" ht="24.95" hidden="1" customHeight="1" x14ac:dyDescent="0.25">
      <c r="A58" s="19"/>
      <c r="B58" s="72" t="str">
        <f t="shared" si="120"/>
        <v>Juin</v>
      </c>
      <c r="C58" s="11" t="str">
        <f t="shared" si="120"/>
        <v>Béziers</v>
      </c>
      <c r="D58" s="11" t="str">
        <f t="shared" si="120"/>
        <v/>
      </c>
      <c r="E58" s="45">
        <f t="shared" si="120"/>
        <v>7871</v>
      </c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4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</row>
    <row r="59" spans="1:50" ht="24.95" hidden="1" customHeight="1" x14ac:dyDescent="0.25">
      <c r="A59" s="19"/>
      <c r="B59" s="72" t="str">
        <f t="shared" ref="B59:E59" si="140">B43</f>
        <v>Juillet</v>
      </c>
      <c r="C59" s="11" t="str">
        <f t="shared" si="140"/>
        <v>Béziers</v>
      </c>
      <c r="D59" s="11" t="str">
        <f t="shared" si="140"/>
        <v/>
      </c>
      <c r="E59" s="45">
        <f t="shared" si="140"/>
        <v>7871</v>
      </c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4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</row>
    <row r="60" spans="1:50" ht="24.95" hidden="1" customHeight="1" x14ac:dyDescent="0.25">
      <c r="A60" s="19"/>
      <c r="B60" s="72" t="str">
        <f t="shared" ref="B60:E60" si="141">B44</f>
        <v>Août</v>
      </c>
      <c r="C60" s="11" t="str">
        <f t="shared" si="141"/>
        <v>Béziers</v>
      </c>
      <c r="D60" s="11" t="str">
        <f t="shared" si="141"/>
        <v/>
      </c>
      <c r="E60" s="45">
        <f t="shared" si="141"/>
        <v>7871</v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4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</row>
    <row r="61" spans="1:50" ht="24.95" hidden="1" customHeight="1" x14ac:dyDescent="0.25">
      <c r="A61" s="19"/>
      <c r="B61" s="72" t="str">
        <f t="shared" ref="B61:E61" si="142">B45</f>
        <v>Septembre</v>
      </c>
      <c r="C61" s="11" t="str">
        <f t="shared" si="142"/>
        <v>Béziers</v>
      </c>
      <c r="D61" s="11" t="str">
        <f t="shared" si="142"/>
        <v/>
      </c>
      <c r="E61" s="45">
        <f t="shared" si="142"/>
        <v>7871</v>
      </c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4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</row>
    <row r="62" spans="1:50" ht="24.95" hidden="1" customHeight="1" x14ac:dyDescent="0.25">
      <c r="A62" s="19"/>
      <c r="B62" s="72" t="str">
        <f t="shared" ref="B62:E62" si="143">B46</f>
        <v>Octobre</v>
      </c>
      <c r="C62" s="11" t="str">
        <f t="shared" si="143"/>
        <v>Béziers</v>
      </c>
      <c r="D62" s="11" t="str">
        <f t="shared" si="143"/>
        <v/>
      </c>
      <c r="E62" s="45">
        <f t="shared" si="143"/>
        <v>7871</v>
      </c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4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</row>
    <row r="63" spans="1:50" ht="24.95" hidden="1" customHeight="1" x14ac:dyDescent="0.25">
      <c r="A63" s="19"/>
      <c r="B63" s="72" t="str">
        <f t="shared" ref="B63:E63" si="144">B47</f>
        <v>Novembre</v>
      </c>
      <c r="C63" s="11" t="str">
        <f t="shared" si="144"/>
        <v>Béziers</v>
      </c>
      <c r="D63" s="11" t="str">
        <f t="shared" si="144"/>
        <v/>
      </c>
      <c r="E63" s="45">
        <f t="shared" si="144"/>
        <v>7871</v>
      </c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4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</row>
    <row r="64" spans="1:50" ht="24.95" hidden="1" customHeight="1" x14ac:dyDescent="0.25">
      <c r="A64" s="19"/>
      <c r="B64" s="72" t="str">
        <f t="shared" ref="B64:E65" si="145">B48</f>
        <v>Décembre</v>
      </c>
      <c r="C64" s="11" t="str">
        <f t="shared" si="145"/>
        <v>Béziers</v>
      </c>
      <c r="D64" s="11" t="str">
        <f t="shared" si="145"/>
        <v/>
      </c>
      <c r="E64" s="45">
        <f t="shared" si="145"/>
        <v>7871</v>
      </c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4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</row>
    <row r="65" spans="1:50" ht="24.95" hidden="1" customHeight="1" x14ac:dyDescent="0.25">
      <c r="A65" s="19"/>
      <c r="B65" s="86" t="s">
        <v>38</v>
      </c>
      <c r="C65" s="11" t="str">
        <f t="shared" si="145"/>
        <v>Béziers</v>
      </c>
      <c r="D65" s="11" t="str">
        <f t="shared" si="145"/>
        <v/>
      </c>
      <c r="E65" s="45">
        <f t="shared" si="145"/>
        <v>7871</v>
      </c>
      <c r="F65" s="87">
        <f>SUM(F53:F64)</f>
        <v>0</v>
      </c>
      <c r="G65" s="87">
        <f t="shared" ref="G65" si="146">SUM(G53:G64)</f>
        <v>0</v>
      </c>
      <c r="H65" s="87">
        <f t="shared" ref="H65" si="147">SUM(H53:H64)</f>
        <v>0</v>
      </c>
      <c r="I65" s="87">
        <f t="shared" ref="I65" si="148">SUM(I53:I64)</f>
        <v>0</v>
      </c>
      <c r="J65" s="87">
        <f t="shared" ref="J65" si="149">SUM(J53:J64)</f>
        <v>0</v>
      </c>
      <c r="K65" s="87">
        <f t="shared" ref="K65" si="150">SUM(K53:K64)</f>
        <v>0</v>
      </c>
      <c r="L65" s="87">
        <f t="shared" ref="L65" si="151">SUM(L53:L64)</f>
        <v>0</v>
      </c>
      <c r="M65" s="87">
        <f t="shared" ref="M65" si="152">SUM(M53:M64)</f>
        <v>0</v>
      </c>
      <c r="N65" s="87">
        <f t="shared" ref="N65" si="153">SUM(N53:N64)</f>
        <v>0</v>
      </c>
      <c r="O65" s="87">
        <f t="shared" ref="O65" si="154">SUM(O53:O64)</f>
        <v>0</v>
      </c>
      <c r="P65" s="87">
        <f t="shared" ref="P65" si="155">SUM(P53:P64)</f>
        <v>0</v>
      </c>
      <c r="Q65" s="87">
        <f t="shared" ref="Q65:Z65" si="156">SUM(Q53:Q64)</f>
        <v>0</v>
      </c>
      <c r="R65" s="87">
        <f t="shared" si="156"/>
        <v>0</v>
      </c>
      <c r="S65" s="87">
        <f t="shared" si="156"/>
        <v>0</v>
      </c>
      <c r="T65" s="87">
        <f t="shared" si="156"/>
        <v>0</v>
      </c>
      <c r="U65" s="87">
        <f t="shared" si="156"/>
        <v>0</v>
      </c>
      <c r="V65" s="87">
        <f t="shared" si="156"/>
        <v>0</v>
      </c>
      <c r="W65" s="87">
        <f t="shared" si="156"/>
        <v>0</v>
      </c>
      <c r="X65" s="87">
        <f t="shared" si="156"/>
        <v>0</v>
      </c>
      <c r="Y65" s="87">
        <f t="shared" si="156"/>
        <v>0</v>
      </c>
      <c r="Z65" s="87">
        <f t="shared" si="156"/>
        <v>0</v>
      </c>
      <c r="AA65" s="4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</row>
    <row r="66" spans="1:50" ht="50.1" hidden="1" customHeight="1" x14ac:dyDescent="0.25">
      <c r="A66" s="19"/>
      <c r="B66" s="254" t="s">
        <v>31</v>
      </c>
      <c r="C66" s="254"/>
      <c r="D66" s="254"/>
      <c r="E66" s="254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4"/>
      <c r="AA66" s="4"/>
      <c r="AB66" s="50" t="e">
        <f>IF(#REF!="",0,#REF!)</f>
        <v>#REF!</v>
      </c>
      <c r="AC66" s="49">
        <f t="shared" ref="AC66:AM66" si="157">F90</f>
        <v>0</v>
      </c>
      <c r="AD66" s="49">
        <f t="shared" si="157"/>
        <v>0</v>
      </c>
      <c r="AE66" s="49">
        <f t="shared" si="157"/>
        <v>0</v>
      </c>
      <c r="AF66" s="49">
        <f t="shared" si="157"/>
        <v>0</v>
      </c>
      <c r="AG66" s="49">
        <f t="shared" si="157"/>
        <v>0</v>
      </c>
      <c r="AH66" s="49">
        <f t="shared" si="157"/>
        <v>0</v>
      </c>
      <c r="AI66" s="49">
        <f t="shared" si="157"/>
        <v>0</v>
      </c>
      <c r="AJ66" s="49">
        <f t="shared" si="157"/>
        <v>0</v>
      </c>
      <c r="AK66" s="49">
        <f t="shared" si="157"/>
        <v>0</v>
      </c>
      <c r="AL66" s="49">
        <f t="shared" si="157"/>
        <v>0</v>
      </c>
      <c r="AM66" s="49">
        <f t="shared" si="157"/>
        <v>0</v>
      </c>
      <c r="AN66" s="49" t="e">
        <f t="shared" si="28"/>
        <v>#REF!</v>
      </c>
      <c r="AO66" s="49" t="e">
        <f t="shared" si="29"/>
        <v>#REF!</v>
      </c>
      <c r="AP66" s="49" t="e">
        <f t="shared" si="30"/>
        <v>#REF!</v>
      </c>
      <c r="AQ66" s="49" t="e">
        <f t="shared" si="31"/>
        <v>#REF!</v>
      </c>
      <c r="AR66" s="49" t="e">
        <f t="shared" si="32"/>
        <v>#REF!</v>
      </c>
      <c r="AS66" s="49" t="e">
        <f t="shared" si="33"/>
        <v>#REF!</v>
      </c>
      <c r="AT66" s="49" t="e">
        <f t="shared" si="34"/>
        <v>#REF!</v>
      </c>
      <c r="AU66" s="49" t="e">
        <f t="shared" si="35"/>
        <v>#REF!</v>
      </c>
      <c r="AV66" s="49" t="e">
        <f t="shared" si="36"/>
        <v>#REF!</v>
      </c>
      <c r="AW66" s="49" t="e">
        <f t="shared" si="37"/>
        <v>#REF!</v>
      </c>
      <c r="AX66" s="49" t="e">
        <f t="shared" si="38"/>
        <v>#REF!</v>
      </c>
    </row>
    <row r="67" spans="1:50" ht="50.1" hidden="1" customHeight="1" x14ac:dyDescent="0.25">
      <c r="A67" s="19"/>
      <c r="B67" s="255"/>
      <c r="C67" s="255"/>
      <c r="D67" s="255"/>
      <c r="E67" s="255"/>
      <c r="F67" s="259" t="s">
        <v>28</v>
      </c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60"/>
      <c r="AA67" s="4"/>
      <c r="AB67" s="50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</row>
    <row r="68" spans="1:50" ht="50.1" hidden="1" customHeight="1" x14ac:dyDescent="0.25">
      <c r="A68" s="19"/>
      <c r="B68" s="40" t="str">
        <f t="shared" ref="B68:E69" si="158">B4</f>
        <v>Mois</v>
      </c>
      <c r="C68" s="41" t="str">
        <f t="shared" si="158"/>
        <v xml:space="preserve">VILLE : </v>
      </c>
      <c r="D68" s="41" t="str">
        <f t="shared" si="158"/>
        <v>ANNEE</v>
      </c>
      <c r="E68" s="41" t="str">
        <f t="shared" si="158"/>
        <v xml:space="preserve">Surface de plancher </v>
      </c>
      <c r="F68" s="22">
        <v>2010</v>
      </c>
      <c r="G68" s="22">
        <f>F68+1</f>
        <v>2011</v>
      </c>
      <c r="H68" s="22">
        <f>G68+1</f>
        <v>2012</v>
      </c>
      <c r="I68" s="22">
        <f t="shared" ref="I68:Q68" si="159">H68+1</f>
        <v>2013</v>
      </c>
      <c r="J68" s="22">
        <f t="shared" si="159"/>
        <v>2014</v>
      </c>
      <c r="K68" s="22">
        <f t="shared" si="159"/>
        <v>2015</v>
      </c>
      <c r="L68" s="22">
        <f t="shared" si="159"/>
        <v>2016</v>
      </c>
      <c r="M68" s="22">
        <f t="shared" si="159"/>
        <v>2017</v>
      </c>
      <c r="N68" s="22">
        <f t="shared" si="159"/>
        <v>2018</v>
      </c>
      <c r="O68" s="22">
        <f t="shared" si="159"/>
        <v>2019</v>
      </c>
      <c r="P68" s="22">
        <f t="shared" si="159"/>
        <v>2020</v>
      </c>
      <c r="Q68" s="22">
        <f t="shared" si="159"/>
        <v>2021</v>
      </c>
      <c r="R68" s="22">
        <f t="shared" ref="R68" si="160">Q68+1</f>
        <v>2022</v>
      </c>
      <c r="S68" s="22">
        <f t="shared" ref="S68" si="161">R68+1</f>
        <v>2023</v>
      </c>
      <c r="T68" s="22">
        <f t="shared" ref="T68" si="162">S68+1</f>
        <v>2024</v>
      </c>
      <c r="U68" s="22">
        <f t="shared" ref="U68" si="163">T68+1</f>
        <v>2025</v>
      </c>
      <c r="V68" s="22">
        <f t="shared" ref="V68" si="164">U68+1</f>
        <v>2026</v>
      </c>
      <c r="W68" s="22">
        <f t="shared" ref="W68" si="165">V68+1</f>
        <v>2027</v>
      </c>
      <c r="X68" s="22">
        <f t="shared" ref="X68" si="166">W68+1</f>
        <v>2028</v>
      </c>
      <c r="Y68" s="22">
        <f t="shared" ref="Y68" si="167">X68+1</f>
        <v>2029</v>
      </c>
      <c r="Z68" s="22">
        <f t="shared" ref="Z68" si="168">Y68+1</f>
        <v>2030</v>
      </c>
      <c r="AA68" s="4"/>
      <c r="AB68" s="50" t="e">
        <f>IF(#REF!="",0,#REF!)</f>
        <v>#REF!</v>
      </c>
      <c r="AC68" s="49">
        <f t="shared" ref="AC68:AM74" si="169">F98</f>
        <v>0</v>
      </c>
      <c r="AD68" s="49">
        <f t="shared" si="169"/>
        <v>0</v>
      </c>
      <c r="AE68" s="49">
        <f t="shared" si="169"/>
        <v>0</v>
      </c>
      <c r="AF68" s="49">
        <f t="shared" si="169"/>
        <v>0</v>
      </c>
      <c r="AG68" s="49">
        <f t="shared" si="169"/>
        <v>0</v>
      </c>
      <c r="AH68" s="49">
        <f t="shared" si="169"/>
        <v>0</v>
      </c>
      <c r="AI68" s="49">
        <f t="shared" si="169"/>
        <v>0</v>
      </c>
      <c r="AJ68" s="49">
        <f t="shared" si="169"/>
        <v>0</v>
      </c>
      <c r="AK68" s="49">
        <f t="shared" si="169"/>
        <v>0</v>
      </c>
      <c r="AL68" s="49">
        <f t="shared" si="169"/>
        <v>0</v>
      </c>
      <c r="AM68" s="49">
        <f t="shared" si="169"/>
        <v>0</v>
      </c>
      <c r="AN68" s="49" t="e">
        <f t="shared" si="28"/>
        <v>#REF!</v>
      </c>
      <c r="AO68" s="49" t="e">
        <f t="shared" si="29"/>
        <v>#REF!</v>
      </c>
      <c r="AP68" s="49" t="e">
        <f t="shared" si="30"/>
        <v>#REF!</v>
      </c>
      <c r="AQ68" s="49" t="e">
        <f t="shared" si="31"/>
        <v>#REF!</v>
      </c>
      <c r="AR68" s="49" t="e">
        <f t="shared" si="32"/>
        <v>#REF!</v>
      </c>
      <c r="AS68" s="49" t="e">
        <f t="shared" si="33"/>
        <v>#REF!</v>
      </c>
      <c r="AT68" s="49" t="e">
        <f t="shared" si="34"/>
        <v>#REF!</v>
      </c>
      <c r="AU68" s="49" t="e">
        <f t="shared" si="35"/>
        <v>#REF!</v>
      </c>
      <c r="AV68" s="49" t="e">
        <f t="shared" si="36"/>
        <v>#REF!</v>
      </c>
      <c r="AW68" s="49" t="e">
        <f t="shared" si="37"/>
        <v>#REF!</v>
      </c>
      <c r="AX68" s="49" t="e">
        <f t="shared" si="38"/>
        <v>#REF!</v>
      </c>
    </row>
    <row r="69" spans="1:50" ht="24.95" hidden="1" customHeight="1" x14ac:dyDescent="0.25">
      <c r="A69" s="19"/>
      <c r="B69" s="72" t="str">
        <f t="shared" si="158"/>
        <v>Janvier</v>
      </c>
      <c r="C69" s="11" t="str">
        <f t="shared" si="158"/>
        <v>Béziers</v>
      </c>
      <c r="D69" s="11" t="str">
        <f t="shared" si="158"/>
        <v/>
      </c>
      <c r="E69" s="45">
        <f t="shared" si="158"/>
        <v>7871</v>
      </c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4"/>
      <c r="AB69" s="50" t="e">
        <f>IF(#REF!="",0,#REF!)</f>
        <v>#REF!</v>
      </c>
      <c r="AC69" s="49" t="str">
        <f t="shared" si="169"/>
        <v>CONSOMMATIONS ANNUELLES en Tonnes</v>
      </c>
      <c r="AD69" s="49">
        <f t="shared" si="169"/>
        <v>0</v>
      </c>
      <c r="AE69" s="49">
        <f t="shared" si="169"/>
        <v>0</v>
      </c>
      <c r="AF69" s="49">
        <f t="shared" si="169"/>
        <v>0</v>
      </c>
      <c r="AG69" s="49">
        <f t="shared" si="169"/>
        <v>0</v>
      </c>
      <c r="AH69" s="49">
        <f t="shared" si="169"/>
        <v>0</v>
      </c>
      <c r="AI69" s="49">
        <f t="shared" si="169"/>
        <v>0</v>
      </c>
      <c r="AJ69" s="49">
        <f t="shared" si="169"/>
        <v>0</v>
      </c>
      <c r="AK69" s="49">
        <f t="shared" si="169"/>
        <v>0</v>
      </c>
      <c r="AL69" s="49">
        <f t="shared" si="169"/>
        <v>0</v>
      </c>
      <c r="AM69" s="49">
        <f t="shared" si="169"/>
        <v>0</v>
      </c>
      <c r="AN69" s="49" t="e">
        <f t="shared" si="28"/>
        <v>#REF!</v>
      </c>
      <c r="AO69" s="49" t="e">
        <f t="shared" si="29"/>
        <v>#REF!</v>
      </c>
      <c r="AP69" s="49" t="e">
        <f t="shared" si="30"/>
        <v>#REF!</v>
      </c>
      <c r="AQ69" s="49" t="e">
        <f t="shared" si="31"/>
        <v>#REF!</v>
      </c>
      <c r="AR69" s="49" t="e">
        <f t="shared" si="32"/>
        <v>#REF!</v>
      </c>
      <c r="AS69" s="49" t="e">
        <f t="shared" si="33"/>
        <v>#REF!</v>
      </c>
      <c r="AT69" s="49" t="e">
        <f t="shared" si="34"/>
        <v>#REF!</v>
      </c>
      <c r="AU69" s="49" t="e">
        <f t="shared" si="35"/>
        <v>#REF!</v>
      </c>
      <c r="AV69" s="49" t="e">
        <f t="shared" si="36"/>
        <v>#REF!</v>
      </c>
      <c r="AW69" s="49" t="e">
        <f t="shared" si="37"/>
        <v>#REF!</v>
      </c>
      <c r="AX69" s="49" t="e">
        <f t="shared" si="38"/>
        <v>#REF!</v>
      </c>
    </row>
    <row r="70" spans="1:50" ht="24.95" hidden="1" customHeight="1" x14ac:dyDescent="0.25">
      <c r="A70" s="19"/>
      <c r="B70" s="72" t="str">
        <f t="shared" ref="B70:E74" si="170">B6</f>
        <v>Février</v>
      </c>
      <c r="C70" s="11" t="str">
        <f t="shared" si="170"/>
        <v>Béziers</v>
      </c>
      <c r="D70" s="11" t="str">
        <f t="shared" si="170"/>
        <v/>
      </c>
      <c r="E70" s="45">
        <f t="shared" si="170"/>
        <v>7871</v>
      </c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4"/>
      <c r="AB70" s="50" t="e">
        <f>IF(#REF!="",0,#REF!)</f>
        <v>#REF!</v>
      </c>
      <c r="AC70" s="49">
        <f t="shared" si="169"/>
        <v>2010</v>
      </c>
      <c r="AD70" s="49">
        <f t="shared" si="169"/>
        <v>2011</v>
      </c>
      <c r="AE70" s="49">
        <f t="shared" si="169"/>
        <v>2012</v>
      </c>
      <c r="AF70" s="49">
        <f t="shared" si="169"/>
        <v>2013</v>
      </c>
      <c r="AG70" s="49">
        <f t="shared" si="169"/>
        <v>2014</v>
      </c>
      <c r="AH70" s="49">
        <f t="shared" si="169"/>
        <v>2015</v>
      </c>
      <c r="AI70" s="49">
        <f t="shared" si="169"/>
        <v>2016</v>
      </c>
      <c r="AJ70" s="49">
        <f t="shared" si="169"/>
        <v>2017</v>
      </c>
      <c r="AK70" s="49">
        <f t="shared" si="169"/>
        <v>2018</v>
      </c>
      <c r="AL70" s="49">
        <f t="shared" si="169"/>
        <v>2019</v>
      </c>
      <c r="AM70" s="49">
        <f t="shared" si="169"/>
        <v>2020</v>
      </c>
      <c r="AN70" s="49" t="e">
        <f t="shared" ref="AN70:AN130" si="171">AB70*AC70</f>
        <v>#REF!</v>
      </c>
      <c r="AO70" s="49" t="e">
        <f t="shared" ref="AO70:AO130" si="172">AB70*AD70</f>
        <v>#REF!</v>
      </c>
      <c r="AP70" s="49" t="e">
        <f t="shared" ref="AP70:AP130" si="173">AB70*AE70</f>
        <v>#REF!</v>
      </c>
      <c r="AQ70" s="49" t="e">
        <f t="shared" ref="AQ70:AQ130" si="174">AB70*AF70</f>
        <v>#REF!</v>
      </c>
      <c r="AR70" s="49" t="e">
        <f t="shared" ref="AR70:AR130" si="175">AB70*AG70</f>
        <v>#REF!</v>
      </c>
      <c r="AS70" s="49" t="e">
        <f t="shared" ref="AS70:AS130" si="176">AB70*AH70</f>
        <v>#REF!</v>
      </c>
      <c r="AT70" s="49" t="e">
        <f t="shared" ref="AT70:AT130" si="177">AB70*AI70</f>
        <v>#REF!</v>
      </c>
      <c r="AU70" s="49" t="e">
        <f t="shared" ref="AU70:AU130" si="178">AB70*AJ70</f>
        <v>#REF!</v>
      </c>
      <c r="AV70" s="49" t="e">
        <f t="shared" ref="AV70:AV130" si="179">AB70*AK70</f>
        <v>#REF!</v>
      </c>
      <c r="AW70" s="49" t="e">
        <f t="shared" ref="AW70:AW130" si="180">AB70*AL70</f>
        <v>#REF!</v>
      </c>
      <c r="AX70" s="49" t="e">
        <f t="shared" ref="AX70:AX129" si="181">AB70*AM70</f>
        <v>#REF!</v>
      </c>
    </row>
    <row r="71" spans="1:50" ht="24.95" hidden="1" customHeight="1" x14ac:dyDescent="0.25">
      <c r="A71" s="19"/>
      <c r="B71" s="72" t="str">
        <f t="shared" si="170"/>
        <v>Mars</v>
      </c>
      <c r="C71" s="11" t="str">
        <f t="shared" si="170"/>
        <v>Béziers</v>
      </c>
      <c r="D71" s="11" t="str">
        <f t="shared" si="170"/>
        <v/>
      </c>
      <c r="E71" s="45">
        <f t="shared" si="170"/>
        <v>7871</v>
      </c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4"/>
      <c r="AB71" s="50" t="e">
        <f>IF(#REF!="",0,#REF!)</f>
        <v>#REF!</v>
      </c>
      <c r="AC71" s="49">
        <f t="shared" si="169"/>
        <v>0</v>
      </c>
      <c r="AD71" s="49">
        <f t="shared" si="169"/>
        <v>0</v>
      </c>
      <c r="AE71" s="49">
        <f t="shared" si="169"/>
        <v>0</v>
      </c>
      <c r="AF71" s="49">
        <f t="shared" si="169"/>
        <v>0</v>
      </c>
      <c r="AG71" s="49">
        <f t="shared" si="169"/>
        <v>0</v>
      </c>
      <c r="AH71" s="49">
        <f t="shared" si="169"/>
        <v>0</v>
      </c>
      <c r="AI71" s="49">
        <f t="shared" si="169"/>
        <v>0</v>
      </c>
      <c r="AJ71" s="49">
        <f t="shared" si="169"/>
        <v>0</v>
      </c>
      <c r="AK71" s="49">
        <f t="shared" si="169"/>
        <v>0</v>
      </c>
      <c r="AL71" s="49">
        <f t="shared" si="169"/>
        <v>0</v>
      </c>
      <c r="AM71" s="49">
        <f t="shared" si="169"/>
        <v>0</v>
      </c>
      <c r="AN71" s="49" t="e">
        <f t="shared" si="171"/>
        <v>#REF!</v>
      </c>
      <c r="AO71" s="49" t="e">
        <f t="shared" si="172"/>
        <v>#REF!</v>
      </c>
      <c r="AP71" s="49" t="e">
        <f t="shared" si="173"/>
        <v>#REF!</v>
      </c>
      <c r="AQ71" s="49" t="e">
        <f t="shared" si="174"/>
        <v>#REF!</v>
      </c>
      <c r="AR71" s="49" t="e">
        <f t="shared" si="175"/>
        <v>#REF!</v>
      </c>
      <c r="AS71" s="49" t="e">
        <f t="shared" si="176"/>
        <v>#REF!</v>
      </c>
      <c r="AT71" s="49" t="e">
        <f t="shared" si="177"/>
        <v>#REF!</v>
      </c>
      <c r="AU71" s="49" t="e">
        <f t="shared" si="178"/>
        <v>#REF!</v>
      </c>
      <c r="AV71" s="49" t="e">
        <f t="shared" si="179"/>
        <v>#REF!</v>
      </c>
      <c r="AW71" s="49" t="e">
        <f t="shared" si="180"/>
        <v>#REF!</v>
      </c>
      <c r="AX71" s="49" t="e">
        <f t="shared" si="181"/>
        <v>#REF!</v>
      </c>
    </row>
    <row r="72" spans="1:50" ht="24.95" hidden="1" customHeight="1" x14ac:dyDescent="0.25">
      <c r="A72" s="19"/>
      <c r="B72" s="72" t="str">
        <f t="shared" si="170"/>
        <v>Avril</v>
      </c>
      <c r="C72" s="11" t="str">
        <f t="shared" si="170"/>
        <v>Béziers</v>
      </c>
      <c r="D72" s="11" t="str">
        <f t="shared" si="170"/>
        <v/>
      </c>
      <c r="E72" s="45">
        <f t="shared" si="170"/>
        <v>7871</v>
      </c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4"/>
      <c r="AB72" s="50" t="e">
        <f>IF(#REF!="",0,#REF!)</f>
        <v>#REF!</v>
      </c>
      <c r="AC72" s="49">
        <f t="shared" si="169"/>
        <v>0</v>
      </c>
      <c r="AD72" s="49">
        <f t="shared" si="169"/>
        <v>0</v>
      </c>
      <c r="AE72" s="49">
        <f t="shared" si="169"/>
        <v>0</v>
      </c>
      <c r="AF72" s="49">
        <f t="shared" si="169"/>
        <v>0</v>
      </c>
      <c r="AG72" s="49">
        <f t="shared" si="169"/>
        <v>0</v>
      </c>
      <c r="AH72" s="49">
        <f t="shared" si="169"/>
        <v>0</v>
      </c>
      <c r="AI72" s="49">
        <f t="shared" si="169"/>
        <v>0</v>
      </c>
      <c r="AJ72" s="49">
        <f t="shared" si="169"/>
        <v>0</v>
      </c>
      <c r="AK72" s="49">
        <f t="shared" si="169"/>
        <v>0</v>
      </c>
      <c r="AL72" s="49">
        <f t="shared" si="169"/>
        <v>0</v>
      </c>
      <c r="AM72" s="49">
        <f t="shared" si="169"/>
        <v>0</v>
      </c>
      <c r="AN72" s="49" t="e">
        <f t="shared" si="171"/>
        <v>#REF!</v>
      </c>
      <c r="AO72" s="49" t="e">
        <f t="shared" si="172"/>
        <v>#REF!</v>
      </c>
      <c r="AP72" s="49" t="e">
        <f t="shared" si="173"/>
        <v>#REF!</v>
      </c>
      <c r="AQ72" s="49" t="e">
        <f t="shared" si="174"/>
        <v>#REF!</v>
      </c>
      <c r="AR72" s="49" t="e">
        <f t="shared" si="175"/>
        <v>#REF!</v>
      </c>
      <c r="AS72" s="49" t="e">
        <f t="shared" si="176"/>
        <v>#REF!</v>
      </c>
      <c r="AT72" s="49" t="e">
        <f t="shared" si="177"/>
        <v>#REF!</v>
      </c>
      <c r="AU72" s="49" t="e">
        <f t="shared" si="178"/>
        <v>#REF!</v>
      </c>
      <c r="AV72" s="49" t="e">
        <f t="shared" si="179"/>
        <v>#REF!</v>
      </c>
      <c r="AW72" s="49" t="e">
        <f t="shared" si="180"/>
        <v>#REF!</v>
      </c>
      <c r="AX72" s="49" t="e">
        <f t="shared" si="181"/>
        <v>#REF!</v>
      </c>
    </row>
    <row r="73" spans="1:50" ht="24.95" hidden="1" customHeight="1" x14ac:dyDescent="0.25">
      <c r="A73" s="19"/>
      <c r="B73" s="72" t="str">
        <f t="shared" si="170"/>
        <v>Mai</v>
      </c>
      <c r="C73" s="11" t="str">
        <f t="shared" si="170"/>
        <v>Béziers</v>
      </c>
      <c r="D73" s="11" t="str">
        <f t="shared" si="170"/>
        <v/>
      </c>
      <c r="E73" s="45">
        <f t="shared" si="170"/>
        <v>7871</v>
      </c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4"/>
      <c r="AB73" s="50" t="e">
        <f>IF(#REF!="",0,#REF!)</f>
        <v>#REF!</v>
      </c>
      <c r="AC73" s="49">
        <f t="shared" si="169"/>
        <v>0</v>
      </c>
      <c r="AD73" s="49">
        <f t="shared" si="169"/>
        <v>0</v>
      </c>
      <c r="AE73" s="49">
        <f t="shared" si="169"/>
        <v>0</v>
      </c>
      <c r="AF73" s="49">
        <f t="shared" si="169"/>
        <v>0</v>
      </c>
      <c r="AG73" s="49">
        <f t="shared" si="169"/>
        <v>0</v>
      </c>
      <c r="AH73" s="49">
        <f t="shared" si="169"/>
        <v>0</v>
      </c>
      <c r="AI73" s="49">
        <f t="shared" si="169"/>
        <v>0</v>
      </c>
      <c r="AJ73" s="49">
        <f t="shared" si="169"/>
        <v>0</v>
      </c>
      <c r="AK73" s="49">
        <f t="shared" si="169"/>
        <v>0</v>
      </c>
      <c r="AL73" s="49">
        <f t="shared" si="169"/>
        <v>0</v>
      </c>
      <c r="AM73" s="49">
        <f t="shared" si="169"/>
        <v>0</v>
      </c>
      <c r="AN73" s="49" t="e">
        <f t="shared" si="171"/>
        <v>#REF!</v>
      </c>
      <c r="AO73" s="49" t="e">
        <f t="shared" si="172"/>
        <v>#REF!</v>
      </c>
      <c r="AP73" s="49" t="e">
        <f t="shared" si="173"/>
        <v>#REF!</v>
      </c>
      <c r="AQ73" s="49" t="e">
        <f t="shared" si="174"/>
        <v>#REF!</v>
      </c>
      <c r="AR73" s="49" t="e">
        <f t="shared" si="175"/>
        <v>#REF!</v>
      </c>
      <c r="AS73" s="49" t="e">
        <f t="shared" si="176"/>
        <v>#REF!</v>
      </c>
      <c r="AT73" s="49" t="e">
        <f t="shared" si="177"/>
        <v>#REF!</v>
      </c>
      <c r="AU73" s="49" t="e">
        <f t="shared" si="178"/>
        <v>#REF!</v>
      </c>
      <c r="AV73" s="49" t="e">
        <f t="shared" si="179"/>
        <v>#REF!</v>
      </c>
      <c r="AW73" s="49" t="e">
        <f t="shared" si="180"/>
        <v>#REF!</v>
      </c>
      <c r="AX73" s="49" t="e">
        <f t="shared" si="181"/>
        <v>#REF!</v>
      </c>
    </row>
    <row r="74" spans="1:50" ht="24.95" hidden="1" customHeight="1" x14ac:dyDescent="0.25">
      <c r="A74" s="19"/>
      <c r="B74" s="72" t="str">
        <f t="shared" si="170"/>
        <v>Juin</v>
      </c>
      <c r="C74" s="11" t="str">
        <f t="shared" si="170"/>
        <v>Béziers</v>
      </c>
      <c r="D74" s="11" t="str">
        <f t="shared" si="170"/>
        <v/>
      </c>
      <c r="E74" s="45">
        <f t="shared" si="170"/>
        <v>7871</v>
      </c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4"/>
      <c r="AB74" s="50" t="e">
        <f>IF(#REF!="",0,#REF!)</f>
        <v>#REF!</v>
      </c>
      <c r="AC74" s="49">
        <f t="shared" si="169"/>
        <v>0</v>
      </c>
      <c r="AD74" s="49">
        <f t="shared" si="169"/>
        <v>0</v>
      </c>
      <c r="AE74" s="49">
        <f t="shared" si="169"/>
        <v>0</v>
      </c>
      <c r="AF74" s="49">
        <f t="shared" si="169"/>
        <v>0</v>
      </c>
      <c r="AG74" s="49">
        <f t="shared" si="169"/>
        <v>0</v>
      </c>
      <c r="AH74" s="49">
        <f t="shared" si="169"/>
        <v>0</v>
      </c>
      <c r="AI74" s="49">
        <f t="shared" si="169"/>
        <v>0</v>
      </c>
      <c r="AJ74" s="49">
        <f t="shared" si="169"/>
        <v>0</v>
      </c>
      <c r="AK74" s="49">
        <f t="shared" si="169"/>
        <v>0</v>
      </c>
      <c r="AL74" s="49">
        <f t="shared" si="169"/>
        <v>0</v>
      </c>
      <c r="AM74" s="49">
        <f t="shared" si="169"/>
        <v>0</v>
      </c>
      <c r="AN74" s="49" t="e">
        <f t="shared" si="171"/>
        <v>#REF!</v>
      </c>
      <c r="AO74" s="49" t="e">
        <f t="shared" si="172"/>
        <v>#REF!</v>
      </c>
      <c r="AP74" s="49" t="e">
        <f t="shared" si="173"/>
        <v>#REF!</v>
      </c>
      <c r="AQ74" s="49" t="e">
        <f t="shared" si="174"/>
        <v>#REF!</v>
      </c>
      <c r="AR74" s="49" t="e">
        <f t="shared" si="175"/>
        <v>#REF!</v>
      </c>
      <c r="AS74" s="49" t="e">
        <f t="shared" si="176"/>
        <v>#REF!</v>
      </c>
      <c r="AT74" s="49" t="e">
        <f t="shared" si="177"/>
        <v>#REF!</v>
      </c>
      <c r="AU74" s="49" t="e">
        <f t="shared" si="178"/>
        <v>#REF!</v>
      </c>
      <c r="AV74" s="49" t="e">
        <f t="shared" si="179"/>
        <v>#REF!</v>
      </c>
      <c r="AW74" s="49" t="e">
        <f t="shared" si="180"/>
        <v>#REF!</v>
      </c>
      <c r="AX74" s="49" t="e">
        <f t="shared" si="181"/>
        <v>#REF!</v>
      </c>
    </row>
    <row r="75" spans="1:50" ht="24.95" hidden="1" customHeight="1" x14ac:dyDescent="0.25">
      <c r="A75" s="19"/>
      <c r="B75" s="72" t="str">
        <f t="shared" ref="B75:E75" si="182">B11</f>
        <v>Juillet</v>
      </c>
      <c r="C75" s="11" t="str">
        <f t="shared" si="182"/>
        <v>Béziers</v>
      </c>
      <c r="D75" s="11" t="str">
        <f t="shared" si="182"/>
        <v/>
      </c>
      <c r="E75" s="45">
        <f t="shared" si="182"/>
        <v>7871</v>
      </c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4"/>
      <c r="AB75" s="50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</row>
    <row r="76" spans="1:50" ht="24.95" hidden="1" customHeight="1" x14ac:dyDescent="0.25">
      <c r="A76" s="19"/>
      <c r="B76" s="72" t="str">
        <f t="shared" ref="B76:E76" si="183">B12</f>
        <v>Août</v>
      </c>
      <c r="C76" s="11" t="str">
        <f t="shared" si="183"/>
        <v>Béziers</v>
      </c>
      <c r="D76" s="11" t="str">
        <f t="shared" si="183"/>
        <v/>
      </c>
      <c r="E76" s="45">
        <f t="shared" si="183"/>
        <v>7871</v>
      </c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4"/>
      <c r="AB76" s="50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</row>
    <row r="77" spans="1:50" ht="24.95" hidden="1" customHeight="1" x14ac:dyDescent="0.25">
      <c r="A77" s="19"/>
      <c r="B77" s="72" t="str">
        <f t="shared" ref="B77:E77" si="184">B13</f>
        <v>Septembre</v>
      </c>
      <c r="C77" s="11" t="str">
        <f t="shared" si="184"/>
        <v>Béziers</v>
      </c>
      <c r="D77" s="11" t="str">
        <f t="shared" si="184"/>
        <v/>
      </c>
      <c r="E77" s="45">
        <f t="shared" si="184"/>
        <v>7871</v>
      </c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4"/>
      <c r="AB77" s="50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</row>
    <row r="78" spans="1:50" ht="24.95" hidden="1" customHeight="1" x14ac:dyDescent="0.25">
      <c r="A78" s="19"/>
      <c r="B78" s="72" t="str">
        <f t="shared" ref="B78:E78" si="185">B14</f>
        <v>Octobre</v>
      </c>
      <c r="C78" s="11" t="str">
        <f t="shared" si="185"/>
        <v>Béziers</v>
      </c>
      <c r="D78" s="11" t="str">
        <f t="shared" si="185"/>
        <v/>
      </c>
      <c r="E78" s="45">
        <f t="shared" si="185"/>
        <v>7871</v>
      </c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4"/>
      <c r="AB78" s="50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</row>
    <row r="79" spans="1:50" ht="24.95" hidden="1" customHeight="1" x14ac:dyDescent="0.25">
      <c r="A79" s="19"/>
      <c r="B79" s="72" t="str">
        <f t="shared" ref="B79:E79" si="186">B15</f>
        <v>Novembre</v>
      </c>
      <c r="C79" s="11" t="str">
        <f t="shared" si="186"/>
        <v>Béziers</v>
      </c>
      <c r="D79" s="11" t="str">
        <f t="shared" si="186"/>
        <v/>
      </c>
      <c r="E79" s="45">
        <f t="shared" si="186"/>
        <v>7871</v>
      </c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4"/>
      <c r="AB79" s="50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</row>
    <row r="80" spans="1:50" ht="24.95" hidden="1" customHeight="1" x14ac:dyDescent="0.25">
      <c r="A80" s="19"/>
      <c r="B80" s="72" t="str">
        <f t="shared" ref="B80:E81" si="187">B16</f>
        <v>Décembre</v>
      </c>
      <c r="C80" s="11" t="str">
        <f t="shared" si="187"/>
        <v>Béziers</v>
      </c>
      <c r="D80" s="11" t="str">
        <f t="shared" si="187"/>
        <v/>
      </c>
      <c r="E80" s="45">
        <f t="shared" si="187"/>
        <v>7871</v>
      </c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4"/>
      <c r="AB80" s="50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</row>
    <row r="81" spans="1:50" ht="24.95" hidden="1" customHeight="1" x14ac:dyDescent="0.25">
      <c r="A81" s="19"/>
      <c r="B81" s="86" t="s">
        <v>38</v>
      </c>
      <c r="C81" s="11" t="str">
        <f t="shared" si="187"/>
        <v>Béziers</v>
      </c>
      <c r="D81" s="11" t="str">
        <f t="shared" si="187"/>
        <v/>
      </c>
      <c r="E81" s="45">
        <f t="shared" si="187"/>
        <v>7871</v>
      </c>
      <c r="F81" s="87">
        <f>SUM(F69:F80)</f>
        <v>0</v>
      </c>
      <c r="G81" s="87">
        <f t="shared" ref="G81" si="188">SUM(G69:G80)</f>
        <v>0</v>
      </c>
      <c r="H81" s="87">
        <f t="shared" ref="H81" si="189">SUM(H69:H80)</f>
        <v>0</v>
      </c>
      <c r="I81" s="87">
        <f t="shared" ref="I81" si="190">SUM(I69:I80)</f>
        <v>0</v>
      </c>
      <c r="J81" s="87">
        <f t="shared" ref="J81" si="191">SUM(J69:J80)</f>
        <v>0</v>
      </c>
      <c r="K81" s="87">
        <f t="shared" ref="K81" si="192">SUM(K69:K80)</f>
        <v>0</v>
      </c>
      <c r="L81" s="87">
        <f t="shared" ref="L81" si="193">SUM(L69:L80)</f>
        <v>0</v>
      </c>
      <c r="M81" s="87">
        <f t="shared" ref="M81" si="194">SUM(M69:M80)</f>
        <v>0</v>
      </c>
      <c r="N81" s="87">
        <f t="shared" ref="N81" si="195">SUM(N69:N80)</f>
        <v>0</v>
      </c>
      <c r="O81" s="87">
        <f t="shared" ref="O81" si="196">SUM(O69:O80)</f>
        <v>0</v>
      </c>
      <c r="P81" s="87">
        <f t="shared" ref="P81" si="197">SUM(P69:P80)</f>
        <v>0</v>
      </c>
      <c r="Q81" s="87">
        <f t="shared" ref="Q81:Z81" si="198">SUM(Q69:Q80)</f>
        <v>0</v>
      </c>
      <c r="R81" s="87">
        <f t="shared" si="198"/>
        <v>0</v>
      </c>
      <c r="S81" s="87">
        <f t="shared" si="198"/>
        <v>0</v>
      </c>
      <c r="T81" s="87">
        <f t="shared" si="198"/>
        <v>0</v>
      </c>
      <c r="U81" s="87">
        <f t="shared" si="198"/>
        <v>0</v>
      </c>
      <c r="V81" s="87">
        <f t="shared" si="198"/>
        <v>0</v>
      </c>
      <c r="W81" s="87">
        <f t="shared" si="198"/>
        <v>0</v>
      </c>
      <c r="X81" s="87">
        <f t="shared" si="198"/>
        <v>0</v>
      </c>
      <c r="Y81" s="87">
        <f t="shared" si="198"/>
        <v>0</v>
      </c>
      <c r="Z81" s="87">
        <f t="shared" si="198"/>
        <v>0</v>
      </c>
      <c r="AA81" s="4"/>
      <c r="AB81" s="50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</row>
    <row r="82" spans="1:50" ht="50.1" customHeight="1" x14ac:dyDescent="0.25">
      <c r="A82" s="19"/>
      <c r="B82" s="249" t="s">
        <v>1</v>
      </c>
      <c r="C82" s="249"/>
      <c r="D82" s="249"/>
      <c r="E82" s="249"/>
      <c r="F82" s="249"/>
      <c r="G82" s="249"/>
      <c r="H82" s="249"/>
      <c r="I82" s="249"/>
      <c r="J82" s="249"/>
      <c r="K82" s="249"/>
      <c r="L82" s="249"/>
      <c r="M82" s="249"/>
      <c r="N82" s="249"/>
      <c r="O82" s="249"/>
      <c r="P82" s="82"/>
      <c r="Q82" s="82"/>
      <c r="R82" s="179"/>
      <c r="S82" s="179"/>
      <c r="T82" s="179"/>
      <c r="U82" s="179"/>
      <c r="V82" s="179"/>
      <c r="W82" s="179"/>
      <c r="X82" s="179"/>
      <c r="Y82" s="179"/>
      <c r="Z82" s="179"/>
      <c r="AA82" s="4"/>
      <c r="AB82" s="50" t="e">
        <f>IF(#REF!="",0,#REF!)</f>
        <v>#REF!</v>
      </c>
      <c r="AC82" s="49">
        <f>F106</f>
        <v>0</v>
      </c>
      <c r="AD82" s="49">
        <f t="shared" ref="AD82:AM82" si="199">G106</f>
        <v>0</v>
      </c>
      <c r="AE82" s="49">
        <f t="shared" si="199"/>
        <v>0</v>
      </c>
      <c r="AF82" s="49">
        <f t="shared" si="199"/>
        <v>0</v>
      </c>
      <c r="AG82" s="49">
        <f t="shared" si="199"/>
        <v>0</v>
      </c>
      <c r="AH82" s="49">
        <f t="shared" si="199"/>
        <v>0</v>
      </c>
      <c r="AI82" s="49">
        <f t="shared" si="199"/>
        <v>0</v>
      </c>
      <c r="AJ82" s="49">
        <f t="shared" si="199"/>
        <v>0</v>
      </c>
      <c r="AK82" s="49">
        <f t="shared" si="199"/>
        <v>0</v>
      </c>
      <c r="AL82" s="49">
        <f t="shared" si="199"/>
        <v>0</v>
      </c>
      <c r="AM82" s="49">
        <f t="shared" si="199"/>
        <v>0</v>
      </c>
      <c r="AN82" s="49" t="e">
        <f t="shared" si="171"/>
        <v>#REF!</v>
      </c>
      <c r="AO82" s="49" t="e">
        <f t="shared" si="172"/>
        <v>#REF!</v>
      </c>
      <c r="AP82" s="49" t="e">
        <f t="shared" si="173"/>
        <v>#REF!</v>
      </c>
      <c r="AQ82" s="49" t="e">
        <f t="shared" si="174"/>
        <v>#REF!</v>
      </c>
      <c r="AR82" s="49" t="e">
        <f t="shared" si="175"/>
        <v>#REF!</v>
      </c>
      <c r="AS82" s="49" t="e">
        <f t="shared" si="176"/>
        <v>#REF!</v>
      </c>
      <c r="AT82" s="49" t="e">
        <f t="shared" si="177"/>
        <v>#REF!</v>
      </c>
      <c r="AU82" s="49" t="e">
        <f t="shared" si="178"/>
        <v>#REF!</v>
      </c>
      <c r="AV82" s="49" t="e">
        <f t="shared" si="179"/>
        <v>#REF!</v>
      </c>
      <c r="AW82" s="49" t="e">
        <f t="shared" si="180"/>
        <v>#REF!</v>
      </c>
      <c r="AX82" s="49" t="e">
        <f t="shared" si="181"/>
        <v>#REF!</v>
      </c>
    </row>
    <row r="83" spans="1:50" ht="50.1" customHeight="1" x14ac:dyDescent="0.25">
      <c r="A83" s="19"/>
      <c r="B83" s="256"/>
      <c r="C83" s="256"/>
      <c r="D83" s="256"/>
      <c r="E83" s="256"/>
      <c r="F83" s="257" t="s">
        <v>65</v>
      </c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8"/>
      <c r="AA83" s="4"/>
      <c r="AB83" s="50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</row>
    <row r="84" spans="1:50" ht="50.1" customHeight="1" x14ac:dyDescent="0.25">
      <c r="A84" s="19"/>
      <c r="B84" s="42" t="str">
        <f t="shared" ref="B84:E85" si="200">B4</f>
        <v>Mois</v>
      </c>
      <c r="C84" s="69" t="str">
        <f t="shared" si="200"/>
        <v xml:space="preserve">VILLE : </v>
      </c>
      <c r="D84" s="69" t="str">
        <f t="shared" si="200"/>
        <v>ANNEE</v>
      </c>
      <c r="E84" s="69" t="str">
        <f t="shared" si="200"/>
        <v xml:space="preserve">Surface de plancher </v>
      </c>
      <c r="F84" s="24">
        <v>2010</v>
      </c>
      <c r="G84" s="24">
        <f>F84+1</f>
        <v>2011</v>
      </c>
      <c r="H84" s="24">
        <f>G84+1</f>
        <v>2012</v>
      </c>
      <c r="I84" s="24">
        <f t="shared" ref="I84:Q84" si="201">H84+1</f>
        <v>2013</v>
      </c>
      <c r="J84" s="24">
        <f t="shared" si="201"/>
        <v>2014</v>
      </c>
      <c r="K84" s="24">
        <f t="shared" si="201"/>
        <v>2015</v>
      </c>
      <c r="L84" s="24">
        <f t="shared" si="201"/>
        <v>2016</v>
      </c>
      <c r="M84" s="24">
        <f t="shared" si="201"/>
        <v>2017</v>
      </c>
      <c r="N84" s="24">
        <f t="shared" si="201"/>
        <v>2018</v>
      </c>
      <c r="O84" s="24">
        <f t="shared" si="201"/>
        <v>2019</v>
      </c>
      <c r="P84" s="24">
        <f t="shared" si="201"/>
        <v>2020</v>
      </c>
      <c r="Q84" s="24">
        <f t="shared" si="201"/>
        <v>2021</v>
      </c>
      <c r="R84" s="24">
        <f t="shared" ref="R84" si="202">Q84+1</f>
        <v>2022</v>
      </c>
      <c r="S84" s="24">
        <f t="shared" ref="S84" si="203">R84+1</f>
        <v>2023</v>
      </c>
      <c r="T84" s="24">
        <f t="shared" ref="T84" si="204">S84+1</f>
        <v>2024</v>
      </c>
      <c r="U84" s="24">
        <f t="shared" ref="U84" si="205">T84+1</f>
        <v>2025</v>
      </c>
      <c r="V84" s="24">
        <f t="shared" ref="V84" si="206">U84+1</f>
        <v>2026</v>
      </c>
      <c r="W84" s="24">
        <f t="shared" ref="W84" si="207">V84+1</f>
        <v>2027</v>
      </c>
      <c r="X84" s="24">
        <f t="shared" ref="X84" si="208">W84+1</f>
        <v>2028</v>
      </c>
      <c r="Y84" s="24">
        <f t="shared" ref="Y84" si="209">X84+1</f>
        <v>2029</v>
      </c>
      <c r="Z84" s="24">
        <f t="shared" ref="Z84" si="210">Y84+1</f>
        <v>2030</v>
      </c>
      <c r="AA84" s="4"/>
      <c r="AB84" s="50" t="e">
        <f>IF(#REF!="",0,#REF!)</f>
        <v>#REF!</v>
      </c>
      <c r="AC84" s="49">
        <f t="shared" ref="AC84:AC90" si="211">F114</f>
        <v>0</v>
      </c>
      <c r="AD84" s="49">
        <f t="shared" ref="AD84:AM90" si="212">G114</f>
        <v>0</v>
      </c>
      <c r="AE84" s="49">
        <f t="shared" si="212"/>
        <v>0</v>
      </c>
      <c r="AF84" s="49">
        <f t="shared" si="212"/>
        <v>0</v>
      </c>
      <c r="AG84" s="49">
        <f t="shared" si="212"/>
        <v>0</v>
      </c>
      <c r="AH84" s="49">
        <f t="shared" si="212"/>
        <v>0</v>
      </c>
      <c r="AI84" s="49">
        <f t="shared" si="212"/>
        <v>0</v>
      </c>
      <c r="AJ84" s="49">
        <f t="shared" si="212"/>
        <v>0</v>
      </c>
      <c r="AK84" s="49">
        <f t="shared" si="212"/>
        <v>0</v>
      </c>
      <c r="AL84" s="49">
        <f t="shared" si="212"/>
        <v>0</v>
      </c>
      <c r="AM84" s="49">
        <f t="shared" si="212"/>
        <v>0</v>
      </c>
      <c r="AN84" s="49" t="e">
        <f t="shared" si="171"/>
        <v>#REF!</v>
      </c>
      <c r="AO84" s="49" t="e">
        <f t="shared" si="172"/>
        <v>#REF!</v>
      </c>
      <c r="AP84" s="49" t="e">
        <f t="shared" si="173"/>
        <v>#REF!</v>
      </c>
      <c r="AQ84" s="49" t="e">
        <f t="shared" si="174"/>
        <v>#REF!</v>
      </c>
      <c r="AR84" s="49" t="e">
        <f t="shared" si="175"/>
        <v>#REF!</v>
      </c>
      <c r="AS84" s="49" t="e">
        <f t="shared" si="176"/>
        <v>#REF!</v>
      </c>
      <c r="AT84" s="49" t="e">
        <f t="shared" si="177"/>
        <v>#REF!</v>
      </c>
      <c r="AU84" s="49" t="e">
        <f t="shared" si="178"/>
        <v>#REF!</v>
      </c>
      <c r="AV84" s="49" t="e">
        <f t="shared" si="179"/>
        <v>#REF!</v>
      </c>
      <c r="AW84" s="49" t="e">
        <f t="shared" si="180"/>
        <v>#REF!</v>
      </c>
      <c r="AX84" s="49" t="e">
        <f t="shared" si="181"/>
        <v>#REF!</v>
      </c>
    </row>
    <row r="85" spans="1:50" ht="24.95" customHeight="1" x14ac:dyDescent="0.25">
      <c r="A85" s="19"/>
      <c r="B85" s="72" t="str">
        <f t="shared" si="200"/>
        <v>Janvier</v>
      </c>
      <c r="C85" s="16" t="str">
        <f t="shared" si="200"/>
        <v>Béziers</v>
      </c>
      <c r="D85" s="16" t="str">
        <f t="shared" si="200"/>
        <v/>
      </c>
      <c r="E85" s="16">
        <f t="shared" si="200"/>
        <v>7871</v>
      </c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4"/>
      <c r="AB85" s="50" t="e">
        <f>IF(#REF!="",0,#REF!)</f>
        <v>#REF!</v>
      </c>
      <c r="AC85" s="49" t="str">
        <f t="shared" si="211"/>
        <v>CONSOMMATIONS ANNUELLES en Tonnes</v>
      </c>
      <c r="AD85" s="49">
        <f t="shared" si="212"/>
        <v>0</v>
      </c>
      <c r="AE85" s="49">
        <f t="shared" si="212"/>
        <v>0</v>
      </c>
      <c r="AF85" s="49">
        <f t="shared" si="212"/>
        <v>0</v>
      </c>
      <c r="AG85" s="49">
        <f t="shared" si="212"/>
        <v>0</v>
      </c>
      <c r="AH85" s="49">
        <f t="shared" si="212"/>
        <v>0</v>
      </c>
      <c r="AI85" s="49">
        <f t="shared" si="212"/>
        <v>0</v>
      </c>
      <c r="AJ85" s="49">
        <f t="shared" si="212"/>
        <v>0</v>
      </c>
      <c r="AK85" s="49">
        <f t="shared" si="212"/>
        <v>0</v>
      </c>
      <c r="AL85" s="49">
        <f t="shared" si="212"/>
        <v>0</v>
      </c>
      <c r="AM85" s="49">
        <f t="shared" si="212"/>
        <v>0</v>
      </c>
      <c r="AN85" s="49" t="e">
        <f t="shared" si="171"/>
        <v>#REF!</v>
      </c>
      <c r="AO85" s="49" t="e">
        <f t="shared" si="172"/>
        <v>#REF!</v>
      </c>
      <c r="AP85" s="49" t="e">
        <f t="shared" si="173"/>
        <v>#REF!</v>
      </c>
      <c r="AQ85" s="49" t="e">
        <f t="shared" si="174"/>
        <v>#REF!</v>
      </c>
      <c r="AR85" s="49" t="e">
        <f t="shared" si="175"/>
        <v>#REF!</v>
      </c>
      <c r="AS85" s="49" t="e">
        <f t="shared" si="176"/>
        <v>#REF!</v>
      </c>
      <c r="AT85" s="49" t="e">
        <f t="shared" si="177"/>
        <v>#REF!</v>
      </c>
      <c r="AU85" s="49" t="e">
        <f t="shared" si="178"/>
        <v>#REF!</v>
      </c>
      <c r="AV85" s="49" t="e">
        <f t="shared" si="179"/>
        <v>#REF!</v>
      </c>
      <c r="AW85" s="49" t="e">
        <f t="shared" si="180"/>
        <v>#REF!</v>
      </c>
      <c r="AX85" s="49" t="e">
        <f t="shared" si="181"/>
        <v>#REF!</v>
      </c>
    </row>
    <row r="86" spans="1:50" ht="24.95" customHeight="1" x14ac:dyDescent="0.25">
      <c r="A86" s="19"/>
      <c r="B86" s="72" t="str">
        <f t="shared" ref="B86:E90" si="213">B6</f>
        <v>Février</v>
      </c>
      <c r="C86" s="16" t="str">
        <f t="shared" si="213"/>
        <v>Béziers</v>
      </c>
      <c r="D86" s="16" t="str">
        <f t="shared" si="213"/>
        <v/>
      </c>
      <c r="E86" s="16">
        <f t="shared" si="213"/>
        <v>7871</v>
      </c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4"/>
      <c r="AB86" s="50" t="e">
        <f>IF(#REF!="",0,#REF!)</f>
        <v>#REF!</v>
      </c>
      <c r="AC86" s="49">
        <f t="shared" si="211"/>
        <v>2010</v>
      </c>
      <c r="AD86" s="49">
        <f t="shared" si="212"/>
        <v>2011</v>
      </c>
      <c r="AE86" s="49">
        <f t="shared" si="212"/>
        <v>2012</v>
      </c>
      <c r="AF86" s="49">
        <f t="shared" si="212"/>
        <v>2013</v>
      </c>
      <c r="AG86" s="49">
        <f t="shared" si="212"/>
        <v>2014</v>
      </c>
      <c r="AH86" s="49">
        <f t="shared" si="212"/>
        <v>2015</v>
      </c>
      <c r="AI86" s="49">
        <f t="shared" si="212"/>
        <v>2016</v>
      </c>
      <c r="AJ86" s="49">
        <f t="shared" si="212"/>
        <v>2017</v>
      </c>
      <c r="AK86" s="49">
        <f t="shared" si="212"/>
        <v>2018</v>
      </c>
      <c r="AL86" s="49">
        <f t="shared" si="212"/>
        <v>2019</v>
      </c>
      <c r="AM86" s="49">
        <f t="shared" si="212"/>
        <v>2020</v>
      </c>
      <c r="AN86" s="49" t="e">
        <f t="shared" si="171"/>
        <v>#REF!</v>
      </c>
      <c r="AO86" s="49" t="e">
        <f t="shared" si="172"/>
        <v>#REF!</v>
      </c>
      <c r="AP86" s="49" t="e">
        <f t="shared" si="173"/>
        <v>#REF!</v>
      </c>
      <c r="AQ86" s="49" t="e">
        <f t="shared" si="174"/>
        <v>#REF!</v>
      </c>
      <c r="AR86" s="49" t="e">
        <f t="shared" si="175"/>
        <v>#REF!</v>
      </c>
      <c r="AS86" s="49" t="e">
        <f t="shared" si="176"/>
        <v>#REF!</v>
      </c>
      <c r="AT86" s="49" t="e">
        <f t="shared" si="177"/>
        <v>#REF!</v>
      </c>
      <c r="AU86" s="49" t="e">
        <f t="shared" si="178"/>
        <v>#REF!</v>
      </c>
      <c r="AV86" s="49" t="e">
        <f t="shared" si="179"/>
        <v>#REF!</v>
      </c>
      <c r="AW86" s="49" t="e">
        <f t="shared" si="180"/>
        <v>#REF!</v>
      </c>
      <c r="AX86" s="49" t="e">
        <f t="shared" si="181"/>
        <v>#REF!</v>
      </c>
    </row>
    <row r="87" spans="1:50" ht="24.95" customHeight="1" x14ac:dyDescent="0.25">
      <c r="A87" s="19"/>
      <c r="B87" s="72" t="str">
        <f t="shared" si="213"/>
        <v>Mars</v>
      </c>
      <c r="C87" s="16" t="str">
        <f t="shared" si="213"/>
        <v>Béziers</v>
      </c>
      <c r="D87" s="16" t="str">
        <f t="shared" si="213"/>
        <v/>
      </c>
      <c r="E87" s="16">
        <f t="shared" si="213"/>
        <v>7871</v>
      </c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4"/>
      <c r="AB87" s="50" t="e">
        <f>IF(#REF!="",0,#REF!)</f>
        <v>#REF!</v>
      </c>
      <c r="AC87" s="49">
        <f t="shared" si="211"/>
        <v>0</v>
      </c>
      <c r="AD87" s="49">
        <f t="shared" si="212"/>
        <v>0</v>
      </c>
      <c r="AE87" s="49">
        <f t="shared" si="212"/>
        <v>0</v>
      </c>
      <c r="AF87" s="49">
        <f t="shared" si="212"/>
        <v>0</v>
      </c>
      <c r="AG87" s="49">
        <f t="shared" si="212"/>
        <v>0</v>
      </c>
      <c r="AH87" s="49">
        <f t="shared" si="212"/>
        <v>0</v>
      </c>
      <c r="AI87" s="49">
        <f t="shared" si="212"/>
        <v>0</v>
      </c>
      <c r="AJ87" s="49">
        <f t="shared" si="212"/>
        <v>0</v>
      </c>
      <c r="AK87" s="49">
        <f t="shared" si="212"/>
        <v>0</v>
      </c>
      <c r="AL87" s="49">
        <f t="shared" si="212"/>
        <v>0</v>
      </c>
      <c r="AM87" s="49">
        <f t="shared" si="212"/>
        <v>0</v>
      </c>
      <c r="AN87" s="49" t="e">
        <f t="shared" si="171"/>
        <v>#REF!</v>
      </c>
      <c r="AO87" s="49" t="e">
        <f t="shared" si="172"/>
        <v>#REF!</v>
      </c>
      <c r="AP87" s="49" t="e">
        <f t="shared" si="173"/>
        <v>#REF!</v>
      </c>
      <c r="AQ87" s="49" t="e">
        <f t="shared" si="174"/>
        <v>#REF!</v>
      </c>
      <c r="AR87" s="49" t="e">
        <f t="shared" si="175"/>
        <v>#REF!</v>
      </c>
      <c r="AS87" s="49" t="e">
        <f t="shared" si="176"/>
        <v>#REF!</v>
      </c>
      <c r="AT87" s="49" t="e">
        <f t="shared" si="177"/>
        <v>#REF!</v>
      </c>
      <c r="AU87" s="49" t="e">
        <f t="shared" si="178"/>
        <v>#REF!</v>
      </c>
      <c r="AV87" s="49" t="e">
        <f t="shared" si="179"/>
        <v>#REF!</v>
      </c>
      <c r="AW87" s="49" t="e">
        <f t="shared" si="180"/>
        <v>#REF!</v>
      </c>
      <c r="AX87" s="49" t="e">
        <f t="shared" si="181"/>
        <v>#REF!</v>
      </c>
    </row>
    <row r="88" spans="1:50" ht="24.95" customHeight="1" x14ac:dyDescent="0.25">
      <c r="A88" s="19"/>
      <c r="B88" s="72" t="str">
        <f t="shared" si="213"/>
        <v>Avril</v>
      </c>
      <c r="C88" s="16" t="str">
        <f t="shared" si="213"/>
        <v>Béziers</v>
      </c>
      <c r="D88" s="16" t="str">
        <f t="shared" si="213"/>
        <v/>
      </c>
      <c r="E88" s="16">
        <f t="shared" si="213"/>
        <v>7871</v>
      </c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4"/>
      <c r="AB88" s="50" t="e">
        <f>IF(#REF!="",0,#REF!)</f>
        <v>#REF!</v>
      </c>
      <c r="AC88" s="49">
        <f t="shared" si="211"/>
        <v>0</v>
      </c>
      <c r="AD88" s="49">
        <f t="shared" si="212"/>
        <v>0</v>
      </c>
      <c r="AE88" s="49">
        <f t="shared" si="212"/>
        <v>0</v>
      </c>
      <c r="AF88" s="49">
        <f t="shared" si="212"/>
        <v>0</v>
      </c>
      <c r="AG88" s="49">
        <f t="shared" si="212"/>
        <v>0</v>
      </c>
      <c r="AH88" s="49">
        <f t="shared" si="212"/>
        <v>0</v>
      </c>
      <c r="AI88" s="49">
        <f t="shared" si="212"/>
        <v>0</v>
      </c>
      <c r="AJ88" s="49">
        <f t="shared" si="212"/>
        <v>0</v>
      </c>
      <c r="AK88" s="49">
        <f t="shared" si="212"/>
        <v>0</v>
      </c>
      <c r="AL88" s="49">
        <f t="shared" si="212"/>
        <v>0</v>
      </c>
      <c r="AM88" s="49">
        <f t="shared" si="212"/>
        <v>0</v>
      </c>
      <c r="AN88" s="49" t="e">
        <f t="shared" si="171"/>
        <v>#REF!</v>
      </c>
      <c r="AO88" s="49" t="e">
        <f t="shared" si="172"/>
        <v>#REF!</v>
      </c>
      <c r="AP88" s="49" t="e">
        <f t="shared" si="173"/>
        <v>#REF!</v>
      </c>
      <c r="AQ88" s="49" t="e">
        <f t="shared" si="174"/>
        <v>#REF!</v>
      </c>
      <c r="AR88" s="49" t="e">
        <f t="shared" si="175"/>
        <v>#REF!</v>
      </c>
      <c r="AS88" s="49" t="e">
        <f t="shared" si="176"/>
        <v>#REF!</v>
      </c>
      <c r="AT88" s="49" t="e">
        <f t="shared" si="177"/>
        <v>#REF!</v>
      </c>
      <c r="AU88" s="49" t="e">
        <f t="shared" si="178"/>
        <v>#REF!</v>
      </c>
      <c r="AV88" s="49" t="e">
        <f t="shared" si="179"/>
        <v>#REF!</v>
      </c>
      <c r="AW88" s="49" t="e">
        <f t="shared" si="180"/>
        <v>#REF!</v>
      </c>
      <c r="AX88" s="49" t="e">
        <f t="shared" si="181"/>
        <v>#REF!</v>
      </c>
    </row>
    <row r="89" spans="1:50" ht="24.95" customHeight="1" x14ac:dyDescent="0.25">
      <c r="A89" s="19"/>
      <c r="B89" s="72" t="str">
        <f t="shared" si="213"/>
        <v>Mai</v>
      </c>
      <c r="C89" s="16" t="str">
        <f t="shared" si="213"/>
        <v>Béziers</v>
      </c>
      <c r="D89" s="16" t="str">
        <f t="shared" si="213"/>
        <v/>
      </c>
      <c r="E89" s="16">
        <f t="shared" si="213"/>
        <v>7871</v>
      </c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4"/>
      <c r="AB89" s="50" t="e">
        <f>IF(#REF!="",0,#REF!)</f>
        <v>#REF!</v>
      </c>
      <c r="AC89" s="49">
        <f t="shared" si="211"/>
        <v>0</v>
      </c>
      <c r="AD89" s="49">
        <f t="shared" si="212"/>
        <v>0</v>
      </c>
      <c r="AE89" s="49">
        <f t="shared" si="212"/>
        <v>0</v>
      </c>
      <c r="AF89" s="49">
        <f t="shared" si="212"/>
        <v>0</v>
      </c>
      <c r="AG89" s="49">
        <f t="shared" si="212"/>
        <v>0</v>
      </c>
      <c r="AH89" s="49">
        <f t="shared" si="212"/>
        <v>0</v>
      </c>
      <c r="AI89" s="49">
        <f t="shared" si="212"/>
        <v>0</v>
      </c>
      <c r="AJ89" s="49">
        <f t="shared" si="212"/>
        <v>0</v>
      </c>
      <c r="AK89" s="49">
        <f t="shared" si="212"/>
        <v>0</v>
      </c>
      <c r="AL89" s="49">
        <f t="shared" si="212"/>
        <v>0</v>
      </c>
      <c r="AM89" s="49">
        <f t="shared" si="212"/>
        <v>0</v>
      </c>
      <c r="AN89" s="49" t="e">
        <f t="shared" si="171"/>
        <v>#REF!</v>
      </c>
      <c r="AO89" s="49" t="e">
        <f t="shared" si="172"/>
        <v>#REF!</v>
      </c>
      <c r="AP89" s="49" t="e">
        <f t="shared" si="173"/>
        <v>#REF!</v>
      </c>
      <c r="AQ89" s="49" t="e">
        <f t="shared" si="174"/>
        <v>#REF!</v>
      </c>
      <c r="AR89" s="49" t="e">
        <f t="shared" si="175"/>
        <v>#REF!</v>
      </c>
      <c r="AS89" s="49" t="e">
        <f t="shared" si="176"/>
        <v>#REF!</v>
      </c>
      <c r="AT89" s="49" t="e">
        <f t="shared" si="177"/>
        <v>#REF!</v>
      </c>
      <c r="AU89" s="49" t="e">
        <f t="shared" si="178"/>
        <v>#REF!</v>
      </c>
      <c r="AV89" s="49" t="e">
        <f t="shared" si="179"/>
        <v>#REF!</v>
      </c>
      <c r="AW89" s="49" t="e">
        <f t="shared" si="180"/>
        <v>#REF!</v>
      </c>
      <c r="AX89" s="49" t="e">
        <f t="shared" si="181"/>
        <v>#REF!</v>
      </c>
    </row>
    <row r="90" spans="1:50" ht="24.95" customHeight="1" x14ac:dyDescent="0.25">
      <c r="A90" s="19"/>
      <c r="B90" s="72" t="str">
        <f t="shared" si="213"/>
        <v>Juin</v>
      </c>
      <c r="C90" s="16" t="str">
        <f t="shared" si="213"/>
        <v>Béziers</v>
      </c>
      <c r="D90" s="16" t="str">
        <f t="shared" si="213"/>
        <v/>
      </c>
      <c r="E90" s="16">
        <f t="shared" si="213"/>
        <v>7871</v>
      </c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4"/>
      <c r="AB90" s="50" t="e">
        <f>IF(#REF!="",0,#REF!)</f>
        <v>#REF!</v>
      </c>
      <c r="AC90" s="49">
        <f t="shared" si="211"/>
        <v>0</v>
      </c>
      <c r="AD90" s="49">
        <f t="shared" si="212"/>
        <v>0</v>
      </c>
      <c r="AE90" s="49">
        <f t="shared" si="212"/>
        <v>0</v>
      </c>
      <c r="AF90" s="49">
        <f t="shared" si="212"/>
        <v>0</v>
      </c>
      <c r="AG90" s="49">
        <f t="shared" si="212"/>
        <v>0</v>
      </c>
      <c r="AH90" s="49">
        <f t="shared" si="212"/>
        <v>0</v>
      </c>
      <c r="AI90" s="49">
        <f t="shared" si="212"/>
        <v>0</v>
      </c>
      <c r="AJ90" s="49">
        <f t="shared" si="212"/>
        <v>0</v>
      </c>
      <c r="AK90" s="49">
        <f t="shared" si="212"/>
        <v>0</v>
      </c>
      <c r="AL90" s="49">
        <f t="shared" si="212"/>
        <v>0</v>
      </c>
      <c r="AM90" s="49">
        <f t="shared" si="212"/>
        <v>0</v>
      </c>
      <c r="AN90" s="49" t="e">
        <f t="shared" si="171"/>
        <v>#REF!</v>
      </c>
      <c r="AO90" s="49" t="e">
        <f t="shared" si="172"/>
        <v>#REF!</v>
      </c>
      <c r="AP90" s="49" t="e">
        <f t="shared" si="173"/>
        <v>#REF!</v>
      </c>
      <c r="AQ90" s="49" t="e">
        <f t="shared" si="174"/>
        <v>#REF!</v>
      </c>
      <c r="AR90" s="49" t="e">
        <f t="shared" si="175"/>
        <v>#REF!</v>
      </c>
      <c r="AS90" s="49" t="e">
        <f t="shared" si="176"/>
        <v>#REF!</v>
      </c>
      <c r="AT90" s="49" t="e">
        <f t="shared" si="177"/>
        <v>#REF!</v>
      </c>
      <c r="AU90" s="49" t="e">
        <f t="shared" si="178"/>
        <v>#REF!</v>
      </c>
      <c r="AV90" s="49" t="e">
        <f t="shared" si="179"/>
        <v>#REF!</v>
      </c>
      <c r="AW90" s="49" t="e">
        <f t="shared" si="180"/>
        <v>#REF!</v>
      </c>
      <c r="AX90" s="49" t="e">
        <f t="shared" si="181"/>
        <v>#REF!</v>
      </c>
    </row>
    <row r="91" spans="1:50" ht="24.95" customHeight="1" x14ac:dyDescent="0.25">
      <c r="A91" s="19"/>
      <c r="B91" s="72" t="str">
        <f t="shared" ref="B91:E91" si="214">B11</f>
        <v>Juillet</v>
      </c>
      <c r="C91" s="16" t="str">
        <f t="shared" si="214"/>
        <v>Béziers</v>
      </c>
      <c r="D91" s="16" t="str">
        <f t="shared" si="214"/>
        <v/>
      </c>
      <c r="E91" s="16">
        <f t="shared" si="214"/>
        <v>7871</v>
      </c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4"/>
      <c r="AB91" s="50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</row>
    <row r="92" spans="1:50" ht="24.95" customHeight="1" x14ac:dyDescent="0.25">
      <c r="A92" s="19"/>
      <c r="B92" s="72" t="str">
        <f t="shared" ref="B92:E92" si="215">B12</f>
        <v>Août</v>
      </c>
      <c r="C92" s="16" t="str">
        <f t="shared" si="215"/>
        <v>Béziers</v>
      </c>
      <c r="D92" s="16" t="str">
        <f t="shared" si="215"/>
        <v/>
      </c>
      <c r="E92" s="16">
        <f t="shared" si="215"/>
        <v>7871</v>
      </c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4"/>
      <c r="AB92" s="50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</row>
    <row r="93" spans="1:50" ht="24.95" customHeight="1" x14ac:dyDescent="0.25">
      <c r="A93" s="19"/>
      <c r="B93" s="72" t="str">
        <f t="shared" ref="B93:E93" si="216">B13</f>
        <v>Septembre</v>
      </c>
      <c r="C93" s="16" t="str">
        <f t="shared" si="216"/>
        <v>Béziers</v>
      </c>
      <c r="D93" s="16" t="str">
        <f t="shared" si="216"/>
        <v/>
      </c>
      <c r="E93" s="16">
        <f t="shared" si="216"/>
        <v>7871</v>
      </c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4"/>
      <c r="AB93" s="50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</row>
    <row r="94" spans="1:50" ht="24.95" customHeight="1" x14ac:dyDescent="0.25">
      <c r="A94" s="19"/>
      <c r="B94" s="72" t="str">
        <f t="shared" ref="B94:E94" si="217">B14</f>
        <v>Octobre</v>
      </c>
      <c r="C94" s="16" t="str">
        <f t="shared" si="217"/>
        <v>Béziers</v>
      </c>
      <c r="D94" s="16" t="str">
        <f t="shared" si="217"/>
        <v/>
      </c>
      <c r="E94" s="16">
        <f t="shared" si="217"/>
        <v>7871</v>
      </c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4"/>
      <c r="AB94" s="50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</row>
    <row r="95" spans="1:50" ht="24.95" customHeight="1" x14ac:dyDescent="0.25">
      <c r="A95" s="19"/>
      <c r="B95" s="72" t="str">
        <f t="shared" ref="B95:E95" si="218">B15</f>
        <v>Novembre</v>
      </c>
      <c r="C95" s="16" t="str">
        <f t="shared" si="218"/>
        <v>Béziers</v>
      </c>
      <c r="D95" s="16" t="str">
        <f t="shared" si="218"/>
        <v/>
      </c>
      <c r="E95" s="16">
        <f t="shared" si="218"/>
        <v>7871</v>
      </c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4"/>
      <c r="AB95" s="50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</row>
    <row r="96" spans="1:50" ht="24.95" customHeight="1" x14ac:dyDescent="0.25">
      <c r="A96" s="19"/>
      <c r="B96" s="72" t="str">
        <f t="shared" ref="B96:E97" si="219">B16</f>
        <v>Décembre</v>
      </c>
      <c r="C96" s="16" t="str">
        <f t="shared" si="219"/>
        <v>Béziers</v>
      </c>
      <c r="D96" s="16" t="str">
        <f t="shared" si="219"/>
        <v/>
      </c>
      <c r="E96" s="16">
        <f t="shared" si="219"/>
        <v>7871</v>
      </c>
      <c r="F96" s="21"/>
      <c r="G96" s="21"/>
      <c r="H96" s="21"/>
      <c r="I96" s="21"/>
      <c r="J96" s="21"/>
      <c r="K96" s="21"/>
      <c r="L96" s="21"/>
      <c r="M96" s="21"/>
      <c r="N96" s="21">
        <v>208</v>
      </c>
      <c r="O96" s="21"/>
      <c r="P96" s="21">
        <v>151</v>
      </c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4"/>
      <c r="AB96" s="50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</row>
    <row r="97" spans="1:50" ht="24.95" customHeight="1" x14ac:dyDescent="0.25">
      <c r="A97" s="19"/>
      <c r="B97" s="86" t="s">
        <v>38</v>
      </c>
      <c r="C97" s="16" t="str">
        <f t="shared" si="219"/>
        <v>Béziers</v>
      </c>
      <c r="D97" s="16" t="str">
        <f t="shared" si="219"/>
        <v/>
      </c>
      <c r="E97" s="16">
        <f t="shared" si="219"/>
        <v>7871</v>
      </c>
      <c r="F97" s="87">
        <f>SUM(F85:F96)</f>
        <v>0</v>
      </c>
      <c r="G97" s="87">
        <f t="shared" ref="G97" si="220">SUM(G85:G96)</f>
        <v>0</v>
      </c>
      <c r="H97" s="87">
        <f t="shared" ref="H97" si="221">SUM(H85:H96)</f>
        <v>0</v>
      </c>
      <c r="I97" s="87">
        <f t="shared" ref="I97" si="222">SUM(I85:I96)</f>
        <v>0</v>
      </c>
      <c r="J97" s="87">
        <f t="shared" ref="J97" si="223">SUM(J85:J96)</f>
        <v>0</v>
      </c>
      <c r="K97" s="87">
        <f t="shared" ref="K97" si="224">SUM(K85:K96)</f>
        <v>0</v>
      </c>
      <c r="L97" s="87">
        <f t="shared" ref="L97" si="225">SUM(L85:L96)</f>
        <v>0</v>
      </c>
      <c r="M97" s="87">
        <f t="shared" ref="M97" si="226">SUM(M85:M96)</f>
        <v>0</v>
      </c>
      <c r="N97" s="87">
        <f t="shared" ref="N97" si="227">SUM(N85:N96)</f>
        <v>208</v>
      </c>
      <c r="O97" s="87">
        <f t="shared" ref="O97" si="228">SUM(O85:O96)</f>
        <v>0</v>
      </c>
      <c r="P97" s="87">
        <f t="shared" ref="P97" si="229">SUM(P85:P96)</f>
        <v>151</v>
      </c>
      <c r="Q97" s="87">
        <f t="shared" ref="Q97:Z97" si="230">SUM(Q85:Q96)</f>
        <v>0</v>
      </c>
      <c r="R97" s="87">
        <f t="shared" si="230"/>
        <v>0</v>
      </c>
      <c r="S97" s="87">
        <f t="shared" si="230"/>
        <v>0</v>
      </c>
      <c r="T97" s="87">
        <f t="shared" si="230"/>
        <v>0</v>
      </c>
      <c r="U97" s="87">
        <f t="shared" si="230"/>
        <v>0</v>
      </c>
      <c r="V97" s="87">
        <f t="shared" si="230"/>
        <v>0</v>
      </c>
      <c r="W97" s="87">
        <f t="shared" si="230"/>
        <v>0</v>
      </c>
      <c r="X97" s="87">
        <f t="shared" si="230"/>
        <v>0</v>
      </c>
      <c r="Y97" s="87">
        <f t="shared" si="230"/>
        <v>0</v>
      </c>
      <c r="Z97" s="87">
        <f t="shared" si="230"/>
        <v>0</v>
      </c>
      <c r="AA97" s="4"/>
      <c r="AB97" s="50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</row>
    <row r="98" spans="1:50" ht="50.1" hidden="1" customHeight="1" x14ac:dyDescent="0.25">
      <c r="A98" s="19"/>
      <c r="B98" s="272" t="s">
        <v>33</v>
      </c>
      <c r="C98" s="272"/>
      <c r="D98" s="272"/>
      <c r="E98" s="272"/>
      <c r="F98" s="280"/>
      <c r="G98" s="280"/>
      <c r="H98" s="280"/>
      <c r="I98" s="280"/>
      <c r="J98" s="280"/>
      <c r="K98" s="280"/>
      <c r="L98" s="280"/>
      <c r="M98" s="280"/>
      <c r="N98" s="280"/>
      <c r="O98" s="280"/>
      <c r="P98" s="280"/>
      <c r="Q98" s="280"/>
      <c r="R98" s="280"/>
      <c r="S98" s="280"/>
      <c r="T98" s="280"/>
      <c r="U98" s="280"/>
      <c r="V98" s="280"/>
      <c r="W98" s="280"/>
      <c r="X98" s="280"/>
      <c r="Y98" s="280"/>
      <c r="Z98" s="281"/>
      <c r="AA98" s="4"/>
      <c r="AB98" s="50" t="e">
        <f>IF(#REF!="",0,#REF!)</f>
        <v>#REF!</v>
      </c>
      <c r="AC98" s="49">
        <f>F122</f>
        <v>0</v>
      </c>
      <c r="AD98" s="49">
        <f t="shared" ref="AD98:AM98" si="231">G122</f>
        <v>0</v>
      </c>
      <c r="AE98" s="49">
        <f t="shared" si="231"/>
        <v>0</v>
      </c>
      <c r="AF98" s="49">
        <f t="shared" si="231"/>
        <v>0</v>
      </c>
      <c r="AG98" s="49">
        <f t="shared" si="231"/>
        <v>0</v>
      </c>
      <c r="AH98" s="49">
        <f t="shared" si="231"/>
        <v>0</v>
      </c>
      <c r="AI98" s="49">
        <f t="shared" si="231"/>
        <v>0</v>
      </c>
      <c r="AJ98" s="49">
        <f t="shared" si="231"/>
        <v>0</v>
      </c>
      <c r="AK98" s="49">
        <f t="shared" si="231"/>
        <v>0</v>
      </c>
      <c r="AL98" s="49">
        <f t="shared" si="231"/>
        <v>0</v>
      </c>
      <c r="AM98" s="49">
        <f t="shared" si="231"/>
        <v>0</v>
      </c>
      <c r="AN98" s="49" t="e">
        <f t="shared" si="171"/>
        <v>#REF!</v>
      </c>
      <c r="AO98" s="49" t="e">
        <f t="shared" si="172"/>
        <v>#REF!</v>
      </c>
      <c r="AP98" s="49" t="e">
        <f t="shared" si="173"/>
        <v>#REF!</v>
      </c>
      <c r="AQ98" s="49" t="e">
        <f t="shared" si="174"/>
        <v>#REF!</v>
      </c>
      <c r="AR98" s="49" t="e">
        <f t="shared" si="175"/>
        <v>#REF!</v>
      </c>
      <c r="AS98" s="49" t="e">
        <f t="shared" si="176"/>
        <v>#REF!</v>
      </c>
      <c r="AT98" s="49" t="e">
        <f t="shared" si="177"/>
        <v>#REF!</v>
      </c>
      <c r="AU98" s="49" t="e">
        <f t="shared" si="178"/>
        <v>#REF!</v>
      </c>
      <c r="AV98" s="49" t="e">
        <f t="shared" si="179"/>
        <v>#REF!</v>
      </c>
      <c r="AW98" s="49" t="e">
        <f t="shared" si="180"/>
        <v>#REF!</v>
      </c>
      <c r="AX98" s="49" t="e">
        <f t="shared" si="181"/>
        <v>#REF!</v>
      </c>
    </row>
    <row r="99" spans="1:50" ht="50.1" hidden="1" customHeight="1" x14ac:dyDescent="0.25">
      <c r="A99" s="19"/>
      <c r="B99" s="273"/>
      <c r="C99" s="273"/>
      <c r="D99" s="273"/>
      <c r="E99" s="273"/>
      <c r="F99" s="280" t="s">
        <v>62</v>
      </c>
      <c r="G99" s="280"/>
      <c r="H99" s="280"/>
      <c r="I99" s="280"/>
      <c r="J99" s="280"/>
      <c r="K99" s="280"/>
      <c r="L99" s="280"/>
      <c r="M99" s="280"/>
      <c r="N99" s="280"/>
      <c r="O99" s="280"/>
      <c r="P99" s="280"/>
      <c r="Q99" s="280"/>
      <c r="R99" s="280"/>
      <c r="S99" s="280"/>
      <c r="T99" s="280"/>
      <c r="U99" s="280"/>
      <c r="V99" s="280"/>
      <c r="W99" s="280"/>
      <c r="X99" s="280"/>
      <c r="Y99" s="280"/>
      <c r="Z99" s="281"/>
      <c r="AA99" s="4"/>
      <c r="AB99" s="50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</row>
    <row r="100" spans="1:50" ht="50.1" hidden="1" customHeight="1" x14ac:dyDescent="0.25">
      <c r="A100" s="19"/>
      <c r="B100" s="73" t="str">
        <f t="shared" ref="B100:E101" si="232">B4</f>
        <v>Mois</v>
      </c>
      <c r="C100" s="74" t="str">
        <f t="shared" si="232"/>
        <v xml:space="preserve">VILLE : </v>
      </c>
      <c r="D100" s="74" t="str">
        <f t="shared" si="232"/>
        <v>ANNEE</v>
      </c>
      <c r="E100" s="74" t="str">
        <f t="shared" si="232"/>
        <v xml:space="preserve">Surface de plancher </v>
      </c>
      <c r="F100" s="75">
        <v>2010</v>
      </c>
      <c r="G100" s="75">
        <f>F100+1</f>
        <v>2011</v>
      </c>
      <c r="H100" s="75">
        <f>G100+1</f>
        <v>2012</v>
      </c>
      <c r="I100" s="75">
        <f t="shared" ref="I100:Q100" si="233">H100+1</f>
        <v>2013</v>
      </c>
      <c r="J100" s="75">
        <f t="shared" si="233"/>
        <v>2014</v>
      </c>
      <c r="K100" s="75">
        <f t="shared" si="233"/>
        <v>2015</v>
      </c>
      <c r="L100" s="75">
        <f t="shared" si="233"/>
        <v>2016</v>
      </c>
      <c r="M100" s="75">
        <f t="shared" si="233"/>
        <v>2017</v>
      </c>
      <c r="N100" s="75">
        <f t="shared" si="233"/>
        <v>2018</v>
      </c>
      <c r="O100" s="75">
        <f t="shared" si="233"/>
        <v>2019</v>
      </c>
      <c r="P100" s="75">
        <f t="shared" si="233"/>
        <v>2020</v>
      </c>
      <c r="Q100" s="75">
        <f t="shared" si="233"/>
        <v>2021</v>
      </c>
      <c r="R100" s="75">
        <f t="shared" ref="R100" si="234">Q100+1</f>
        <v>2022</v>
      </c>
      <c r="S100" s="75">
        <f t="shared" ref="S100" si="235">R100+1</f>
        <v>2023</v>
      </c>
      <c r="T100" s="75">
        <f t="shared" ref="T100" si="236">S100+1</f>
        <v>2024</v>
      </c>
      <c r="U100" s="75">
        <f t="shared" ref="U100" si="237">T100+1</f>
        <v>2025</v>
      </c>
      <c r="V100" s="75">
        <f t="shared" ref="V100" si="238">U100+1</f>
        <v>2026</v>
      </c>
      <c r="W100" s="75">
        <f t="shared" ref="W100" si="239">V100+1</f>
        <v>2027</v>
      </c>
      <c r="X100" s="75">
        <f t="shared" ref="X100" si="240">W100+1</f>
        <v>2028</v>
      </c>
      <c r="Y100" s="75">
        <f t="shared" ref="Y100" si="241">X100+1</f>
        <v>2029</v>
      </c>
      <c r="Z100" s="75">
        <f t="shared" ref="Z100" si="242">Y100+1</f>
        <v>2030</v>
      </c>
      <c r="AA100" s="4"/>
      <c r="AB100" s="50" t="e">
        <f>IF(#REF!="",0,#REF!)</f>
        <v>#REF!</v>
      </c>
      <c r="AC100" s="49">
        <f t="shared" ref="AC100:AC106" si="243">F130</f>
        <v>0</v>
      </c>
      <c r="AD100" s="49">
        <f t="shared" ref="AD100:AM106" si="244">G130</f>
        <v>0</v>
      </c>
      <c r="AE100" s="49">
        <f t="shared" si="244"/>
        <v>0</v>
      </c>
      <c r="AF100" s="49">
        <f t="shared" si="244"/>
        <v>0</v>
      </c>
      <c r="AG100" s="49">
        <f t="shared" si="244"/>
        <v>0</v>
      </c>
      <c r="AH100" s="49">
        <f t="shared" si="244"/>
        <v>0</v>
      </c>
      <c r="AI100" s="49">
        <f t="shared" si="244"/>
        <v>0</v>
      </c>
      <c r="AJ100" s="49">
        <f t="shared" si="244"/>
        <v>0</v>
      </c>
      <c r="AK100" s="49">
        <f t="shared" si="244"/>
        <v>0</v>
      </c>
      <c r="AL100" s="49">
        <f t="shared" si="244"/>
        <v>0</v>
      </c>
      <c r="AM100" s="49">
        <f t="shared" si="244"/>
        <v>0</v>
      </c>
      <c r="AN100" s="49" t="e">
        <f t="shared" si="171"/>
        <v>#REF!</v>
      </c>
      <c r="AO100" s="49" t="e">
        <f t="shared" si="172"/>
        <v>#REF!</v>
      </c>
      <c r="AP100" s="49" t="e">
        <f t="shared" si="173"/>
        <v>#REF!</v>
      </c>
      <c r="AQ100" s="49" t="e">
        <f t="shared" si="174"/>
        <v>#REF!</v>
      </c>
      <c r="AR100" s="49" t="e">
        <f t="shared" si="175"/>
        <v>#REF!</v>
      </c>
      <c r="AS100" s="49" t="e">
        <f t="shared" si="176"/>
        <v>#REF!</v>
      </c>
      <c r="AT100" s="49" t="e">
        <f t="shared" si="177"/>
        <v>#REF!</v>
      </c>
      <c r="AU100" s="49" t="e">
        <f t="shared" si="178"/>
        <v>#REF!</v>
      </c>
      <c r="AV100" s="49" t="e">
        <f t="shared" si="179"/>
        <v>#REF!</v>
      </c>
      <c r="AW100" s="49" t="e">
        <f t="shared" si="180"/>
        <v>#REF!</v>
      </c>
      <c r="AX100" s="49" t="e">
        <f t="shared" si="181"/>
        <v>#REF!</v>
      </c>
    </row>
    <row r="101" spans="1:50" ht="24.95" hidden="1" customHeight="1" x14ac:dyDescent="0.25">
      <c r="A101" s="19"/>
      <c r="B101" s="72" t="str">
        <f t="shared" si="232"/>
        <v>Janvier</v>
      </c>
      <c r="C101" s="16" t="str">
        <f t="shared" si="232"/>
        <v>Béziers</v>
      </c>
      <c r="D101" s="16" t="str">
        <f t="shared" si="232"/>
        <v/>
      </c>
      <c r="E101" s="16">
        <f t="shared" si="232"/>
        <v>7871</v>
      </c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4"/>
      <c r="AB101" s="50" t="e">
        <f>IF(#REF!="",0,#REF!)</f>
        <v>#REF!</v>
      </c>
      <c r="AC101" s="49" t="str">
        <f t="shared" si="243"/>
        <v>CONSOMMATIONS ANNUELLES en m3</v>
      </c>
      <c r="AD101" s="49">
        <f t="shared" si="244"/>
        <v>0</v>
      </c>
      <c r="AE101" s="49">
        <f t="shared" si="244"/>
        <v>0</v>
      </c>
      <c r="AF101" s="49">
        <f t="shared" si="244"/>
        <v>0</v>
      </c>
      <c r="AG101" s="49">
        <f t="shared" si="244"/>
        <v>0</v>
      </c>
      <c r="AH101" s="49">
        <f t="shared" si="244"/>
        <v>0</v>
      </c>
      <c r="AI101" s="49">
        <f t="shared" si="244"/>
        <v>0</v>
      </c>
      <c r="AJ101" s="49">
        <f t="shared" si="244"/>
        <v>0</v>
      </c>
      <c r="AK101" s="49">
        <f t="shared" si="244"/>
        <v>0</v>
      </c>
      <c r="AL101" s="49">
        <f t="shared" si="244"/>
        <v>0</v>
      </c>
      <c r="AM101" s="49">
        <f t="shared" si="244"/>
        <v>0</v>
      </c>
      <c r="AN101" s="49" t="e">
        <f t="shared" si="171"/>
        <v>#REF!</v>
      </c>
      <c r="AO101" s="49" t="e">
        <f t="shared" si="172"/>
        <v>#REF!</v>
      </c>
      <c r="AP101" s="49" t="e">
        <f t="shared" si="173"/>
        <v>#REF!</v>
      </c>
      <c r="AQ101" s="49" t="e">
        <f t="shared" si="174"/>
        <v>#REF!</v>
      </c>
      <c r="AR101" s="49" t="e">
        <f t="shared" si="175"/>
        <v>#REF!</v>
      </c>
      <c r="AS101" s="49" t="e">
        <f t="shared" si="176"/>
        <v>#REF!</v>
      </c>
      <c r="AT101" s="49" t="e">
        <f t="shared" si="177"/>
        <v>#REF!</v>
      </c>
      <c r="AU101" s="49" t="e">
        <f t="shared" si="178"/>
        <v>#REF!</v>
      </c>
      <c r="AV101" s="49" t="e">
        <f t="shared" si="179"/>
        <v>#REF!</v>
      </c>
      <c r="AW101" s="49" t="e">
        <f t="shared" si="180"/>
        <v>#REF!</v>
      </c>
      <c r="AX101" s="49" t="e">
        <f t="shared" si="181"/>
        <v>#REF!</v>
      </c>
    </row>
    <row r="102" spans="1:50" ht="24.95" hidden="1" customHeight="1" x14ac:dyDescent="0.25">
      <c r="A102" s="19"/>
      <c r="B102" s="72" t="str">
        <f t="shared" ref="B102:E106" si="245">B6</f>
        <v>Février</v>
      </c>
      <c r="C102" s="16" t="str">
        <f t="shared" si="245"/>
        <v>Béziers</v>
      </c>
      <c r="D102" s="16" t="str">
        <f t="shared" si="245"/>
        <v/>
      </c>
      <c r="E102" s="16">
        <f t="shared" si="245"/>
        <v>7871</v>
      </c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4"/>
      <c r="AB102" s="50" t="e">
        <f>IF(#REF!="",0,#REF!)</f>
        <v>#REF!</v>
      </c>
      <c r="AC102" s="49">
        <f t="shared" si="243"/>
        <v>2010</v>
      </c>
      <c r="AD102" s="49">
        <f t="shared" si="244"/>
        <v>2011</v>
      </c>
      <c r="AE102" s="49">
        <f t="shared" si="244"/>
        <v>2012</v>
      </c>
      <c r="AF102" s="49">
        <f t="shared" si="244"/>
        <v>2013</v>
      </c>
      <c r="AG102" s="49">
        <f t="shared" si="244"/>
        <v>2014</v>
      </c>
      <c r="AH102" s="49">
        <f t="shared" si="244"/>
        <v>2015</v>
      </c>
      <c r="AI102" s="49">
        <f t="shared" si="244"/>
        <v>2016</v>
      </c>
      <c r="AJ102" s="49">
        <f t="shared" si="244"/>
        <v>2017</v>
      </c>
      <c r="AK102" s="49">
        <f t="shared" si="244"/>
        <v>2018</v>
      </c>
      <c r="AL102" s="49">
        <f t="shared" si="244"/>
        <v>2019</v>
      </c>
      <c r="AM102" s="49">
        <f t="shared" si="244"/>
        <v>2020</v>
      </c>
      <c r="AN102" s="49" t="e">
        <f t="shared" si="171"/>
        <v>#REF!</v>
      </c>
      <c r="AO102" s="49" t="e">
        <f t="shared" si="172"/>
        <v>#REF!</v>
      </c>
      <c r="AP102" s="49" t="e">
        <f t="shared" si="173"/>
        <v>#REF!</v>
      </c>
      <c r="AQ102" s="49" t="e">
        <f t="shared" si="174"/>
        <v>#REF!</v>
      </c>
      <c r="AR102" s="49" t="e">
        <f t="shared" si="175"/>
        <v>#REF!</v>
      </c>
      <c r="AS102" s="49" t="e">
        <f t="shared" si="176"/>
        <v>#REF!</v>
      </c>
      <c r="AT102" s="49" t="e">
        <f t="shared" si="177"/>
        <v>#REF!</v>
      </c>
      <c r="AU102" s="49" t="e">
        <f t="shared" si="178"/>
        <v>#REF!</v>
      </c>
      <c r="AV102" s="49" t="e">
        <f t="shared" si="179"/>
        <v>#REF!</v>
      </c>
      <c r="AW102" s="49" t="e">
        <f t="shared" si="180"/>
        <v>#REF!</v>
      </c>
      <c r="AX102" s="49" t="e">
        <f t="shared" si="181"/>
        <v>#REF!</v>
      </c>
    </row>
    <row r="103" spans="1:50" ht="24.95" hidden="1" customHeight="1" x14ac:dyDescent="0.25">
      <c r="A103" s="19"/>
      <c r="B103" s="72" t="str">
        <f t="shared" si="245"/>
        <v>Mars</v>
      </c>
      <c r="C103" s="16" t="str">
        <f t="shared" si="245"/>
        <v>Béziers</v>
      </c>
      <c r="D103" s="16" t="str">
        <f t="shared" si="245"/>
        <v/>
      </c>
      <c r="E103" s="16">
        <f t="shared" si="245"/>
        <v>7871</v>
      </c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4"/>
      <c r="AB103" s="50" t="e">
        <f>IF(#REF!="",0,#REF!)</f>
        <v>#REF!</v>
      </c>
      <c r="AC103" s="49">
        <f t="shared" si="243"/>
        <v>0</v>
      </c>
      <c r="AD103" s="49">
        <f t="shared" si="244"/>
        <v>0</v>
      </c>
      <c r="AE103" s="49">
        <f t="shared" si="244"/>
        <v>0</v>
      </c>
      <c r="AF103" s="49">
        <f t="shared" si="244"/>
        <v>0</v>
      </c>
      <c r="AG103" s="49">
        <f t="shared" si="244"/>
        <v>0</v>
      </c>
      <c r="AH103" s="49">
        <f t="shared" si="244"/>
        <v>0</v>
      </c>
      <c r="AI103" s="49">
        <f t="shared" si="244"/>
        <v>0</v>
      </c>
      <c r="AJ103" s="49">
        <f t="shared" si="244"/>
        <v>0</v>
      </c>
      <c r="AK103" s="49">
        <f t="shared" si="244"/>
        <v>0</v>
      </c>
      <c r="AL103" s="49">
        <f t="shared" si="244"/>
        <v>0</v>
      </c>
      <c r="AM103" s="49">
        <f t="shared" si="244"/>
        <v>0</v>
      </c>
      <c r="AN103" s="49" t="e">
        <f t="shared" si="171"/>
        <v>#REF!</v>
      </c>
      <c r="AO103" s="49" t="e">
        <f t="shared" si="172"/>
        <v>#REF!</v>
      </c>
      <c r="AP103" s="49" t="e">
        <f t="shared" si="173"/>
        <v>#REF!</v>
      </c>
      <c r="AQ103" s="49" t="e">
        <f t="shared" si="174"/>
        <v>#REF!</v>
      </c>
      <c r="AR103" s="49" t="e">
        <f t="shared" si="175"/>
        <v>#REF!</v>
      </c>
      <c r="AS103" s="49" t="e">
        <f t="shared" si="176"/>
        <v>#REF!</v>
      </c>
      <c r="AT103" s="49" t="e">
        <f t="shared" si="177"/>
        <v>#REF!</v>
      </c>
      <c r="AU103" s="49" t="e">
        <f t="shared" si="178"/>
        <v>#REF!</v>
      </c>
      <c r="AV103" s="49" t="e">
        <f t="shared" si="179"/>
        <v>#REF!</v>
      </c>
      <c r="AW103" s="49" t="e">
        <f t="shared" si="180"/>
        <v>#REF!</v>
      </c>
      <c r="AX103" s="49" t="e">
        <f t="shared" si="181"/>
        <v>#REF!</v>
      </c>
    </row>
    <row r="104" spans="1:50" ht="24.95" hidden="1" customHeight="1" x14ac:dyDescent="0.25">
      <c r="A104" s="19"/>
      <c r="B104" s="72" t="str">
        <f t="shared" si="245"/>
        <v>Avril</v>
      </c>
      <c r="C104" s="16" t="str">
        <f t="shared" si="245"/>
        <v>Béziers</v>
      </c>
      <c r="D104" s="16" t="str">
        <f t="shared" si="245"/>
        <v/>
      </c>
      <c r="E104" s="16">
        <f t="shared" si="245"/>
        <v>7871</v>
      </c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4"/>
      <c r="AB104" s="50" t="e">
        <f>IF(#REF!="",0,#REF!)</f>
        <v>#REF!</v>
      </c>
      <c r="AC104" s="49">
        <f t="shared" si="243"/>
        <v>0</v>
      </c>
      <c r="AD104" s="49">
        <f t="shared" si="244"/>
        <v>0</v>
      </c>
      <c r="AE104" s="49">
        <f t="shared" si="244"/>
        <v>0</v>
      </c>
      <c r="AF104" s="49">
        <f t="shared" si="244"/>
        <v>0</v>
      </c>
      <c r="AG104" s="49">
        <f t="shared" si="244"/>
        <v>0</v>
      </c>
      <c r="AH104" s="49">
        <f t="shared" si="244"/>
        <v>0</v>
      </c>
      <c r="AI104" s="49">
        <f t="shared" si="244"/>
        <v>0</v>
      </c>
      <c r="AJ104" s="49">
        <f t="shared" si="244"/>
        <v>0</v>
      </c>
      <c r="AK104" s="49">
        <f t="shared" si="244"/>
        <v>0</v>
      </c>
      <c r="AL104" s="49">
        <f t="shared" si="244"/>
        <v>0</v>
      </c>
      <c r="AM104" s="49">
        <f t="shared" si="244"/>
        <v>0</v>
      </c>
      <c r="AN104" s="49" t="e">
        <f t="shared" si="171"/>
        <v>#REF!</v>
      </c>
      <c r="AO104" s="49" t="e">
        <f t="shared" si="172"/>
        <v>#REF!</v>
      </c>
      <c r="AP104" s="49" t="e">
        <f t="shared" si="173"/>
        <v>#REF!</v>
      </c>
      <c r="AQ104" s="49" t="e">
        <f t="shared" si="174"/>
        <v>#REF!</v>
      </c>
      <c r="AR104" s="49" t="e">
        <f t="shared" si="175"/>
        <v>#REF!</v>
      </c>
      <c r="AS104" s="49" t="e">
        <f t="shared" si="176"/>
        <v>#REF!</v>
      </c>
      <c r="AT104" s="49" t="e">
        <f t="shared" si="177"/>
        <v>#REF!</v>
      </c>
      <c r="AU104" s="49" t="e">
        <f t="shared" si="178"/>
        <v>#REF!</v>
      </c>
      <c r="AV104" s="49" t="e">
        <f t="shared" si="179"/>
        <v>#REF!</v>
      </c>
      <c r="AW104" s="49" t="e">
        <f t="shared" si="180"/>
        <v>#REF!</v>
      </c>
      <c r="AX104" s="49" t="e">
        <f t="shared" si="181"/>
        <v>#REF!</v>
      </c>
    </row>
    <row r="105" spans="1:50" ht="24.95" hidden="1" customHeight="1" x14ac:dyDescent="0.25">
      <c r="A105" s="19"/>
      <c r="B105" s="72" t="str">
        <f t="shared" si="245"/>
        <v>Mai</v>
      </c>
      <c r="C105" s="16" t="str">
        <f t="shared" si="245"/>
        <v>Béziers</v>
      </c>
      <c r="D105" s="16" t="str">
        <f t="shared" si="245"/>
        <v/>
      </c>
      <c r="E105" s="16">
        <f t="shared" si="245"/>
        <v>7871</v>
      </c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4"/>
      <c r="AB105" s="50" t="e">
        <f>IF(#REF!="",0,#REF!)</f>
        <v>#REF!</v>
      </c>
      <c r="AC105" s="49">
        <f t="shared" si="243"/>
        <v>0</v>
      </c>
      <c r="AD105" s="49">
        <f t="shared" si="244"/>
        <v>0</v>
      </c>
      <c r="AE105" s="49">
        <f t="shared" si="244"/>
        <v>0</v>
      </c>
      <c r="AF105" s="49">
        <f t="shared" si="244"/>
        <v>0</v>
      </c>
      <c r="AG105" s="49">
        <f t="shared" si="244"/>
        <v>0</v>
      </c>
      <c r="AH105" s="49">
        <f t="shared" si="244"/>
        <v>0</v>
      </c>
      <c r="AI105" s="49">
        <f t="shared" si="244"/>
        <v>0</v>
      </c>
      <c r="AJ105" s="49">
        <f t="shared" si="244"/>
        <v>0</v>
      </c>
      <c r="AK105" s="49">
        <f t="shared" si="244"/>
        <v>0</v>
      </c>
      <c r="AL105" s="49">
        <f t="shared" si="244"/>
        <v>0</v>
      </c>
      <c r="AM105" s="49">
        <f t="shared" si="244"/>
        <v>0</v>
      </c>
      <c r="AN105" s="49" t="e">
        <f t="shared" si="171"/>
        <v>#REF!</v>
      </c>
      <c r="AO105" s="49" t="e">
        <f t="shared" si="172"/>
        <v>#REF!</v>
      </c>
      <c r="AP105" s="49" t="e">
        <f t="shared" si="173"/>
        <v>#REF!</v>
      </c>
      <c r="AQ105" s="49" t="e">
        <f t="shared" si="174"/>
        <v>#REF!</v>
      </c>
      <c r="AR105" s="49" t="e">
        <f t="shared" si="175"/>
        <v>#REF!</v>
      </c>
      <c r="AS105" s="49" t="e">
        <f t="shared" si="176"/>
        <v>#REF!</v>
      </c>
      <c r="AT105" s="49" t="e">
        <f t="shared" si="177"/>
        <v>#REF!</v>
      </c>
      <c r="AU105" s="49" t="e">
        <f t="shared" si="178"/>
        <v>#REF!</v>
      </c>
      <c r="AV105" s="49" t="e">
        <f t="shared" si="179"/>
        <v>#REF!</v>
      </c>
      <c r="AW105" s="49" t="e">
        <f t="shared" si="180"/>
        <v>#REF!</v>
      </c>
      <c r="AX105" s="49" t="e">
        <f t="shared" si="181"/>
        <v>#REF!</v>
      </c>
    </row>
    <row r="106" spans="1:50" ht="24.95" hidden="1" customHeight="1" x14ac:dyDescent="0.25">
      <c r="A106" s="19"/>
      <c r="B106" s="72" t="str">
        <f t="shared" si="245"/>
        <v>Juin</v>
      </c>
      <c r="C106" s="16" t="str">
        <f t="shared" si="245"/>
        <v>Béziers</v>
      </c>
      <c r="D106" s="16" t="str">
        <f t="shared" si="245"/>
        <v/>
      </c>
      <c r="E106" s="16">
        <f t="shared" si="245"/>
        <v>7871</v>
      </c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4"/>
      <c r="AB106" s="50" t="e">
        <f>IF(#REF!="",0,#REF!)</f>
        <v>#REF!</v>
      </c>
      <c r="AC106" s="49">
        <f t="shared" si="243"/>
        <v>0</v>
      </c>
      <c r="AD106" s="49">
        <f t="shared" si="244"/>
        <v>0</v>
      </c>
      <c r="AE106" s="49">
        <f t="shared" si="244"/>
        <v>0</v>
      </c>
      <c r="AF106" s="49">
        <f t="shared" si="244"/>
        <v>0</v>
      </c>
      <c r="AG106" s="49">
        <f t="shared" si="244"/>
        <v>0</v>
      </c>
      <c r="AH106" s="49">
        <f t="shared" si="244"/>
        <v>0</v>
      </c>
      <c r="AI106" s="49">
        <f t="shared" si="244"/>
        <v>0</v>
      </c>
      <c r="AJ106" s="49">
        <f t="shared" si="244"/>
        <v>0</v>
      </c>
      <c r="AK106" s="49">
        <f t="shared" si="244"/>
        <v>0</v>
      </c>
      <c r="AL106" s="49">
        <f t="shared" si="244"/>
        <v>0</v>
      </c>
      <c r="AM106" s="49">
        <f t="shared" si="244"/>
        <v>0</v>
      </c>
      <c r="AN106" s="49" t="e">
        <f t="shared" si="171"/>
        <v>#REF!</v>
      </c>
      <c r="AO106" s="49" t="e">
        <f t="shared" si="172"/>
        <v>#REF!</v>
      </c>
      <c r="AP106" s="49" t="e">
        <f t="shared" si="173"/>
        <v>#REF!</v>
      </c>
      <c r="AQ106" s="49" t="e">
        <f t="shared" si="174"/>
        <v>#REF!</v>
      </c>
      <c r="AR106" s="49" t="e">
        <f t="shared" si="175"/>
        <v>#REF!</v>
      </c>
      <c r="AS106" s="49" t="e">
        <f t="shared" si="176"/>
        <v>#REF!</v>
      </c>
      <c r="AT106" s="49" t="e">
        <f t="shared" si="177"/>
        <v>#REF!</v>
      </c>
      <c r="AU106" s="49" t="e">
        <f t="shared" si="178"/>
        <v>#REF!</v>
      </c>
      <c r="AV106" s="49" t="e">
        <f t="shared" si="179"/>
        <v>#REF!</v>
      </c>
      <c r="AW106" s="49" t="e">
        <f t="shared" si="180"/>
        <v>#REF!</v>
      </c>
      <c r="AX106" s="49" t="e">
        <f t="shared" si="181"/>
        <v>#REF!</v>
      </c>
    </row>
    <row r="107" spans="1:50" ht="24.95" hidden="1" customHeight="1" x14ac:dyDescent="0.25">
      <c r="A107" s="19"/>
      <c r="B107" s="72" t="str">
        <f t="shared" ref="B107:E107" si="246">B11</f>
        <v>Juillet</v>
      </c>
      <c r="C107" s="16" t="str">
        <f t="shared" si="246"/>
        <v>Béziers</v>
      </c>
      <c r="D107" s="16" t="str">
        <f t="shared" si="246"/>
        <v/>
      </c>
      <c r="E107" s="16">
        <f t="shared" si="246"/>
        <v>7871</v>
      </c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4"/>
      <c r="AB107" s="50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</row>
    <row r="108" spans="1:50" ht="24.95" hidden="1" customHeight="1" x14ac:dyDescent="0.25">
      <c r="A108" s="19"/>
      <c r="B108" s="72" t="str">
        <f t="shared" ref="B108:E108" si="247">B12</f>
        <v>Août</v>
      </c>
      <c r="C108" s="16" t="str">
        <f t="shared" si="247"/>
        <v>Béziers</v>
      </c>
      <c r="D108" s="16" t="str">
        <f t="shared" si="247"/>
        <v/>
      </c>
      <c r="E108" s="16">
        <f t="shared" si="247"/>
        <v>7871</v>
      </c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4"/>
      <c r="AB108" s="50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</row>
    <row r="109" spans="1:50" ht="24.95" hidden="1" customHeight="1" x14ac:dyDescent="0.25">
      <c r="A109" s="19"/>
      <c r="B109" s="72" t="str">
        <f t="shared" ref="B109:E109" si="248">B13</f>
        <v>Septembre</v>
      </c>
      <c r="C109" s="16" t="str">
        <f t="shared" si="248"/>
        <v>Béziers</v>
      </c>
      <c r="D109" s="16" t="str">
        <f t="shared" si="248"/>
        <v/>
      </c>
      <c r="E109" s="16">
        <f t="shared" si="248"/>
        <v>7871</v>
      </c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4"/>
      <c r="AB109" s="50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</row>
    <row r="110" spans="1:50" ht="24.95" hidden="1" customHeight="1" x14ac:dyDescent="0.25">
      <c r="A110" s="19"/>
      <c r="B110" s="72" t="str">
        <f t="shared" ref="B110:E110" si="249">B14</f>
        <v>Octobre</v>
      </c>
      <c r="C110" s="16" t="str">
        <f t="shared" si="249"/>
        <v>Béziers</v>
      </c>
      <c r="D110" s="16" t="str">
        <f t="shared" si="249"/>
        <v/>
      </c>
      <c r="E110" s="16">
        <f t="shared" si="249"/>
        <v>7871</v>
      </c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4"/>
      <c r="AB110" s="50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</row>
    <row r="111" spans="1:50" ht="24.95" hidden="1" customHeight="1" x14ac:dyDescent="0.25">
      <c r="A111" s="19"/>
      <c r="B111" s="72" t="str">
        <f t="shared" ref="B111:E111" si="250">B15</f>
        <v>Novembre</v>
      </c>
      <c r="C111" s="16" t="str">
        <f t="shared" si="250"/>
        <v>Béziers</v>
      </c>
      <c r="D111" s="16" t="str">
        <f t="shared" si="250"/>
        <v/>
      </c>
      <c r="E111" s="16">
        <f t="shared" si="250"/>
        <v>7871</v>
      </c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4"/>
      <c r="AB111" s="50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</row>
    <row r="112" spans="1:50" ht="24.95" hidden="1" customHeight="1" x14ac:dyDescent="0.25">
      <c r="A112" s="19"/>
      <c r="B112" s="72" t="str">
        <f t="shared" ref="B112:E113" si="251">B16</f>
        <v>Décembre</v>
      </c>
      <c r="C112" s="16" t="str">
        <f t="shared" si="251"/>
        <v>Béziers</v>
      </c>
      <c r="D112" s="16" t="str">
        <f t="shared" si="251"/>
        <v/>
      </c>
      <c r="E112" s="16">
        <f t="shared" si="251"/>
        <v>7871</v>
      </c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4"/>
      <c r="AB112" s="50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</row>
    <row r="113" spans="1:50" ht="24.95" hidden="1" customHeight="1" x14ac:dyDescent="0.25">
      <c r="A113" s="19"/>
      <c r="B113" s="86" t="s">
        <v>38</v>
      </c>
      <c r="C113" s="16" t="str">
        <f t="shared" si="251"/>
        <v>Béziers</v>
      </c>
      <c r="D113" s="16" t="str">
        <f t="shared" si="251"/>
        <v/>
      </c>
      <c r="E113" s="16">
        <f t="shared" si="251"/>
        <v>7871</v>
      </c>
      <c r="F113" s="87">
        <f>SUM(F101:F112)</f>
        <v>0</v>
      </c>
      <c r="G113" s="87">
        <f t="shared" ref="G113" si="252">SUM(G101:G112)</f>
        <v>0</v>
      </c>
      <c r="H113" s="87">
        <f t="shared" ref="H113" si="253">SUM(H101:H112)</f>
        <v>0</v>
      </c>
      <c r="I113" s="87">
        <f t="shared" ref="I113" si="254">SUM(I101:I112)</f>
        <v>0</v>
      </c>
      <c r="J113" s="87">
        <f t="shared" ref="J113" si="255">SUM(J101:J112)</f>
        <v>0</v>
      </c>
      <c r="K113" s="87">
        <f t="shared" ref="K113" si="256">SUM(K101:K112)</f>
        <v>0</v>
      </c>
      <c r="L113" s="87">
        <f t="shared" ref="L113" si="257">SUM(L101:L112)</f>
        <v>0</v>
      </c>
      <c r="M113" s="87">
        <f t="shared" ref="M113" si="258">SUM(M101:M112)</f>
        <v>0</v>
      </c>
      <c r="N113" s="87">
        <f t="shared" ref="N113" si="259">SUM(N101:N112)</f>
        <v>0</v>
      </c>
      <c r="O113" s="87">
        <f t="shared" ref="O113" si="260">SUM(O101:O112)</f>
        <v>0</v>
      </c>
      <c r="P113" s="87">
        <f t="shared" ref="P113" si="261">SUM(P101:P112)</f>
        <v>0</v>
      </c>
      <c r="Q113" s="87">
        <f t="shared" ref="Q113:Z113" si="262">SUM(Q101:Q112)</f>
        <v>0</v>
      </c>
      <c r="R113" s="87">
        <f t="shared" si="262"/>
        <v>0</v>
      </c>
      <c r="S113" s="87">
        <f t="shared" si="262"/>
        <v>0</v>
      </c>
      <c r="T113" s="87">
        <f t="shared" si="262"/>
        <v>0</v>
      </c>
      <c r="U113" s="87">
        <f t="shared" si="262"/>
        <v>0</v>
      </c>
      <c r="V113" s="87">
        <f t="shared" si="262"/>
        <v>0</v>
      </c>
      <c r="W113" s="87">
        <f t="shared" si="262"/>
        <v>0</v>
      </c>
      <c r="X113" s="87">
        <f t="shared" si="262"/>
        <v>0</v>
      </c>
      <c r="Y113" s="87">
        <f t="shared" si="262"/>
        <v>0</v>
      </c>
      <c r="Z113" s="87">
        <f t="shared" si="262"/>
        <v>0</v>
      </c>
      <c r="AA113" s="4"/>
      <c r="AB113" s="50" t="e">
        <f>IF(#REF!="",0,#REF!)</f>
        <v>#REF!</v>
      </c>
      <c r="AC113" s="49">
        <f>F137</f>
        <v>0</v>
      </c>
      <c r="AD113" s="49">
        <f t="shared" ref="AD113:AD115" si="263">G137</f>
        <v>0</v>
      </c>
      <c r="AE113" s="49">
        <f t="shared" ref="AE113:AE115" si="264">H137</f>
        <v>0</v>
      </c>
      <c r="AF113" s="49">
        <f t="shared" ref="AF113:AF115" si="265">I137</f>
        <v>0</v>
      </c>
      <c r="AG113" s="49">
        <f t="shared" ref="AG113:AG115" si="266">J137</f>
        <v>0</v>
      </c>
      <c r="AH113" s="49">
        <f t="shared" ref="AH113:AH115" si="267">K137</f>
        <v>0</v>
      </c>
      <c r="AI113" s="49">
        <f t="shared" ref="AI113:AI115" si="268">L137</f>
        <v>0</v>
      </c>
      <c r="AJ113" s="49">
        <f t="shared" ref="AJ113:AJ115" si="269">M137</f>
        <v>0</v>
      </c>
      <c r="AK113" s="49">
        <f t="shared" ref="AK113:AK115" si="270">N137</f>
        <v>0</v>
      </c>
      <c r="AL113" s="49">
        <f t="shared" ref="AL113:AL115" si="271">O137</f>
        <v>0</v>
      </c>
      <c r="AM113" s="49">
        <f t="shared" ref="AM113:AM115" si="272">P137</f>
        <v>0</v>
      </c>
      <c r="AN113" s="49" t="e">
        <f t="shared" si="171"/>
        <v>#REF!</v>
      </c>
      <c r="AO113" s="49" t="e">
        <f t="shared" si="172"/>
        <v>#REF!</v>
      </c>
      <c r="AP113" s="49" t="e">
        <f t="shared" si="173"/>
        <v>#REF!</v>
      </c>
      <c r="AQ113" s="49" t="e">
        <f t="shared" si="174"/>
        <v>#REF!</v>
      </c>
      <c r="AR113" s="49" t="e">
        <f t="shared" si="175"/>
        <v>#REF!</v>
      </c>
      <c r="AS113" s="49" t="e">
        <f t="shared" si="176"/>
        <v>#REF!</v>
      </c>
      <c r="AT113" s="49" t="e">
        <f t="shared" si="177"/>
        <v>#REF!</v>
      </c>
      <c r="AU113" s="49" t="e">
        <f t="shared" si="178"/>
        <v>#REF!</v>
      </c>
      <c r="AV113" s="49" t="e">
        <f t="shared" si="179"/>
        <v>#REF!</v>
      </c>
      <c r="AW113" s="49" t="e">
        <f t="shared" si="180"/>
        <v>#REF!</v>
      </c>
      <c r="AX113" s="49" t="e">
        <f t="shared" si="181"/>
        <v>#REF!</v>
      </c>
    </row>
    <row r="114" spans="1:50" ht="50.1" hidden="1" customHeight="1" x14ac:dyDescent="0.25">
      <c r="A114" s="19"/>
      <c r="B114" s="274" t="s">
        <v>34</v>
      </c>
      <c r="C114" s="274"/>
      <c r="D114" s="274"/>
      <c r="E114" s="274"/>
      <c r="F114" s="278"/>
      <c r="G114" s="278"/>
      <c r="H114" s="278"/>
      <c r="I114" s="278"/>
      <c r="J114" s="278"/>
      <c r="K114" s="278"/>
      <c r="L114" s="278"/>
      <c r="M114" s="278"/>
      <c r="N114" s="278"/>
      <c r="O114" s="278"/>
      <c r="P114" s="278"/>
      <c r="Q114" s="278"/>
      <c r="R114" s="278"/>
      <c r="S114" s="278"/>
      <c r="T114" s="278"/>
      <c r="U114" s="278"/>
      <c r="V114" s="278"/>
      <c r="W114" s="278"/>
      <c r="X114" s="278"/>
      <c r="Y114" s="278"/>
      <c r="Z114" s="279"/>
      <c r="AA114" s="4"/>
      <c r="AB114" s="50" t="e">
        <f>IF(#REF!="",0,#REF!)</f>
        <v>#REF!</v>
      </c>
      <c r="AC114" s="49">
        <f>F138</f>
        <v>0</v>
      </c>
      <c r="AD114" s="49">
        <f t="shared" si="263"/>
        <v>0</v>
      </c>
      <c r="AE114" s="49">
        <f t="shared" si="264"/>
        <v>0</v>
      </c>
      <c r="AF114" s="49">
        <f t="shared" si="265"/>
        <v>0</v>
      </c>
      <c r="AG114" s="49">
        <f t="shared" si="266"/>
        <v>0</v>
      </c>
      <c r="AH114" s="49">
        <f t="shared" si="267"/>
        <v>0</v>
      </c>
      <c r="AI114" s="49">
        <f t="shared" si="268"/>
        <v>0</v>
      </c>
      <c r="AJ114" s="49">
        <f t="shared" si="269"/>
        <v>0</v>
      </c>
      <c r="AK114" s="49">
        <f t="shared" si="270"/>
        <v>0</v>
      </c>
      <c r="AL114" s="49">
        <f t="shared" si="271"/>
        <v>0</v>
      </c>
      <c r="AM114" s="49">
        <f t="shared" si="272"/>
        <v>0</v>
      </c>
      <c r="AN114" s="49" t="e">
        <f t="shared" si="171"/>
        <v>#REF!</v>
      </c>
      <c r="AO114" s="49" t="e">
        <f t="shared" si="172"/>
        <v>#REF!</v>
      </c>
      <c r="AP114" s="49" t="e">
        <f t="shared" si="173"/>
        <v>#REF!</v>
      </c>
      <c r="AQ114" s="49" t="e">
        <f t="shared" si="174"/>
        <v>#REF!</v>
      </c>
      <c r="AR114" s="49" t="e">
        <f t="shared" si="175"/>
        <v>#REF!</v>
      </c>
      <c r="AS114" s="49" t="e">
        <f t="shared" si="176"/>
        <v>#REF!</v>
      </c>
      <c r="AT114" s="49" t="e">
        <f t="shared" si="177"/>
        <v>#REF!</v>
      </c>
      <c r="AU114" s="49" t="e">
        <f t="shared" si="178"/>
        <v>#REF!</v>
      </c>
      <c r="AV114" s="49" t="e">
        <f t="shared" si="179"/>
        <v>#REF!</v>
      </c>
      <c r="AW114" s="49" t="e">
        <f t="shared" si="180"/>
        <v>#REF!</v>
      </c>
      <c r="AX114" s="49" t="e">
        <f t="shared" si="181"/>
        <v>#REF!</v>
      </c>
    </row>
    <row r="115" spans="1:50" ht="50.1" hidden="1" customHeight="1" x14ac:dyDescent="0.25">
      <c r="A115" s="19"/>
      <c r="B115" s="275"/>
      <c r="C115" s="275"/>
      <c r="D115" s="275"/>
      <c r="E115" s="275"/>
      <c r="F115" s="278" t="s">
        <v>62</v>
      </c>
      <c r="G115" s="278"/>
      <c r="H115" s="278"/>
      <c r="I115" s="278"/>
      <c r="J115" s="278"/>
      <c r="K115" s="278"/>
      <c r="L115" s="278"/>
      <c r="M115" s="278"/>
      <c r="N115" s="278"/>
      <c r="O115" s="278"/>
      <c r="P115" s="278"/>
      <c r="Q115" s="278"/>
      <c r="R115" s="278"/>
      <c r="S115" s="278"/>
      <c r="T115" s="278"/>
      <c r="U115" s="278"/>
      <c r="V115" s="278"/>
      <c r="W115" s="278"/>
      <c r="X115" s="278"/>
      <c r="Y115" s="278"/>
      <c r="Z115" s="279"/>
      <c r="AA115" s="4"/>
      <c r="AB115" s="50" t="e">
        <f>IF(#REF!="",0,#REF!)</f>
        <v>#REF!</v>
      </c>
      <c r="AC115" s="49">
        <f>F139</f>
        <v>0</v>
      </c>
      <c r="AD115" s="49">
        <f t="shared" si="263"/>
        <v>0</v>
      </c>
      <c r="AE115" s="49">
        <f t="shared" si="264"/>
        <v>0</v>
      </c>
      <c r="AF115" s="49">
        <f t="shared" si="265"/>
        <v>0</v>
      </c>
      <c r="AG115" s="49">
        <f t="shared" si="266"/>
        <v>0</v>
      </c>
      <c r="AH115" s="49">
        <f t="shared" si="267"/>
        <v>0</v>
      </c>
      <c r="AI115" s="49">
        <f t="shared" si="268"/>
        <v>0</v>
      </c>
      <c r="AJ115" s="49">
        <f t="shared" si="269"/>
        <v>0</v>
      </c>
      <c r="AK115" s="49">
        <f t="shared" si="270"/>
        <v>0</v>
      </c>
      <c r="AL115" s="49">
        <f t="shared" si="271"/>
        <v>0</v>
      </c>
      <c r="AM115" s="49">
        <f t="shared" si="272"/>
        <v>0</v>
      </c>
      <c r="AN115" s="49" t="e">
        <f t="shared" si="171"/>
        <v>#REF!</v>
      </c>
      <c r="AO115" s="49" t="e">
        <f t="shared" si="172"/>
        <v>#REF!</v>
      </c>
      <c r="AP115" s="49" t="e">
        <f t="shared" si="173"/>
        <v>#REF!</v>
      </c>
      <c r="AQ115" s="49" t="e">
        <f t="shared" si="174"/>
        <v>#REF!</v>
      </c>
      <c r="AR115" s="49" t="e">
        <f t="shared" si="175"/>
        <v>#REF!</v>
      </c>
      <c r="AS115" s="49" t="e">
        <f t="shared" si="176"/>
        <v>#REF!</v>
      </c>
      <c r="AT115" s="49" t="e">
        <f t="shared" si="177"/>
        <v>#REF!</v>
      </c>
      <c r="AU115" s="49" t="e">
        <f t="shared" si="178"/>
        <v>#REF!</v>
      </c>
      <c r="AV115" s="49" t="e">
        <f t="shared" si="179"/>
        <v>#REF!</v>
      </c>
      <c r="AW115" s="49" t="e">
        <f t="shared" si="180"/>
        <v>#REF!</v>
      </c>
      <c r="AX115" s="49" t="e">
        <f t="shared" si="181"/>
        <v>#REF!</v>
      </c>
    </row>
    <row r="116" spans="1:50" ht="50.1" hidden="1" customHeight="1" x14ac:dyDescent="0.25">
      <c r="A116" s="19"/>
      <c r="B116" s="15" t="str">
        <f t="shared" ref="B116:E117" si="273">B4</f>
        <v>Mois</v>
      </c>
      <c r="C116" s="29" t="str">
        <f t="shared" si="273"/>
        <v xml:space="preserve">VILLE : </v>
      </c>
      <c r="D116" s="29" t="str">
        <f t="shared" si="273"/>
        <v>ANNEE</v>
      </c>
      <c r="E116" s="29" t="str">
        <f t="shared" si="273"/>
        <v xml:space="preserve">Surface de plancher </v>
      </c>
      <c r="F116" s="76">
        <v>2010</v>
      </c>
      <c r="G116" s="76">
        <f>F116+1</f>
        <v>2011</v>
      </c>
      <c r="H116" s="76">
        <f>G116+1</f>
        <v>2012</v>
      </c>
      <c r="I116" s="76">
        <f t="shared" ref="I116:Q116" si="274">H116+1</f>
        <v>2013</v>
      </c>
      <c r="J116" s="76">
        <f t="shared" si="274"/>
        <v>2014</v>
      </c>
      <c r="K116" s="76">
        <f t="shared" si="274"/>
        <v>2015</v>
      </c>
      <c r="L116" s="76">
        <f t="shared" si="274"/>
        <v>2016</v>
      </c>
      <c r="M116" s="76">
        <f t="shared" si="274"/>
        <v>2017</v>
      </c>
      <c r="N116" s="76">
        <f t="shared" si="274"/>
        <v>2018</v>
      </c>
      <c r="O116" s="76">
        <f t="shared" si="274"/>
        <v>2019</v>
      </c>
      <c r="P116" s="76">
        <f t="shared" si="274"/>
        <v>2020</v>
      </c>
      <c r="Q116" s="76">
        <f t="shared" si="274"/>
        <v>2021</v>
      </c>
      <c r="R116" s="76">
        <f t="shared" ref="R116" si="275">Q116+1</f>
        <v>2022</v>
      </c>
      <c r="S116" s="76">
        <f t="shared" ref="S116" si="276">R116+1</f>
        <v>2023</v>
      </c>
      <c r="T116" s="76">
        <f t="shared" ref="T116" si="277">S116+1</f>
        <v>2024</v>
      </c>
      <c r="U116" s="76">
        <f t="shared" ref="U116" si="278">T116+1</f>
        <v>2025</v>
      </c>
      <c r="V116" s="76">
        <f t="shared" ref="V116" si="279">U116+1</f>
        <v>2026</v>
      </c>
      <c r="W116" s="76">
        <f t="shared" ref="W116" si="280">V116+1</f>
        <v>2027</v>
      </c>
      <c r="X116" s="76">
        <f t="shared" ref="X116" si="281">W116+1</f>
        <v>2028</v>
      </c>
      <c r="Y116" s="76">
        <f t="shared" ref="Y116" si="282">X116+1</f>
        <v>2029</v>
      </c>
      <c r="Z116" s="76">
        <f t="shared" ref="Z116" si="283">Y116+1</f>
        <v>2030</v>
      </c>
      <c r="AA116" s="4"/>
      <c r="AB116" s="50" t="e">
        <f>IF(#REF!="",0,#REF!)</f>
        <v>#REF!</v>
      </c>
      <c r="AC116" s="49" t="e">
        <f>#REF!</f>
        <v>#REF!</v>
      </c>
      <c r="AD116" s="49" t="e">
        <f>#REF!</f>
        <v>#REF!</v>
      </c>
      <c r="AE116" s="49" t="e">
        <f>#REF!</f>
        <v>#REF!</v>
      </c>
      <c r="AF116" s="49" t="e">
        <f>#REF!</f>
        <v>#REF!</v>
      </c>
      <c r="AG116" s="49" t="e">
        <f>#REF!</f>
        <v>#REF!</v>
      </c>
      <c r="AH116" s="49" t="e">
        <f>#REF!</f>
        <v>#REF!</v>
      </c>
      <c r="AI116" s="49" t="e">
        <f>#REF!</f>
        <v>#REF!</v>
      </c>
      <c r="AJ116" s="49" t="e">
        <f>#REF!</f>
        <v>#REF!</v>
      </c>
      <c r="AK116" s="49" t="e">
        <f>#REF!</f>
        <v>#REF!</v>
      </c>
      <c r="AL116" s="49" t="e">
        <f>#REF!</f>
        <v>#REF!</v>
      </c>
      <c r="AM116" s="49" t="e">
        <f>#REF!</f>
        <v>#REF!</v>
      </c>
      <c r="AN116" s="49" t="e">
        <f t="shared" si="171"/>
        <v>#REF!</v>
      </c>
      <c r="AO116" s="49" t="e">
        <f t="shared" si="172"/>
        <v>#REF!</v>
      </c>
      <c r="AP116" s="49" t="e">
        <f t="shared" si="173"/>
        <v>#REF!</v>
      </c>
      <c r="AQ116" s="49" t="e">
        <f t="shared" si="174"/>
        <v>#REF!</v>
      </c>
      <c r="AR116" s="49" t="e">
        <f t="shared" si="175"/>
        <v>#REF!</v>
      </c>
      <c r="AS116" s="49" t="e">
        <f t="shared" si="176"/>
        <v>#REF!</v>
      </c>
      <c r="AT116" s="49" t="e">
        <f t="shared" si="177"/>
        <v>#REF!</v>
      </c>
      <c r="AU116" s="49" t="e">
        <f t="shared" si="178"/>
        <v>#REF!</v>
      </c>
      <c r="AV116" s="49" t="e">
        <f t="shared" si="179"/>
        <v>#REF!</v>
      </c>
      <c r="AW116" s="49" t="e">
        <f t="shared" si="180"/>
        <v>#REF!</v>
      </c>
      <c r="AX116" s="49" t="e">
        <f t="shared" si="181"/>
        <v>#REF!</v>
      </c>
    </row>
    <row r="117" spans="1:50" ht="24.95" hidden="1" customHeight="1" x14ac:dyDescent="0.25">
      <c r="A117" s="19"/>
      <c r="B117" s="72" t="str">
        <f t="shared" si="273"/>
        <v>Janvier</v>
      </c>
      <c r="C117" s="16" t="str">
        <f t="shared" si="273"/>
        <v>Béziers</v>
      </c>
      <c r="D117" s="16" t="str">
        <f t="shared" si="273"/>
        <v/>
      </c>
      <c r="E117" s="16">
        <f t="shared" si="273"/>
        <v>7871</v>
      </c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4"/>
      <c r="AB117" s="50" t="e">
        <f>IF(#REF!="",0,#REF!)</f>
        <v>#REF!</v>
      </c>
      <c r="AC117" s="49">
        <f>F141</f>
        <v>0</v>
      </c>
      <c r="AD117" s="49">
        <f t="shared" ref="AD117:AM121" si="284">G141</f>
        <v>0</v>
      </c>
      <c r="AE117" s="49">
        <f t="shared" si="284"/>
        <v>0</v>
      </c>
      <c r="AF117" s="49">
        <f t="shared" si="284"/>
        <v>0</v>
      </c>
      <c r="AG117" s="49">
        <f t="shared" si="284"/>
        <v>0</v>
      </c>
      <c r="AH117" s="49">
        <f t="shared" si="284"/>
        <v>0</v>
      </c>
      <c r="AI117" s="49">
        <f t="shared" si="284"/>
        <v>0</v>
      </c>
      <c r="AJ117" s="49">
        <f t="shared" si="284"/>
        <v>0</v>
      </c>
      <c r="AK117" s="49">
        <f t="shared" si="284"/>
        <v>0</v>
      </c>
      <c r="AL117" s="49">
        <f t="shared" si="284"/>
        <v>0</v>
      </c>
      <c r="AM117" s="49">
        <f t="shared" si="284"/>
        <v>0</v>
      </c>
      <c r="AN117" s="49" t="e">
        <f t="shared" si="171"/>
        <v>#REF!</v>
      </c>
      <c r="AO117" s="49" t="e">
        <f t="shared" si="172"/>
        <v>#REF!</v>
      </c>
      <c r="AP117" s="49" t="e">
        <f t="shared" si="173"/>
        <v>#REF!</v>
      </c>
      <c r="AQ117" s="49" t="e">
        <f t="shared" si="174"/>
        <v>#REF!</v>
      </c>
      <c r="AR117" s="49" t="e">
        <f t="shared" si="175"/>
        <v>#REF!</v>
      </c>
      <c r="AS117" s="49" t="e">
        <f t="shared" si="176"/>
        <v>#REF!</v>
      </c>
      <c r="AT117" s="49" t="e">
        <f t="shared" si="177"/>
        <v>#REF!</v>
      </c>
      <c r="AU117" s="49" t="e">
        <f t="shared" si="178"/>
        <v>#REF!</v>
      </c>
      <c r="AV117" s="49" t="e">
        <f t="shared" si="179"/>
        <v>#REF!</v>
      </c>
      <c r="AW117" s="49" t="e">
        <f t="shared" si="180"/>
        <v>#REF!</v>
      </c>
      <c r="AX117" s="49" t="e">
        <f t="shared" si="181"/>
        <v>#REF!</v>
      </c>
    </row>
    <row r="118" spans="1:50" ht="24.95" hidden="1" customHeight="1" x14ac:dyDescent="0.25">
      <c r="A118" s="19"/>
      <c r="B118" s="72" t="str">
        <f t="shared" ref="B118:E122" si="285">B6</f>
        <v>Février</v>
      </c>
      <c r="C118" s="16" t="str">
        <f t="shared" si="285"/>
        <v>Béziers</v>
      </c>
      <c r="D118" s="16" t="str">
        <f t="shared" si="285"/>
        <v/>
      </c>
      <c r="E118" s="16">
        <f t="shared" si="285"/>
        <v>7871</v>
      </c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4"/>
      <c r="AB118" s="50" t="e">
        <f>IF(#REF!="",0,#REF!)</f>
        <v>#REF!</v>
      </c>
      <c r="AC118" s="49">
        <f>F142</f>
        <v>0</v>
      </c>
      <c r="AD118" s="49">
        <f t="shared" si="284"/>
        <v>0</v>
      </c>
      <c r="AE118" s="49">
        <f t="shared" si="284"/>
        <v>0</v>
      </c>
      <c r="AF118" s="49">
        <f t="shared" si="284"/>
        <v>0</v>
      </c>
      <c r="AG118" s="49">
        <f t="shared" si="284"/>
        <v>0</v>
      </c>
      <c r="AH118" s="49">
        <f t="shared" si="284"/>
        <v>0</v>
      </c>
      <c r="AI118" s="49">
        <f t="shared" si="284"/>
        <v>0</v>
      </c>
      <c r="AJ118" s="49">
        <f t="shared" si="284"/>
        <v>0</v>
      </c>
      <c r="AK118" s="49">
        <f t="shared" si="284"/>
        <v>0</v>
      </c>
      <c r="AL118" s="49">
        <f t="shared" si="284"/>
        <v>0</v>
      </c>
      <c r="AM118" s="49">
        <f t="shared" si="284"/>
        <v>0</v>
      </c>
      <c r="AN118" s="49" t="e">
        <f t="shared" si="171"/>
        <v>#REF!</v>
      </c>
      <c r="AO118" s="49" t="e">
        <f t="shared" si="172"/>
        <v>#REF!</v>
      </c>
      <c r="AP118" s="49" t="e">
        <f t="shared" si="173"/>
        <v>#REF!</v>
      </c>
      <c r="AQ118" s="49" t="e">
        <f t="shared" si="174"/>
        <v>#REF!</v>
      </c>
      <c r="AR118" s="49" t="e">
        <f t="shared" si="175"/>
        <v>#REF!</v>
      </c>
      <c r="AS118" s="49" t="e">
        <f t="shared" si="176"/>
        <v>#REF!</v>
      </c>
      <c r="AT118" s="49" t="e">
        <f t="shared" si="177"/>
        <v>#REF!</v>
      </c>
      <c r="AU118" s="49" t="e">
        <f t="shared" si="178"/>
        <v>#REF!</v>
      </c>
      <c r="AV118" s="49" t="e">
        <f t="shared" si="179"/>
        <v>#REF!</v>
      </c>
      <c r="AW118" s="49" t="e">
        <f t="shared" si="180"/>
        <v>#REF!</v>
      </c>
      <c r="AX118" s="49" t="e">
        <f t="shared" si="181"/>
        <v>#REF!</v>
      </c>
    </row>
    <row r="119" spans="1:50" ht="24.95" hidden="1" customHeight="1" x14ac:dyDescent="0.25">
      <c r="A119" s="19"/>
      <c r="B119" s="72" t="str">
        <f t="shared" si="285"/>
        <v>Mars</v>
      </c>
      <c r="C119" s="16" t="str">
        <f t="shared" si="285"/>
        <v>Béziers</v>
      </c>
      <c r="D119" s="16" t="str">
        <f t="shared" si="285"/>
        <v/>
      </c>
      <c r="E119" s="16">
        <f t="shared" si="285"/>
        <v>7871</v>
      </c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4"/>
      <c r="AB119" s="50" t="e">
        <f>IF(#REF!="",0,#REF!)</f>
        <v>#REF!</v>
      </c>
      <c r="AC119" s="49">
        <f>F143</f>
        <v>0</v>
      </c>
      <c r="AD119" s="49">
        <f t="shared" si="284"/>
        <v>0</v>
      </c>
      <c r="AE119" s="49">
        <f t="shared" si="284"/>
        <v>0</v>
      </c>
      <c r="AF119" s="49">
        <f t="shared" si="284"/>
        <v>0</v>
      </c>
      <c r="AG119" s="49">
        <f t="shared" si="284"/>
        <v>0</v>
      </c>
      <c r="AH119" s="49">
        <f t="shared" si="284"/>
        <v>0</v>
      </c>
      <c r="AI119" s="49">
        <f t="shared" si="284"/>
        <v>0</v>
      </c>
      <c r="AJ119" s="49">
        <f t="shared" si="284"/>
        <v>0</v>
      </c>
      <c r="AK119" s="49">
        <f t="shared" si="284"/>
        <v>0</v>
      </c>
      <c r="AL119" s="49">
        <f t="shared" si="284"/>
        <v>0</v>
      </c>
      <c r="AM119" s="49">
        <f t="shared" si="284"/>
        <v>0</v>
      </c>
      <c r="AN119" s="49" t="e">
        <f t="shared" si="171"/>
        <v>#REF!</v>
      </c>
      <c r="AO119" s="49" t="e">
        <f t="shared" si="172"/>
        <v>#REF!</v>
      </c>
      <c r="AP119" s="49" t="e">
        <f t="shared" si="173"/>
        <v>#REF!</v>
      </c>
      <c r="AQ119" s="49" t="e">
        <f t="shared" si="174"/>
        <v>#REF!</v>
      </c>
      <c r="AR119" s="49" t="e">
        <f t="shared" si="175"/>
        <v>#REF!</v>
      </c>
      <c r="AS119" s="49" t="e">
        <f t="shared" si="176"/>
        <v>#REF!</v>
      </c>
      <c r="AT119" s="49" t="e">
        <f t="shared" si="177"/>
        <v>#REF!</v>
      </c>
      <c r="AU119" s="49" t="e">
        <f t="shared" si="178"/>
        <v>#REF!</v>
      </c>
      <c r="AV119" s="49" t="e">
        <f t="shared" si="179"/>
        <v>#REF!</v>
      </c>
      <c r="AW119" s="49" t="e">
        <f t="shared" si="180"/>
        <v>#REF!</v>
      </c>
      <c r="AX119" s="49" t="e">
        <f t="shared" si="181"/>
        <v>#REF!</v>
      </c>
    </row>
    <row r="120" spans="1:50" ht="24.95" hidden="1" customHeight="1" x14ac:dyDescent="0.25">
      <c r="A120" s="19"/>
      <c r="B120" s="72" t="str">
        <f t="shared" si="285"/>
        <v>Avril</v>
      </c>
      <c r="C120" s="16" t="str">
        <f t="shared" si="285"/>
        <v>Béziers</v>
      </c>
      <c r="D120" s="16" t="str">
        <f t="shared" si="285"/>
        <v/>
      </c>
      <c r="E120" s="16">
        <f t="shared" si="285"/>
        <v>7871</v>
      </c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4"/>
      <c r="AB120" s="50" t="e">
        <f>IF(#REF!="",0,#REF!)</f>
        <v>#REF!</v>
      </c>
      <c r="AC120" s="49">
        <f>F144</f>
        <v>0</v>
      </c>
      <c r="AD120" s="49">
        <f t="shared" si="284"/>
        <v>0</v>
      </c>
      <c r="AE120" s="49">
        <f t="shared" si="284"/>
        <v>0</v>
      </c>
      <c r="AF120" s="49">
        <f t="shared" si="284"/>
        <v>0</v>
      </c>
      <c r="AG120" s="49">
        <f t="shared" si="284"/>
        <v>0</v>
      </c>
      <c r="AH120" s="49">
        <f t="shared" si="284"/>
        <v>0</v>
      </c>
      <c r="AI120" s="49">
        <f t="shared" si="284"/>
        <v>0</v>
      </c>
      <c r="AJ120" s="49">
        <f t="shared" si="284"/>
        <v>0</v>
      </c>
      <c r="AK120" s="49">
        <f t="shared" si="284"/>
        <v>0</v>
      </c>
      <c r="AL120" s="49">
        <f t="shared" si="284"/>
        <v>0</v>
      </c>
      <c r="AM120" s="49">
        <f t="shared" si="284"/>
        <v>0</v>
      </c>
      <c r="AN120" s="49" t="e">
        <f t="shared" si="171"/>
        <v>#REF!</v>
      </c>
      <c r="AO120" s="49" t="e">
        <f t="shared" si="172"/>
        <v>#REF!</v>
      </c>
      <c r="AP120" s="49" t="e">
        <f t="shared" si="173"/>
        <v>#REF!</v>
      </c>
      <c r="AQ120" s="49" t="e">
        <f t="shared" si="174"/>
        <v>#REF!</v>
      </c>
      <c r="AR120" s="49" t="e">
        <f t="shared" si="175"/>
        <v>#REF!</v>
      </c>
      <c r="AS120" s="49" t="e">
        <f t="shared" si="176"/>
        <v>#REF!</v>
      </c>
      <c r="AT120" s="49" t="e">
        <f t="shared" si="177"/>
        <v>#REF!</v>
      </c>
      <c r="AU120" s="49" t="e">
        <f t="shared" si="178"/>
        <v>#REF!</v>
      </c>
      <c r="AV120" s="49" t="e">
        <f t="shared" si="179"/>
        <v>#REF!</v>
      </c>
      <c r="AW120" s="49" t="e">
        <f t="shared" si="180"/>
        <v>#REF!</v>
      </c>
      <c r="AX120" s="49" t="e">
        <f t="shared" si="181"/>
        <v>#REF!</v>
      </c>
    </row>
    <row r="121" spans="1:50" ht="24.95" hidden="1" customHeight="1" x14ac:dyDescent="0.25">
      <c r="A121" s="19"/>
      <c r="B121" s="72" t="str">
        <f t="shared" si="285"/>
        <v>Mai</v>
      </c>
      <c r="C121" s="16" t="str">
        <f t="shared" si="285"/>
        <v>Béziers</v>
      </c>
      <c r="D121" s="16" t="str">
        <f t="shared" si="285"/>
        <v/>
      </c>
      <c r="E121" s="16">
        <f t="shared" si="285"/>
        <v>7871</v>
      </c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4"/>
      <c r="AB121" s="50" t="e">
        <f>IF(#REF!="",0,#REF!)</f>
        <v>#REF!</v>
      </c>
      <c r="AC121" s="49">
        <f>F145</f>
        <v>0</v>
      </c>
      <c r="AD121" s="49">
        <f t="shared" si="284"/>
        <v>0</v>
      </c>
      <c r="AE121" s="49">
        <f t="shared" si="284"/>
        <v>0</v>
      </c>
      <c r="AF121" s="49">
        <f t="shared" si="284"/>
        <v>0</v>
      </c>
      <c r="AG121" s="49">
        <f t="shared" si="284"/>
        <v>0</v>
      </c>
      <c r="AH121" s="49">
        <f t="shared" si="284"/>
        <v>0</v>
      </c>
      <c r="AI121" s="49">
        <f t="shared" si="284"/>
        <v>0</v>
      </c>
      <c r="AJ121" s="49">
        <f t="shared" si="284"/>
        <v>0</v>
      </c>
      <c r="AK121" s="49">
        <f t="shared" si="284"/>
        <v>0</v>
      </c>
      <c r="AL121" s="49">
        <f t="shared" si="284"/>
        <v>0</v>
      </c>
      <c r="AM121" s="49">
        <f t="shared" si="284"/>
        <v>0</v>
      </c>
      <c r="AN121" s="49" t="e">
        <f t="shared" si="171"/>
        <v>#REF!</v>
      </c>
      <c r="AO121" s="49" t="e">
        <f t="shared" si="172"/>
        <v>#REF!</v>
      </c>
      <c r="AP121" s="49" t="e">
        <f t="shared" si="173"/>
        <v>#REF!</v>
      </c>
      <c r="AQ121" s="49" t="e">
        <f t="shared" si="174"/>
        <v>#REF!</v>
      </c>
      <c r="AR121" s="49" t="e">
        <f t="shared" si="175"/>
        <v>#REF!</v>
      </c>
      <c r="AS121" s="49" t="e">
        <f t="shared" si="176"/>
        <v>#REF!</v>
      </c>
      <c r="AT121" s="49" t="e">
        <f t="shared" si="177"/>
        <v>#REF!</v>
      </c>
      <c r="AU121" s="49" t="e">
        <f t="shared" si="178"/>
        <v>#REF!</v>
      </c>
      <c r="AV121" s="49" t="e">
        <f t="shared" si="179"/>
        <v>#REF!</v>
      </c>
      <c r="AW121" s="49" t="e">
        <f t="shared" si="180"/>
        <v>#REF!</v>
      </c>
      <c r="AX121" s="49" t="e">
        <f t="shared" si="181"/>
        <v>#REF!</v>
      </c>
    </row>
    <row r="122" spans="1:50" ht="24.95" hidden="1" customHeight="1" x14ac:dyDescent="0.25">
      <c r="A122" s="19"/>
      <c r="B122" s="72" t="str">
        <f t="shared" si="285"/>
        <v>Juin</v>
      </c>
      <c r="C122" s="16" t="str">
        <f t="shared" si="285"/>
        <v>Béziers</v>
      </c>
      <c r="D122" s="16" t="str">
        <f t="shared" si="285"/>
        <v/>
      </c>
      <c r="E122" s="16">
        <f t="shared" si="285"/>
        <v>7871</v>
      </c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4"/>
      <c r="AB122" s="50" t="e">
        <f>IF(#REF!="",0,#REF!)</f>
        <v>#REF!</v>
      </c>
      <c r="AC122" s="49" t="e">
        <f>#REF!</f>
        <v>#REF!</v>
      </c>
      <c r="AD122" s="49" t="e">
        <f>#REF!</f>
        <v>#REF!</v>
      </c>
      <c r="AE122" s="49" t="e">
        <f>#REF!</f>
        <v>#REF!</v>
      </c>
      <c r="AF122" s="49" t="e">
        <f>#REF!</f>
        <v>#REF!</v>
      </c>
      <c r="AG122" s="49" t="e">
        <f>#REF!</f>
        <v>#REF!</v>
      </c>
      <c r="AH122" s="49" t="e">
        <f>#REF!</f>
        <v>#REF!</v>
      </c>
      <c r="AI122" s="49" t="e">
        <f>#REF!</f>
        <v>#REF!</v>
      </c>
      <c r="AJ122" s="49" t="e">
        <f>#REF!</f>
        <v>#REF!</v>
      </c>
      <c r="AK122" s="49" t="e">
        <f>#REF!</f>
        <v>#REF!</v>
      </c>
      <c r="AL122" s="49" t="e">
        <f>#REF!</f>
        <v>#REF!</v>
      </c>
      <c r="AM122" s="49" t="e">
        <f>#REF!</f>
        <v>#REF!</v>
      </c>
      <c r="AN122" s="49" t="e">
        <f t="shared" si="171"/>
        <v>#REF!</v>
      </c>
      <c r="AO122" s="49" t="e">
        <f t="shared" si="172"/>
        <v>#REF!</v>
      </c>
      <c r="AP122" s="49" t="e">
        <f t="shared" si="173"/>
        <v>#REF!</v>
      </c>
      <c r="AQ122" s="49" t="e">
        <f t="shared" si="174"/>
        <v>#REF!</v>
      </c>
      <c r="AR122" s="49" t="e">
        <f t="shared" si="175"/>
        <v>#REF!</v>
      </c>
      <c r="AS122" s="49" t="e">
        <f t="shared" si="176"/>
        <v>#REF!</v>
      </c>
      <c r="AT122" s="49" t="e">
        <f t="shared" si="177"/>
        <v>#REF!</v>
      </c>
      <c r="AU122" s="49" t="e">
        <f t="shared" si="178"/>
        <v>#REF!</v>
      </c>
      <c r="AV122" s="49" t="e">
        <f t="shared" si="179"/>
        <v>#REF!</v>
      </c>
      <c r="AW122" s="49" t="e">
        <f t="shared" si="180"/>
        <v>#REF!</v>
      </c>
      <c r="AX122" s="49" t="e">
        <f t="shared" si="181"/>
        <v>#REF!</v>
      </c>
    </row>
    <row r="123" spans="1:50" ht="24.95" hidden="1" customHeight="1" x14ac:dyDescent="0.25">
      <c r="A123" s="19"/>
      <c r="B123" s="72" t="str">
        <f t="shared" ref="B123:E123" si="286">B11</f>
        <v>Juillet</v>
      </c>
      <c r="C123" s="16" t="str">
        <f t="shared" si="286"/>
        <v>Béziers</v>
      </c>
      <c r="D123" s="16" t="str">
        <f t="shared" si="286"/>
        <v/>
      </c>
      <c r="E123" s="16">
        <f t="shared" si="286"/>
        <v>7871</v>
      </c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4"/>
      <c r="AB123" s="50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</row>
    <row r="124" spans="1:50" ht="24.95" hidden="1" customHeight="1" x14ac:dyDescent="0.25">
      <c r="A124" s="19"/>
      <c r="B124" s="72" t="str">
        <f t="shared" ref="B124:E124" si="287">B12</f>
        <v>Août</v>
      </c>
      <c r="C124" s="16" t="str">
        <f t="shared" si="287"/>
        <v>Béziers</v>
      </c>
      <c r="D124" s="16" t="str">
        <f t="shared" si="287"/>
        <v/>
      </c>
      <c r="E124" s="16">
        <f t="shared" si="287"/>
        <v>7871</v>
      </c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4"/>
      <c r="AB124" s="50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</row>
    <row r="125" spans="1:50" ht="24.95" hidden="1" customHeight="1" x14ac:dyDescent="0.25">
      <c r="A125" s="19"/>
      <c r="B125" s="72" t="str">
        <f t="shared" ref="B125:E125" si="288">B13</f>
        <v>Septembre</v>
      </c>
      <c r="C125" s="16" t="str">
        <f t="shared" si="288"/>
        <v>Béziers</v>
      </c>
      <c r="D125" s="16" t="str">
        <f t="shared" si="288"/>
        <v/>
      </c>
      <c r="E125" s="16">
        <f t="shared" si="288"/>
        <v>7871</v>
      </c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4"/>
      <c r="AB125" s="50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</row>
    <row r="126" spans="1:50" ht="24.95" hidden="1" customHeight="1" x14ac:dyDescent="0.25">
      <c r="A126" s="19"/>
      <c r="B126" s="72" t="str">
        <f t="shared" ref="B126:E126" si="289">B14</f>
        <v>Octobre</v>
      </c>
      <c r="C126" s="16" t="str">
        <f t="shared" si="289"/>
        <v>Béziers</v>
      </c>
      <c r="D126" s="16" t="str">
        <f t="shared" si="289"/>
        <v/>
      </c>
      <c r="E126" s="16">
        <f t="shared" si="289"/>
        <v>7871</v>
      </c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4"/>
      <c r="AB126" s="50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</row>
    <row r="127" spans="1:50" ht="24.95" hidden="1" customHeight="1" x14ac:dyDescent="0.25">
      <c r="A127" s="19"/>
      <c r="B127" s="72" t="str">
        <f t="shared" ref="B127:E127" si="290">B15</f>
        <v>Novembre</v>
      </c>
      <c r="C127" s="16" t="str">
        <f t="shared" si="290"/>
        <v>Béziers</v>
      </c>
      <c r="D127" s="16" t="str">
        <f t="shared" si="290"/>
        <v/>
      </c>
      <c r="E127" s="16">
        <f t="shared" si="290"/>
        <v>7871</v>
      </c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4"/>
      <c r="AB127" s="50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</row>
    <row r="128" spans="1:50" ht="24.95" hidden="1" customHeight="1" x14ac:dyDescent="0.25">
      <c r="A128" s="19"/>
      <c r="B128" s="72" t="str">
        <f t="shared" ref="B128:E129" si="291">B16</f>
        <v>Décembre</v>
      </c>
      <c r="C128" s="16" t="str">
        <f t="shared" si="291"/>
        <v>Béziers</v>
      </c>
      <c r="D128" s="16" t="str">
        <f t="shared" si="291"/>
        <v/>
      </c>
      <c r="E128" s="16">
        <f t="shared" si="291"/>
        <v>7871</v>
      </c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4"/>
      <c r="AB128" s="50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</row>
    <row r="129" spans="1:50" ht="24.95" hidden="1" customHeight="1" x14ac:dyDescent="0.25">
      <c r="A129" s="19"/>
      <c r="B129" s="86" t="s">
        <v>38</v>
      </c>
      <c r="C129" s="16" t="str">
        <f t="shared" si="291"/>
        <v>Béziers</v>
      </c>
      <c r="D129" s="16" t="str">
        <f t="shared" si="291"/>
        <v/>
      </c>
      <c r="E129" s="16">
        <f t="shared" si="291"/>
        <v>7871</v>
      </c>
      <c r="F129" s="87">
        <f>SUM(F117:F128)</f>
        <v>0</v>
      </c>
      <c r="G129" s="87">
        <f t="shared" ref="G129" si="292">SUM(G117:G128)</f>
        <v>0</v>
      </c>
      <c r="H129" s="87">
        <f t="shared" ref="H129" si="293">SUM(H117:H128)</f>
        <v>0</v>
      </c>
      <c r="I129" s="87">
        <f t="shared" ref="I129" si="294">SUM(I117:I128)</f>
        <v>0</v>
      </c>
      <c r="J129" s="87">
        <f t="shared" ref="J129" si="295">SUM(J117:J128)</f>
        <v>0</v>
      </c>
      <c r="K129" s="87">
        <f t="shared" ref="K129" si="296">SUM(K117:K128)</f>
        <v>0</v>
      </c>
      <c r="L129" s="87">
        <f t="shared" ref="L129" si="297">SUM(L117:L128)</f>
        <v>0</v>
      </c>
      <c r="M129" s="87">
        <f t="shared" ref="M129" si="298">SUM(M117:M128)</f>
        <v>0</v>
      </c>
      <c r="N129" s="87">
        <f t="shared" ref="N129" si="299">SUM(N117:N128)</f>
        <v>0</v>
      </c>
      <c r="O129" s="87">
        <f t="shared" ref="O129" si="300">SUM(O117:O128)</f>
        <v>0</v>
      </c>
      <c r="P129" s="87">
        <f t="shared" ref="P129" si="301">SUM(P117:P128)</f>
        <v>0</v>
      </c>
      <c r="Q129" s="87">
        <f t="shared" ref="Q129:Z129" si="302">SUM(Q117:Q128)</f>
        <v>0</v>
      </c>
      <c r="R129" s="87">
        <f t="shared" si="302"/>
        <v>0</v>
      </c>
      <c r="S129" s="87">
        <f t="shared" si="302"/>
        <v>0</v>
      </c>
      <c r="T129" s="87">
        <f t="shared" si="302"/>
        <v>0</v>
      </c>
      <c r="U129" s="87">
        <f t="shared" si="302"/>
        <v>0</v>
      </c>
      <c r="V129" s="87">
        <f t="shared" si="302"/>
        <v>0</v>
      </c>
      <c r="W129" s="87">
        <f t="shared" si="302"/>
        <v>0</v>
      </c>
      <c r="X129" s="87">
        <f t="shared" si="302"/>
        <v>0</v>
      </c>
      <c r="Y129" s="87">
        <f t="shared" si="302"/>
        <v>0</v>
      </c>
      <c r="Z129" s="87">
        <f t="shared" si="302"/>
        <v>0</v>
      </c>
      <c r="AA129" s="4"/>
      <c r="AB129" s="50" t="e">
        <f>IF(#REF!="",0,#REF!)</f>
        <v>#REF!</v>
      </c>
      <c r="AC129" s="49" t="e">
        <f>#REF!</f>
        <v>#REF!</v>
      </c>
      <c r="AD129" s="49" t="e">
        <f>#REF!</f>
        <v>#REF!</v>
      </c>
      <c r="AE129" s="49" t="e">
        <f>#REF!</f>
        <v>#REF!</v>
      </c>
      <c r="AF129" s="49" t="e">
        <f>#REF!</f>
        <v>#REF!</v>
      </c>
      <c r="AG129" s="49" t="e">
        <f>#REF!</f>
        <v>#REF!</v>
      </c>
      <c r="AH129" s="49" t="e">
        <f>#REF!</f>
        <v>#REF!</v>
      </c>
      <c r="AI129" s="49" t="e">
        <f>#REF!</f>
        <v>#REF!</v>
      </c>
      <c r="AJ129" s="49" t="e">
        <f>#REF!</f>
        <v>#REF!</v>
      </c>
      <c r="AK129" s="49" t="e">
        <f>#REF!</f>
        <v>#REF!</v>
      </c>
      <c r="AL129" s="49" t="e">
        <f>#REF!</f>
        <v>#REF!</v>
      </c>
      <c r="AM129" s="49" t="e">
        <f>#REF!</f>
        <v>#REF!</v>
      </c>
      <c r="AN129" s="49" t="e">
        <f t="shared" si="171"/>
        <v>#REF!</v>
      </c>
      <c r="AO129" s="49" t="e">
        <f t="shared" si="172"/>
        <v>#REF!</v>
      </c>
      <c r="AP129" s="49" t="e">
        <f t="shared" si="173"/>
        <v>#REF!</v>
      </c>
      <c r="AQ129" s="49" t="e">
        <f t="shared" si="174"/>
        <v>#REF!</v>
      </c>
      <c r="AR129" s="49" t="e">
        <f t="shared" si="175"/>
        <v>#REF!</v>
      </c>
      <c r="AS129" s="49" t="e">
        <f t="shared" si="176"/>
        <v>#REF!</v>
      </c>
      <c r="AT129" s="49" t="e">
        <f t="shared" si="177"/>
        <v>#REF!</v>
      </c>
      <c r="AU129" s="49" t="e">
        <f t="shared" si="178"/>
        <v>#REF!</v>
      </c>
      <c r="AV129" s="49" t="e">
        <f t="shared" si="179"/>
        <v>#REF!</v>
      </c>
      <c r="AW129" s="49" t="e">
        <f t="shared" si="180"/>
        <v>#REF!</v>
      </c>
      <c r="AX129" s="49" t="e">
        <f t="shared" si="181"/>
        <v>#REF!</v>
      </c>
    </row>
    <row r="130" spans="1:50" ht="50.1" customHeight="1" x14ac:dyDescent="0.25">
      <c r="A130" s="19"/>
      <c r="B130" s="270" t="s">
        <v>35</v>
      </c>
      <c r="C130" s="270"/>
      <c r="D130" s="270"/>
      <c r="E130" s="270"/>
      <c r="F130" s="276"/>
      <c r="G130" s="276"/>
      <c r="H130" s="276"/>
      <c r="I130" s="276"/>
      <c r="J130" s="276"/>
      <c r="K130" s="276"/>
      <c r="L130" s="276"/>
      <c r="M130" s="276"/>
      <c r="N130" s="276"/>
      <c r="O130" s="276"/>
      <c r="P130" s="276"/>
      <c r="Q130" s="276"/>
      <c r="R130" s="276"/>
      <c r="S130" s="276"/>
      <c r="T130" s="276"/>
      <c r="U130" s="276"/>
      <c r="V130" s="276"/>
      <c r="W130" s="276"/>
      <c r="X130" s="276"/>
      <c r="Y130" s="276"/>
      <c r="Z130" s="277"/>
      <c r="AA130" s="4"/>
      <c r="AB130" s="50" t="e">
        <f>IF(#REF!="",0,#REF!)</f>
        <v>#REF!</v>
      </c>
      <c r="AC130" s="49" t="e">
        <f>#REF!</f>
        <v>#REF!</v>
      </c>
      <c r="AD130" s="49" t="e">
        <f>#REF!</f>
        <v>#REF!</v>
      </c>
      <c r="AE130" s="49" t="e">
        <f>#REF!</f>
        <v>#REF!</v>
      </c>
      <c r="AF130" s="49" t="e">
        <f>#REF!</f>
        <v>#REF!</v>
      </c>
      <c r="AG130" s="49" t="e">
        <f>#REF!</f>
        <v>#REF!</v>
      </c>
      <c r="AH130" s="49" t="e">
        <f>#REF!</f>
        <v>#REF!</v>
      </c>
      <c r="AI130" s="49" t="e">
        <f>#REF!</f>
        <v>#REF!</v>
      </c>
      <c r="AJ130" s="49" t="e">
        <f>#REF!</f>
        <v>#REF!</v>
      </c>
      <c r="AK130" s="49" t="e">
        <f>#REF!</f>
        <v>#REF!</v>
      </c>
      <c r="AL130" s="49" t="e">
        <f>#REF!</f>
        <v>#REF!</v>
      </c>
      <c r="AM130" s="49" t="e">
        <f>#REF!</f>
        <v>#REF!</v>
      </c>
      <c r="AN130" s="49" t="e">
        <f t="shared" si="171"/>
        <v>#REF!</v>
      </c>
      <c r="AO130" s="49" t="e">
        <f t="shared" si="172"/>
        <v>#REF!</v>
      </c>
      <c r="AP130" s="49" t="e">
        <f t="shared" si="173"/>
        <v>#REF!</v>
      </c>
      <c r="AQ130" s="49" t="e">
        <f t="shared" si="174"/>
        <v>#REF!</v>
      </c>
      <c r="AR130" s="49" t="e">
        <f t="shared" si="175"/>
        <v>#REF!</v>
      </c>
      <c r="AS130" s="49" t="e">
        <f t="shared" si="176"/>
        <v>#REF!</v>
      </c>
      <c r="AT130" s="49" t="e">
        <f t="shared" si="177"/>
        <v>#REF!</v>
      </c>
      <c r="AU130" s="49" t="e">
        <f t="shared" si="178"/>
        <v>#REF!</v>
      </c>
      <c r="AV130" s="49" t="e">
        <f t="shared" si="179"/>
        <v>#REF!</v>
      </c>
      <c r="AW130" s="49" t="e">
        <f t="shared" si="180"/>
        <v>#REF!</v>
      </c>
      <c r="AX130" s="49" t="e">
        <f>AB130*AM130</f>
        <v>#REF!</v>
      </c>
    </row>
    <row r="131" spans="1:50" ht="50.1" customHeight="1" x14ac:dyDescent="0.25">
      <c r="A131" s="19"/>
      <c r="B131" s="271"/>
      <c r="C131" s="271"/>
      <c r="D131" s="271"/>
      <c r="E131" s="271"/>
      <c r="F131" s="276" t="s">
        <v>36</v>
      </c>
      <c r="G131" s="276"/>
      <c r="H131" s="276"/>
      <c r="I131" s="276"/>
      <c r="J131" s="276"/>
      <c r="K131" s="276"/>
      <c r="L131" s="276"/>
      <c r="M131" s="276"/>
      <c r="N131" s="276"/>
      <c r="O131" s="276"/>
      <c r="P131" s="276"/>
      <c r="Q131" s="276"/>
      <c r="R131" s="276"/>
      <c r="S131" s="276"/>
      <c r="T131" s="276"/>
      <c r="U131" s="276"/>
      <c r="V131" s="276"/>
      <c r="W131" s="276"/>
      <c r="X131" s="276"/>
      <c r="Y131" s="276"/>
      <c r="Z131" s="277"/>
      <c r="AA131" s="4"/>
    </row>
    <row r="132" spans="1:50" ht="50.1" customHeight="1" x14ac:dyDescent="0.25">
      <c r="A132" s="19"/>
      <c r="B132" s="77" t="str">
        <f t="shared" ref="B132:E138" si="303">B4</f>
        <v>Mois</v>
      </c>
      <c r="C132" s="78" t="str">
        <f t="shared" si="303"/>
        <v xml:space="preserve">VILLE : </v>
      </c>
      <c r="D132" s="78" t="str">
        <f t="shared" si="303"/>
        <v>ANNEE</v>
      </c>
      <c r="E132" s="78" t="str">
        <f t="shared" si="303"/>
        <v xml:space="preserve">Surface de plancher </v>
      </c>
      <c r="F132" s="79">
        <v>2010</v>
      </c>
      <c r="G132" s="79">
        <f>F132+1</f>
        <v>2011</v>
      </c>
      <c r="H132" s="79">
        <f>G132+1</f>
        <v>2012</v>
      </c>
      <c r="I132" s="79">
        <f t="shared" ref="I132:Q132" si="304">H132+1</f>
        <v>2013</v>
      </c>
      <c r="J132" s="79">
        <f t="shared" si="304"/>
        <v>2014</v>
      </c>
      <c r="K132" s="79">
        <f t="shared" si="304"/>
        <v>2015</v>
      </c>
      <c r="L132" s="79">
        <f t="shared" si="304"/>
        <v>2016</v>
      </c>
      <c r="M132" s="79">
        <f t="shared" si="304"/>
        <v>2017</v>
      </c>
      <c r="N132" s="79">
        <f t="shared" si="304"/>
        <v>2018</v>
      </c>
      <c r="O132" s="79">
        <f t="shared" si="304"/>
        <v>2019</v>
      </c>
      <c r="P132" s="79">
        <f t="shared" si="304"/>
        <v>2020</v>
      </c>
      <c r="Q132" s="79">
        <f t="shared" si="304"/>
        <v>2021</v>
      </c>
      <c r="R132" s="79">
        <f t="shared" ref="R132" si="305">Q132+1</f>
        <v>2022</v>
      </c>
      <c r="S132" s="79">
        <f t="shared" ref="S132" si="306">R132+1</f>
        <v>2023</v>
      </c>
      <c r="T132" s="79">
        <f t="shared" ref="T132" si="307">S132+1</f>
        <v>2024</v>
      </c>
      <c r="U132" s="79">
        <f t="shared" ref="U132" si="308">T132+1</f>
        <v>2025</v>
      </c>
      <c r="V132" s="79">
        <f t="shared" ref="V132" si="309">U132+1</f>
        <v>2026</v>
      </c>
      <c r="W132" s="79">
        <f t="shared" ref="W132" si="310">V132+1</f>
        <v>2027</v>
      </c>
      <c r="X132" s="79">
        <f t="shared" ref="X132" si="311">W132+1</f>
        <v>2028</v>
      </c>
      <c r="Y132" s="79">
        <f t="shared" ref="Y132" si="312">X132+1</f>
        <v>2029</v>
      </c>
      <c r="Z132" s="79">
        <f t="shared" ref="Z132" si="313">Y132+1</f>
        <v>2030</v>
      </c>
      <c r="AA132" s="4"/>
    </row>
    <row r="133" spans="1:50" ht="24.95" customHeight="1" x14ac:dyDescent="0.25">
      <c r="A133" s="19"/>
      <c r="B133" s="72" t="str">
        <f t="shared" si="303"/>
        <v>Janvier</v>
      </c>
      <c r="C133" s="11" t="str">
        <f t="shared" si="303"/>
        <v>Béziers</v>
      </c>
      <c r="D133" s="11" t="str">
        <f t="shared" si="303"/>
        <v/>
      </c>
      <c r="E133" s="45">
        <f t="shared" si="303"/>
        <v>7871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4"/>
    </row>
    <row r="134" spans="1:50" ht="24.95" customHeight="1" x14ac:dyDescent="0.25">
      <c r="A134" s="19"/>
      <c r="B134" s="72" t="str">
        <f t="shared" si="303"/>
        <v>Février</v>
      </c>
      <c r="C134" s="11" t="str">
        <f t="shared" si="303"/>
        <v>Béziers</v>
      </c>
      <c r="D134" s="11" t="str">
        <f t="shared" si="303"/>
        <v/>
      </c>
      <c r="E134" s="45">
        <f t="shared" si="303"/>
        <v>7871</v>
      </c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4"/>
    </row>
    <row r="135" spans="1:50" ht="24.95" customHeight="1" x14ac:dyDescent="0.25">
      <c r="A135" s="19"/>
      <c r="B135" s="72" t="str">
        <f t="shared" si="303"/>
        <v>Mars</v>
      </c>
      <c r="C135" s="11" t="str">
        <f t="shared" si="303"/>
        <v>Béziers</v>
      </c>
      <c r="D135" s="11" t="str">
        <f t="shared" si="303"/>
        <v/>
      </c>
      <c r="E135" s="45">
        <f t="shared" si="303"/>
        <v>7871</v>
      </c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4"/>
    </row>
    <row r="136" spans="1:50" ht="24.95" customHeight="1" x14ac:dyDescent="0.25">
      <c r="A136" s="19"/>
      <c r="B136" s="72" t="str">
        <f t="shared" si="303"/>
        <v>Avril</v>
      </c>
      <c r="C136" s="11" t="str">
        <f t="shared" si="303"/>
        <v>Béziers</v>
      </c>
      <c r="D136" s="11" t="str">
        <f t="shared" si="303"/>
        <v/>
      </c>
      <c r="E136" s="45">
        <f t="shared" si="303"/>
        <v>7871</v>
      </c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4"/>
    </row>
    <row r="137" spans="1:50" ht="24.95" customHeight="1" x14ac:dyDescent="0.25">
      <c r="A137" s="19"/>
      <c r="B137" s="72" t="str">
        <f t="shared" si="303"/>
        <v>Mai</v>
      </c>
      <c r="C137" s="11" t="str">
        <f t="shared" si="303"/>
        <v>Béziers</v>
      </c>
      <c r="D137" s="11" t="str">
        <f t="shared" si="303"/>
        <v/>
      </c>
      <c r="E137" s="45">
        <f t="shared" si="303"/>
        <v>7871</v>
      </c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4"/>
    </row>
    <row r="138" spans="1:50" ht="24.95" customHeight="1" x14ac:dyDescent="0.25">
      <c r="A138" s="19"/>
      <c r="B138" s="72" t="str">
        <f t="shared" si="303"/>
        <v>Juin</v>
      </c>
      <c r="C138" s="11" t="str">
        <f t="shared" si="303"/>
        <v>Béziers</v>
      </c>
      <c r="D138" s="11" t="str">
        <f t="shared" si="303"/>
        <v/>
      </c>
      <c r="E138" s="45">
        <f t="shared" si="303"/>
        <v>7871</v>
      </c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4"/>
    </row>
    <row r="139" spans="1:50" ht="24.95" customHeight="1" x14ac:dyDescent="0.25">
      <c r="A139" s="19"/>
      <c r="B139" s="72" t="str">
        <f t="shared" ref="B139:E140" si="314">B11</f>
        <v>Juillet</v>
      </c>
      <c r="C139" s="11" t="str">
        <f t="shared" si="314"/>
        <v>Béziers</v>
      </c>
      <c r="D139" s="11" t="str">
        <f t="shared" si="314"/>
        <v/>
      </c>
      <c r="E139" s="45">
        <f t="shared" si="314"/>
        <v>7871</v>
      </c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4"/>
    </row>
    <row r="140" spans="1:50" ht="24.95" customHeight="1" x14ac:dyDescent="0.25">
      <c r="A140" s="19"/>
      <c r="B140" s="72" t="s">
        <v>136</v>
      </c>
      <c r="C140" s="11" t="str">
        <f t="shared" si="314"/>
        <v>Béziers</v>
      </c>
      <c r="D140" s="11" t="str">
        <f t="shared" si="314"/>
        <v/>
      </c>
      <c r="E140" s="45">
        <f t="shared" si="314"/>
        <v>7871</v>
      </c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4"/>
    </row>
    <row r="141" spans="1:50" ht="24.95" customHeight="1" x14ac:dyDescent="0.25">
      <c r="A141" s="19"/>
      <c r="B141" s="72" t="str">
        <f t="shared" ref="B141:E144" si="315">B13</f>
        <v>Septembre</v>
      </c>
      <c r="C141" s="11" t="str">
        <f t="shared" si="315"/>
        <v>Béziers</v>
      </c>
      <c r="D141" s="11" t="str">
        <f t="shared" si="315"/>
        <v/>
      </c>
      <c r="E141" s="45">
        <f t="shared" si="315"/>
        <v>7871</v>
      </c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4"/>
    </row>
    <row r="142" spans="1:50" ht="24.95" customHeight="1" x14ac:dyDescent="0.25">
      <c r="A142" s="19"/>
      <c r="B142" s="72" t="str">
        <f t="shared" si="315"/>
        <v>Octobre</v>
      </c>
      <c r="C142" s="11" t="str">
        <f t="shared" si="315"/>
        <v>Béziers</v>
      </c>
      <c r="D142" s="11" t="str">
        <f t="shared" si="315"/>
        <v/>
      </c>
      <c r="E142" s="45">
        <f t="shared" si="315"/>
        <v>7871</v>
      </c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4"/>
    </row>
    <row r="143" spans="1:50" ht="24.95" customHeight="1" x14ac:dyDescent="0.25">
      <c r="A143" s="19"/>
      <c r="B143" s="72" t="str">
        <f t="shared" si="315"/>
        <v>Novembre</v>
      </c>
      <c r="C143" s="11" t="str">
        <f t="shared" si="315"/>
        <v>Béziers</v>
      </c>
      <c r="D143" s="11" t="str">
        <f t="shared" si="315"/>
        <v/>
      </c>
      <c r="E143" s="45">
        <f t="shared" si="315"/>
        <v>7871</v>
      </c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4"/>
    </row>
    <row r="144" spans="1:50" ht="24.95" customHeight="1" x14ac:dyDescent="0.25">
      <c r="A144" s="19"/>
      <c r="B144" s="72" t="str">
        <f t="shared" si="315"/>
        <v>Décembre</v>
      </c>
      <c r="C144" s="11" t="str">
        <f t="shared" si="315"/>
        <v>Béziers</v>
      </c>
      <c r="D144" s="11" t="str">
        <f t="shared" si="315"/>
        <v/>
      </c>
      <c r="E144" s="45">
        <f t="shared" si="315"/>
        <v>7871</v>
      </c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4"/>
    </row>
    <row r="145" spans="1:27" ht="24.95" customHeight="1" x14ac:dyDescent="0.25">
      <c r="A145" s="19"/>
      <c r="B145" s="86" t="s">
        <v>38</v>
      </c>
      <c r="C145" s="11" t="str">
        <f>C17</f>
        <v>Béziers</v>
      </c>
      <c r="D145" s="11" t="str">
        <f>D17</f>
        <v/>
      </c>
      <c r="E145" s="45">
        <f>E17</f>
        <v>7871</v>
      </c>
      <c r="F145" s="87">
        <f t="shared" ref="F145:Z145" si="316">SUM(F133:F144)</f>
        <v>0</v>
      </c>
      <c r="G145" s="87">
        <f t="shared" si="316"/>
        <v>0</v>
      </c>
      <c r="H145" s="87">
        <f t="shared" si="316"/>
        <v>0</v>
      </c>
      <c r="I145" s="87">
        <f t="shared" si="316"/>
        <v>0</v>
      </c>
      <c r="J145" s="87">
        <f t="shared" si="316"/>
        <v>0</v>
      </c>
      <c r="K145" s="87">
        <f t="shared" si="316"/>
        <v>0</v>
      </c>
      <c r="L145" s="87">
        <f t="shared" si="316"/>
        <v>0</v>
      </c>
      <c r="M145" s="87">
        <f t="shared" si="316"/>
        <v>0</v>
      </c>
      <c r="N145" s="87">
        <f t="shared" si="316"/>
        <v>0</v>
      </c>
      <c r="O145" s="87">
        <f t="shared" si="316"/>
        <v>0</v>
      </c>
      <c r="P145" s="87">
        <f t="shared" si="316"/>
        <v>0</v>
      </c>
      <c r="Q145" s="87">
        <f t="shared" si="316"/>
        <v>0</v>
      </c>
      <c r="R145" s="87">
        <f t="shared" si="316"/>
        <v>0</v>
      </c>
      <c r="S145" s="87">
        <f t="shared" si="316"/>
        <v>0</v>
      </c>
      <c r="T145" s="87">
        <f t="shared" si="316"/>
        <v>0</v>
      </c>
      <c r="U145" s="87">
        <f t="shared" si="316"/>
        <v>0</v>
      </c>
      <c r="V145" s="87">
        <f t="shared" si="316"/>
        <v>0</v>
      </c>
      <c r="W145" s="87">
        <f t="shared" si="316"/>
        <v>0</v>
      </c>
      <c r="X145" s="87">
        <f t="shared" si="316"/>
        <v>0</v>
      </c>
      <c r="Y145" s="87">
        <f t="shared" si="316"/>
        <v>0</v>
      </c>
      <c r="Z145" s="87">
        <f t="shared" si="316"/>
        <v>0</v>
      </c>
      <c r="AA145" s="4"/>
    </row>
  </sheetData>
  <autoFilter ref="B4:AA4"/>
  <mergeCells count="32">
    <mergeCell ref="J39:J40"/>
    <mergeCell ref="J37:J38"/>
    <mergeCell ref="AN3:AX3"/>
    <mergeCell ref="B18:E19"/>
    <mergeCell ref="B2:E3"/>
    <mergeCell ref="F2:AA2"/>
    <mergeCell ref="F34:Z34"/>
    <mergeCell ref="B130:E131"/>
    <mergeCell ref="B98:E99"/>
    <mergeCell ref="B114:E115"/>
    <mergeCell ref="F131:Z131"/>
    <mergeCell ref="F130:Z130"/>
    <mergeCell ref="F114:Z114"/>
    <mergeCell ref="F115:Z115"/>
    <mergeCell ref="F99:Z99"/>
    <mergeCell ref="F98:Z98"/>
    <mergeCell ref="A1:AA1"/>
    <mergeCell ref="F82:J82"/>
    <mergeCell ref="K82:O82"/>
    <mergeCell ref="B34:E35"/>
    <mergeCell ref="B50:E51"/>
    <mergeCell ref="B66:E67"/>
    <mergeCell ref="B82:E83"/>
    <mergeCell ref="F83:Z83"/>
    <mergeCell ref="F67:Z67"/>
    <mergeCell ref="F51:Z51"/>
    <mergeCell ref="F66:Z66"/>
    <mergeCell ref="F50:Z50"/>
    <mergeCell ref="F3:Z3"/>
    <mergeCell ref="F19:Z19"/>
    <mergeCell ref="F18:Z18"/>
    <mergeCell ref="F35:Z35"/>
  </mergeCells>
  <conditionalFormatting sqref="F113:Z113">
    <cfRule type="colorScale" priority="20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7:Z17">
    <cfRule type="colorScale" priority="20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21:Z32">
    <cfRule type="colorScale" priority="21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33:Z33">
    <cfRule type="colorScale" priority="21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41:Z41 F40:I40 K40:Z40 F37:Z37 F39:Z39 F38:I38 K38:Z38">
    <cfRule type="colorScale" priority="2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49:Z49">
    <cfRule type="colorScale" priority="21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42:Z48">
    <cfRule type="colorScale" priority="21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53:Z57">
    <cfRule type="colorScale" priority="21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65:Z65">
    <cfRule type="colorScale" priority="21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58:Z64">
    <cfRule type="colorScale" priority="21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69:Z73">
    <cfRule type="colorScale" priority="21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81:Z81">
    <cfRule type="colorScale" priority="22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74:Z80">
    <cfRule type="colorScale" priority="22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85:Z89">
    <cfRule type="colorScale" priority="22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97:Z97">
    <cfRule type="colorScale" priority="22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90:Z96">
    <cfRule type="colorScale" priority="22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01:Z105">
    <cfRule type="colorScale" priority="22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06:Z112">
    <cfRule type="colorScale" priority="22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29:Z129">
    <cfRule type="colorScale" priority="22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17:Z121">
    <cfRule type="colorScale" priority="22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22:Z128">
    <cfRule type="colorScale" priority="22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45:Z145">
    <cfRule type="colorScale" priority="23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33:Z137">
    <cfRule type="colorScale" priority="23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38:Z144">
    <cfRule type="colorScale" priority="23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5:Z14 F15:J16 L15:Z16">
    <cfRule type="colorScale" priority="23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K15:K1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X177"/>
  <sheetViews>
    <sheetView showGridLines="0" zoomScale="85" zoomScaleNormal="85" workbookViewId="0">
      <pane xSplit="5" ySplit="4" topLeftCell="F160" activePane="bottomRight" state="frozen"/>
      <selection activeCell="AI20" sqref="AI20"/>
      <selection pane="topRight" activeCell="AI20" sqref="AI20"/>
      <selection pane="bottomLeft" activeCell="AI20" sqref="AI20"/>
      <selection pane="bottomRight" activeCell="R17" sqref="R17"/>
    </sheetView>
  </sheetViews>
  <sheetFormatPr baseColWidth="10" defaultColWidth="10.85546875" defaultRowHeight="14.25" x14ac:dyDescent="0.25"/>
  <cols>
    <col min="1" max="1" width="1.85546875" style="1" customWidth="1"/>
    <col min="2" max="2" width="45.42578125" style="2" customWidth="1"/>
    <col min="3" max="3" width="15.28515625" style="2" customWidth="1"/>
    <col min="4" max="4" width="12.5703125" style="2" customWidth="1"/>
    <col min="5" max="5" width="11.85546875" style="2" customWidth="1"/>
    <col min="6" max="26" width="14" style="2" customWidth="1"/>
    <col min="27" max="27" width="26.85546875" style="2" customWidth="1"/>
    <col min="28" max="50" width="11.5703125" style="1" hidden="1" customWidth="1"/>
    <col min="51" max="51" width="11.5703125" style="1" customWidth="1"/>
    <col min="52" max="16384" width="10.85546875" style="1"/>
  </cols>
  <sheetData>
    <row r="1" spans="1:50" ht="44.25" customHeight="1" x14ac:dyDescent="0.25">
      <c r="A1" s="247" t="s">
        <v>119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8"/>
    </row>
    <row r="2" spans="1:50" ht="50.1" customHeight="1" x14ac:dyDescent="0.25">
      <c r="A2" s="19"/>
      <c r="B2" s="289" t="s">
        <v>29</v>
      </c>
      <c r="C2" s="289"/>
      <c r="D2" s="289"/>
      <c r="E2" s="289"/>
      <c r="F2" s="247"/>
      <c r="G2" s="247"/>
      <c r="H2" s="247"/>
      <c r="I2" s="247"/>
      <c r="J2" s="289"/>
      <c r="K2" s="289"/>
      <c r="L2" s="289"/>
      <c r="M2" s="289"/>
      <c r="N2" s="289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18"/>
    </row>
    <row r="3" spans="1:50" s="12" customFormat="1" ht="50.1" customHeight="1" x14ac:dyDescent="0.25">
      <c r="A3" s="19"/>
      <c r="B3" s="247"/>
      <c r="C3" s="247"/>
      <c r="D3" s="247"/>
      <c r="E3" s="247"/>
      <c r="F3" s="302" t="s">
        <v>27</v>
      </c>
      <c r="G3" s="302"/>
      <c r="H3" s="302"/>
      <c r="I3" s="302"/>
      <c r="J3" s="302"/>
      <c r="K3" s="302"/>
      <c r="L3" s="302"/>
      <c r="M3" s="302"/>
      <c r="N3" s="302"/>
      <c r="O3" s="265"/>
      <c r="P3" s="265"/>
      <c r="Q3" s="184"/>
      <c r="R3" s="185"/>
      <c r="S3" s="185"/>
      <c r="T3" s="185"/>
      <c r="U3" s="185"/>
      <c r="V3" s="185"/>
      <c r="W3" s="185"/>
      <c r="X3" s="185"/>
      <c r="Y3" s="185"/>
      <c r="Z3" s="185"/>
      <c r="AA3" s="20"/>
      <c r="AB3" s="99"/>
      <c r="AC3" s="99"/>
      <c r="AD3" s="99"/>
      <c r="AE3" s="99"/>
      <c r="AF3" s="99"/>
      <c r="AG3" s="99"/>
      <c r="AH3" s="99"/>
      <c r="AI3" s="99"/>
      <c r="AJ3" s="99"/>
      <c r="AN3" s="284" t="s">
        <v>19</v>
      </c>
      <c r="AO3" s="285"/>
      <c r="AP3" s="285"/>
      <c r="AQ3" s="285"/>
      <c r="AR3" s="285"/>
      <c r="AS3" s="285"/>
      <c r="AT3" s="285"/>
      <c r="AU3" s="285"/>
      <c r="AV3" s="285"/>
      <c r="AW3" s="285"/>
      <c r="AX3" s="286"/>
    </row>
    <row r="4" spans="1:50" ht="50.1" customHeight="1" x14ac:dyDescent="0.25">
      <c r="A4" s="19"/>
      <c r="B4" s="43" t="s">
        <v>154</v>
      </c>
      <c r="C4" s="44" t="str">
        <f>PATRIMOINE!C2</f>
        <v xml:space="preserve">VILLE : </v>
      </c>
      <c r="D4" s="44" t="str">
        <f>PATRIMOINE!D2</f>
        <v>ANNEE</v>
      </c>
      <c r="E4" s="44" t="str">
        <f>PATRIMOINE!E2</f>
        <v xml:space="preserve">Surface de plancher </v>
      </c>
      <c r="F4" s="23">
        <v>2010</v>
      </c>
      <c r="G4" s="23">
        <f>F4+1</f>
        <v>2011</v>
      </c>
      <c r="H4" s="23">
        <f>G4+1</f>
        <v>2012</v>
      </c>
      <c r="I4" s="23">
        <f t="shared" ref="I4:Q4" si="0">H4+1</f>
        <v>2013</v>
      </c>
      <c r="J4" s="23">
        <f t="shared" si="0"/>
        <v>2014</v>
      </c>
      <c r="K4" s="23">
        <f t="shared" si="0"/>
        <v>2015</v>
      </c>
      <c r="L4" s="23">
        <f t="shared" si="0"/>
        <v>2016</v>
      </c>
      <c r="M4" s="23">
        <f t="shared" si="0"/>
        <v>2017</v>
      </c>
      <c r="N4" s="23">
        <f t="shared" si="0"/>
        <v>2018</v>
      </c>
      <c r="O4" s="23">
        <f t="shared" si="0"/>
        <v>2019</v>
      </c>
      <c r="P4" s="23">
        <f t="shared" si="0"/>
        <v>2020</v>
      </c>
      <c r="Q4" s="23">
        <f t="shared" si="0"/>
        <v>2021</v>
      </c>
      <c r="R4" s="23">
        <f t="shared" ref="R4" si="1">Q4+1</f>
        <v>2022</v>
      </c>
      <c r="S4" s="23">
        <f t="shared" ref="S4" si="2">R4+1</f>
        <v>2023</v>
      </c>
      <c r="T4" s="23">
        <f t="shared" ref="T4" si="3">S4+1</f>
        <v>2024</v>
      </c>
      <c r="U4" s="23">
        <f t="shared" ref="U4" si="4">T4+1</f>
        <v>2025</v>
      </c>
      <c r="V4" s="23">
        <f t="shared" ref="V4" si="5">U4+1</f>
        <v>2026</v>
      </c>
      <c r="W4" s="23">
        <f t="shared" ref="W4" si="6">V4+1</f>
        <v>2027</v>
      </c>
      <c r="X4" s="23">
        <f t="shared" ref="X4" si="7">W4+1</f>
        <v>2028</v>
      </c>
      <c r="Y4" s="23">
        <f t="shared" ref="Y4" si="8">X4+1</f>
        <v>2029</v>
      </c>
      <c r="Z4" s="23">
        <f t="shared" ref="Z4" si="9">Y4+1</f>
        <v>2030</v>
      </c>
      <c r="AA4" s="70" t="s">
        <v>11</v>
      </c>
      <c r="AB4" s="46" t="s">
        <v>13</v>
      </c>
      <c r="AC4" s="47">
        <v>2009</v>
      </c>
      <c r="AD4" s="47">
        <f>AC4+1</f>
        <v>2010</v>
      </c>
      <c r="AE4" s="47">
        <f>AD4+1</f>
        <v>2011</v>
      </c>
      <c r="AF4" s="47">
        <f t="shared" ref="AF4:AM4" si="10">AE4+1</f>
        <v>2012</v>
      </c>
      <c r="AG4" s="47">
        <f t="shared" si="10"/>
        <v>2013</v>
      </c>
      <c r="AH4" s="47">
        <f t="shared" si="10"/>
        <v>2014</v>
      </c>
      <c r="AI4" s="47">
        <f t="shared" si="10"/>
        <v>2015</v>
      </c>
      <c r="AJ4" s="47">
        <f t="shared" si="10"/>
        <v>2016</v>
      </c>
      <c r="AK4" s="47">
        <f t="shared" si="10"/>
        <v>2017</v>
      </c>
      <c r="AL4" s="47">
        <f t="shared" si="10"/>
        <v>2018</v>
      </c>
      <c r="AM4" s="48">
        <f t="shared" si="10"/>
        <v>2019</v>
      </c>
      <c r="AN4" s="47">
        <v>2009</v>
      </c>
      <c r="AO4" s="47">
        <f>AN4+1</f>
        <v>2010</v>
      </c>
      <c r="AP4" s="47">
        <f>AO4+1</f>
        <v>2011</v>
      </c>
      <c r="AQ4" s="47">
        <f t="shared" ref="AQ4:AX4" si="11">AP4+1</f>
        <v>2012</v>
      </c>
      <c r="AR4" s="47">
        <f t="shared" si="11"/>
        <v>2013</v>
      </c>
      <c r="AS4" s="47">
        <f t="shared" si="11"/>
        <v>2014</v>
      </c>
      <c r="AT4" s="47">
        <f t="shared" si="11"/>
        <v>2015</v>
      </c>
      <c r="AU4" s="47">
        <f t="shared" si="11"/>
        <v>2016</v>
      </c>
      <c r="AV4" s="47">
        <f t="shared" si="11"/>
        <v>2017</v>
      </c>
      <c r="AW4" s="47">
        <f t="shared" si="11"/>
        <v>2018</v>
      </c>
      <c r="AX4" s="48">
        <f t="shared" si="11"/>
        <v>2019</v>
      </c>
    </row>
    <row r="5" spans="1:50" ht="24.95" customHeight="1" x14ac:dyDescent="0.25">
      <c r="A5" s="19"/>
      <c r="B5" s="72" t="s">
        <v>129</v>
      </c>
      <c r="C5" s="11" t="str">
        <f>IF(PATRIMOINE!C4="","",PATRIMOINE!C4)</f>
        <v>Béziers</v>
      </c>
      <c r="D5" s="11" t="str">
        <f>IF(PATRIMOINE!D4="","",PATRIMOINE!D4)</f>
        <v/>
      </c>
      <c r="E5" s="45">
        <f>IF(PATRIMOINE!E4="","",PATRIMOINE!E4)</f>
        <v>7871</v>
      </c>
      <c r="F5" s="21"/>
      <c r="G5" s="21"/>
      <c r="H5" s="21">
        <v>4569</v>
      </c>
      <c r="I5" s="21">
        <v>6025</v>
      </c>
      <c r="J5" s="21">
        <v>5714</v>
      </c>
      <c r="K5" s="21">
        <v>6090</v>
      </c>
      <c r="L5" s="21">
        <v>5703</v>
      </c>
      <c r="M5" s="21">
        <v>4714</v>
      </c>
      <c r="N5" s="21">
        <v>4383</v>
      </c>
      <c r="O5" s="21">
        <v>12183</v>
      </c>
      <c r="P5" s="21">
        <v>6321</v>
      </c>
      <c r="Q5" s="21">
        <v>7473.72</v>
      </c>
      <c r="R5" s="21">
        <v>8124.56</v>
      </c>
      <c r="S5" s="21"/>
      <c r="T5" s="21"/>
      <c r="U5" s="21"/>
      <c r="V5" s="21"/>
      <c r="W5" s="21"/>
      <c r="X5" s="21"/>
      <c r="Y5" s="21"/>
      <c r="Z5" s="21"/>
      <c r="AA5" s="4"/>
      <c r="AB5" s="50" t="e">
        <f>IF(#REF!="",0,#REF!)</f>
        <v>#REF!</v>
      </c>
      <c r="AC5" s="49">
        <f t="shared" ref="AC5:AM16" si="12">F5</f>
        <v>0</v>
      </c>
      <c r="AD5" s="49">
        <f t="shared" si="12"/>
        <v>0</v>
      </c>
      <c r="AE5" s="49">
        <f t="shared" si="12"/>
        <v>4569</v>
      </c>
      <c r="AF5" s="49">
        <f t="shared" si="12"/>
        <v>6025</v>
      </c>
      <c r="AG5" s="49">
        <f t="shared" si="12"/>
        <v>5714</v>
      </c>
      <c r="AH5" s="49">
        <f t="shared" si="12"/>
        <v>6090</v>
      </c>
      <c r="AI5" s="49">
        <f t="shared" si="12"/>
        <v>5703</v>
      </c>
      <c r="AJ5" s="49">
        <f t="shared" si="12"/>
        <v>4714</v>
      </c>
      <c r="AK5" s="49">
        <f t="shared" si="12"/>
        <v>4383</v>
      </c>
      <c r="AL5" s="49">
        <f t="shared" si="12"/>
        <v>12183</v>
      </c>
      <c r="AM5" s="49">
        <f t="shared" si="12"/>
        <v>6321</v>
      </c>
      <c r="AN5" s="49" t="e">
        <f>$AB$5*AC5</f>
        <v>#REF!</v>
      </c>
      <c r="AO5" s="49" t="e">
        <f>AB5*AD5</f>
        <v>#REF!</v>
      </c>
      <c r="AP5" s="49" t="e">
        <f>AB5*AE5</f>
        <v>#REF!</v>
      </c>
      <c r="AQ5" s="49" t="e">
        <f>AB5*AF5</f>
        <v>#REF!</v>
      </c>
      <c r="AR5" s="49" t="e">
        <f>AB5*AG5</f>
        <v>#REF!</v>
      </c>
      <c r="AS5" s="49" t="e">
        <f>AB5*AH5</f>
        <v>#REF!</v>
      </c>
      <c r="AT5" s="49" t="e">
        <f>AB5*AI5</f>
        <v>#REF!</v>
      </c>
      <c r="AU5" s="49" t="e">
        <f>AB5*AJ5</f>
        <v>#REF!</v>
      </c>
      <c r="AV5" s="49" t="e">
        <f>AB5*AK5</f>
        <v>#REF!</v>
      </c>
      <c r="AW5" s="49" t="e">
        <f>AB5*AL5</f>
        <v>#REF!</v>
      </c>
      <c r="AX5" s="49" t="e">
        <f>AB5*AM5</f>
        <v>#REF!</v>
      </c>
    </row>
    <row r="6" spans="1:50" ht="24.95" customHeight="1" x14ac:dyDescent="0.25">
      <c r="A6" s="19"/>
      <c r="B6" s="72" t="s">
        <v>130</v>
      </c>
      <c r="C6" s="11" t="str">
        <f>C5</f>
        <v>Béziers</v>
      </c>
      <c r="D6" s="11" t="str">
        <f t="shared" ref="D6:E6" si="13">D5</f>
        <v/>
      </c>
      <c r="E6" s="45">
        <f t="shared" si="13"/>
        <v>7871</v>
      </c>
      <c r="F6" s="21"/>
      <c r="G6" s="21"/>
      <c r="H6" s="21">
        <v>4658</v>
      </c>
      <c r="I6" s="21">
        <v>5151</v>
      </c>
      <c r="J6" s="21">
        <v>4946</v>
      </c>
      <c r="K6" s="21">
        <v>5289</v>
      </c>
      <c r="L6" s="21">
        <v>5154</v>
      </c>
      <c r="M6" s="21">
        <v>3835</v>
      </c>
      <c r="N6" s="21">
        <v>4209</v>
      </c>
      <c r="O6" s="21"/>
      <c r="P6" s="21">
        <v>5367</v>
      </c>
      <c r="Q6" s="21">
        <v>6346.99</v>
      </c>
      <c r="R6" s="21">
        <v>5624.26</v>
      </c>
      <c r="S6" s="21"/>
      <c r="T6" s="21"/>
      <c r="U6" s="21"/>
      <c r="V6" s="21"/>
      <c r="W6" s="21"/>
      <c r="X6" s="21"/>
      <c r="Y6" s="21"/>
      <c r="Z6" s="21"/>
      <c r="AA6" s="4"/>
      <c r="AB6" s="50" t="e">
        <f>IF(#REF!="",0,#REF!)</f>
        <v>#REF!</v>
      </c>
      <c r="AC6" s="49">
        <f t="shared" si="12"/>
        <v>0</v>
      </c>
      <c r="AD6" s="49">
        <f t="shared" si="12"/>
        <v>0</v>
      </c>
      <c r="AE6" s="49">
        <f t="shared" si="12"/>
        <v>4658</v>
      </c>
      <c r="AF6" s="49">
        <f t="shared" si="12"/>
        <v>5151</v>
      </c>
      <c r="AG6" s="49">
        <f t="shared" si="12"/>
        <v>4946</v>
      </c>
      <c r="AH6" s="49">
        <f t="shared" si="12"/>
        <v>5289</v>
      </c>
      <c r="AI6" s="49">
        <f t="shared" si="12"/>
        <v>5154</v>
      </c>
      <c r="AJ6" s="49">
        <f t="shared" si="12"/>
        <v>3835</v>
      </c>
      <c r="AK6" s="49">
        <f t="shared" si="12"/>
        <v>4209</v>
      </c>
      <c r="AL6" s="49">
        <f t="shared" si="12"/>
        <v>0</v>
      </c>
      <c r="AM6" s="49">
        <f t="shared" si="12"/>
        <v>5367</v>
      </c>
      <c r="AN6" s="49" t="e">
        <f t="shared" ref="AN6:AN69" si="14">AB6*AC6</f>
        <v>#REF!</v>
      </c>
      <c r="AO6" s="49" t="e">
        <f t="shared" ref="AO6:AO69" si="15">AB6*AD6</f>
        <v>#REF!</v>
      </c>
      <c r="AP6" s="49" t="e">
        <f t="shared" ref="AP6:AP69" si="16">AB6*AE6</f>
        <v>#REF!</v>
      </c>
      <c r="AQ6" s="49" t="e">
        <f t="shared" ref="AQ6:AQ69" si="17">AB6*AF6</f>
        <v>#REF!</v>
      </c>
      <c r="AR6" s="49" t="e">
        <f t="shared" ref="AR6:AR69" si="18">AB6*AG6</f>
        <v>#REF!</v>
      </c>
      <c r="AS6" s="49" t="e">
        <f t="shared" ref="AS6:AS69" si="19">AB6*AH6</f>
        <v>#REF!</v>
      </c>
      <c r="AT6" s="49" t="e">
        <f t="shared" ref="AT6:AT69" si="20">AB6*AI6</f>
        <v>#REF!</v>
      </c>
      <c r="AU6" s="49" t="e">
        <f t="shared" ref="AU6:AU69" si="21">AB6*AJ6</f>
        <v>#REF!</v>
      </c>
      <c r="AV6" s="49" t="e">
        <f t="shared" ref="AV6:AV69" si="22">AB6*AK6</f>
        <v>#REF!</v>
      </c>
      <c r="AW6" s="49" t="e">
        <f t="shared" ref="AW6:AW69" si="23">AB6*AL6</f>
        <v>#REF!</v>
      </c>
      <c r="AX6" s="49" t="e">
        <f t="shared" ref="AX6:AX69" si="24">AB6*AM6</f>
        <v>#REF!</v>
      </c>
    </row>
    <row r="7" spans="1:50" ht="24.95" customHeight="1" x14ac:dyDescent="0.25">
      <c r="A7" s="19"/>
      <c r="B7" s="72" t="s">
        <v>131</v>
      </c>
      <c r="C7" s="11" t="str">
        <f t="shared" ref="C7:C17" si="25">C6</f>
        <v>Béziers</v>
      </c>
      <c r="D7" s="11" t="str">
        <f t="shared" ref="D7:D17" si="26">D6</f>
        <v/>
      </c>
      <c r="E7" s="45">
        <f t="shared" ref="E7:E17" si="27">E6</f>
        <v>7871</v>
      </c>
      <c r="F7" s="21"/>
      <c r="G7" s="21"/>
      <c r="H7" s="21">
        <v>3674</v>
      </c>
      <c r="I7" s="21">
        <v>4886</v>
      </c>
      <c r="J7" s="21">
        <v>4502</v>
      </c>
      <c r="K7" s="21">
        <v>4859</v>
      </c>
      <c r="L7" s="21">
        <v>5402</v>
      </c>
      <c r="M7" s="21">
        <v>3957</v>
      </c>
      <c r="N7" s="21">
        <v>4261</v>
      </c>
      <c r="O7" s="21">
        <v>5356</v>
      </c>
      <c r="P7" s="21">
        <v>5586</v>
      </c>
      <c r="Q7" s="21">
        <v>6602.02</v>
      </c>
      <c r="R7" s="21">
        <v>5960.08</v>
      </c>
      <c r="S7" s="21"/>
      <c r="T7" s="21"/>
      <c r="U7" s="21"/>
      <c r="V7" s="21"/>
      <c r="W7" s="21"/>
      <c r="X7" s="21"/>
      <c r="Y7" s="21"/>
      <c r="Z7" s="21"/>
      <c r="AA7" s="4"/>
      <c r="AB7" s="50" t="e">
        <f>IF(#REF!="",0,#REF!)</f>
        <v>#REF!</v>
      </c>
      <c r="AC7" s="49">
        <f t="shared" si="12"/>
        <v>0</v>
      </c>
      <c r="AD7" s="49">
        <f t="shared" si="12"/>
        <v>0</v>
      </c>
      <c r="AE7" s="49">
        <f t="shared" si="12"/>
        <v>3674</v>
      </c>
      <c r="AF7" s="49">
        <f t="shared" si="12"/>
        <v>4886</v>
      </c>
      <c r="AG7" s="49">
        <f t="shared" si="12"/>
        <v>4502</v>
      </c>
      <c r="AH7" s="49">
        <f t="shared" si="12"/>
        <v>4859</v>
      </c>
      <c r="AI7" s="49">
        <f t="shared" si="12"/>
        <v>5402</v>
      </c>
      <c r="AJ7" s="49">
        <f t="shared" si="12"/>
        <v>3957</v>
      </c>
      <c r="AK7" s="49">
        <f t="shared" si="12"/>
        <v>4261</v>
      </c>
      <c r="AL7" s="49">
        <f t="shared" si="12"/>
        <v>5356</v>
      </c>
      <c r="AM7" s="49">
        <f t="shared" si="12"/>
        <v>5586</v>
      </c>
      <c r="AN7" s="49" t="e">
        <f t="shared" si="14"/>
        <v>#REF!</v>
      </c>
      <c r="AO7" s="49" t="e">
        <f t="shared" si="15"/>
        <v>#REF!</v>
      </c>
      <c r="AP7" s="49" t="e">
        <f t="shared" si="16"/>
        <v>#REF!</v>
      </c>
      <c r="AQ7" s="49" t="e">
        <f t="shared" si="17"/>
        <v>#REF!</v>
      </c>
      <c r="AR7" s="49" t="e">
        <f t="shared" si="18"/>
        <v>#REF!</v>
      </c>
      <c r="AS7" s="49" t="e">
        <f t="shared" si="19"/>
        <v>#REF!</v>
      </c>
      <c r="AT7" s="49" t="e">
        <f t="shared" si="20"/>
        <v>#REF!</v>
      </c>
      <c r="AU7" s="49" t="e">
        <f t="shared" si="21"/>
        <v>#REF!</v>
      </c>
      <c r="AV7" s="49" t="e">
        <f t="shared" si="22"/>
        <v>#REF!</v>
      </c>
      <c r="AW7" s="49" t="e">
        <f t="shared" si="23"/>
        <v>#REF!</v>
      </c>
      <c r="AX7" s="49" t="e">
        <f t="shared" si="24"/>
        <v>#REF!</v>
      </c>
    </row>
    <row r="8" spans="1:50" ht="24.95" customHeight="1" x14ac:dyDescent="0.25">
      <c r="A8" s="19"/>
      <c r="B8" s="72" t="s">
        <v>145</v>
      </c>
      <c r="C8" s="11" t="str">
        <f t="shared" si="25"/>
        <v>Béziers</v>
      </c>
      <c r="D8" s="11" t="str">
        <f t="shared" si="26"/>
        <v/>
      </c>
      <c r="E8" s="45">
        <f t="shared" si="27"/>
        <v>7871</v>
      </c>
      <c r="F8" s="21"/>
      <c r="G8" s="21"/>
      <c r="H8" s="21">
        <v>2618</v>
      </c>
      <c r="I8" s="21">
        <v>3332</v>
      </c>
      <c r="J8" s="21">
        <v>3404</v>
      </c>
      <c r="K8" s="21">
        <v>3353</v>
      </c>
      <c r="L8" s="21">
        <v>3754</v>
      </c>
      <c r="M8" s="21">
        <v>2776</v>
      </c>
      <c r="N8" s="21">
        <v>2863</v>
      </c>
      <c r="O8" s="21">
        <v>3775</v>
      </c>
      <c r="P8" s="21">
        <v>3702</v>
      </c>
      <c r="Q8" s="21">
        <v>4008.66</v>
      </c>
      <c r="R8" s="21">
        <v>3616.81</v>
      </c>
      <c r="S8" s="21"/>
      <c r="T8" s="21"/>
      <c r="U8" s="21"/>
      <c r="V8" s="21"/>
      <c r="W8" s="21"/>
      <c r="X8" s="21"/>
      <c r="Y8" s="21"/>
      <c r="Z8" s="21"/>
      <c r="AA8" s="4"/>
      <c r="AB8" s="50" t="e">
        <f>IF(#REF!="",0,#REF!)</f>
        <v>#REF!</v>
      </c>
      <c r="AC8" s="49">
        <f t="shared" si="12"/>
        <v>0</v>
      </c>
      <c r="AD8" s="49">
        <f t="shared" si="12"/>
        <v>0</v>
      </c>
      <c r="AE8" s="49">
        <f t="shared" si="12"/>
        <v>2618</v>
      </c>
      <c r="AF8" s="49">
        <f t="shared" si="12"/>
        <v>3332</v>
      </c>
      <c r="AG8" s="49">
        <f t="shared" si="12"/>
        <v>3404</v>
      </c>
      <c r="AH8" s="49">
        <f t="shared" si="12"/>
        <v>3353</v>
      </c>
      <c r="AI8" s="49">
        <f t="shared" si="12"/>
        <v>3754</v>
      </c>
      <c r="AJ8" s="49">
        <f t="shared" si="12"/>
        <v>2776</v>
      </c>
      <c r="AK8" s="49">
        <f t="shared" si="12"/>
        <v>2863</v>
      </c>
      <c r="AL8" s="49">
        <f t="shared" si="12"/>
        <v>3775</v>
      </c>
      <c r="AM8" s="49">
        <f t="shared" si="12"/>
        <v>3702</v>
      </c>
      <c r="AN8" s="49" t="e">
        <f t="shared" si="14"/>
        <v>#REF!</v>
      </c>
      <c r="AO8" s="49" t="e">
        <f t="shared" si="15"/>
        <v>#REF!</v>
      </c>
      <c r="AP8" s="49" t="e">
        <f t="shared" si="16"/>
        <v>#REF!</v>
      </c>
      <c r="AQ8" s="49" t="e">
        <f t="shared" si="17"/>
        <v>#REF!</v>
      </c>
      <c r="AR8" s="49" t="e">
        <f t="shared" si="18"/>
        <v>#REF!</v>
      </c>
      <c r="AS8" s="49" t="e">
        <f t="shared" si="19"/>
        <v>#REF!</v>
      </c>
      <c r="AT8" s="49" t="e">
        <f t="shared" si="20"/>
        <v>#REF!</v>
      </c>
      <c r="AU8" s="49" t="e">
        <f t="shared" si="21"/>
        <v>#REF!</v>
      </c>
      <c r="AV8" s="49" t="e">
        <f t="shared" si="22"/>
        <v>#REF!</v>
      </c>
      <c r="AW8" s="49" t="e">
        <f t="shared" si="23"/>
        <v>#REF!</v>
      </c>
      <c r="AX8" s="49" t="e">
        <f t="shared" si="24"/>
        <v>#REF!</v>
      </c>
    </row>
    <row r="9" spans="1:50" ht="24.95" customHeight="1" x14ac:dyDescent="0.25">
      <c r="A9" s="19"/>
      <c r="B9" s="72" t="s">
        <v>133</v>
      </c>
      <c r="C9" s="11" t="str">
        <f t="shared" si="25"/>
        <v>Béziers</v>
      </c>
      <c r="D9" s="11" t="str">
        <f t="shared" si="26"/>
        <v/>
      </c>
      <c r="E9" s="45">
        <f t="shared" si="27"/>
        <v>7871</v>
      </c>
      <c r="F9" s="21"/>
      <c r="G9" s="21"/>
      <c r="H9" s="21">
        <v>2384</v>
      </c>
      <c r="I9" s="21">
        <v>3146</v>
      </c>
      <c r="J9" s="21">
        <v>3060</v>
      </c>
      <c r="K9" s="21">
        <v>4000</v>
      </c>
      <c r="L9" s="21">
        <v>3446</v>
      </c>
      <c r="M9" s="21">
        <v>2802</v>
      </c>
      <c r="N9" s="21">
        <v>2715</v>
      </c>
      <c r="O9" s="21">
        <v>3488</v>
      </c>
      <c r="P9" s="21">
        <v>3488</v>
      </c>
      <c r="Q9" s="21">
        <v>3693.78</v>
      </c>
      <c r="R9" s="21">
        <v>3677.11</v>
      </c>
      <c r="S9" s="21"/>
      <c r="T9" s="21"/>
      <c r="U9" s="21"/>
      <c r="V9" s="21"/>
      <c r="W9" s="21"/>
      <c r="X9" s="21"/>
      <c r="Y9" s="21"/>
      <c r="Z9" s="21"/>
      <c r="AA9" s="4"/>
      <c r="AB9" s="50" t="e">
        <f>IF(#REF!="",0,#REF!)</f>
        <v>#REF!</v>
      </c>
      <c r="AC9" s="49">
        <f t="shared" si="12"/>
        <v>0</v>
      </c>
      <c r="AD9" s="49">
        <f t="shared" si="12"/>
        <v>0</v>
      </c>
      <c r="AE9" s="49">
        <f t="shared" si="12"/>
        <v>2384</v>
      </c>
      <c r="AF9" s="49">
        <f t="shared" si="12"/>
        <v>3146</v>
      </c>
      <c r="AG9" s="49">
        <f t="shared" si="12"/>
        <v>3060</v>
      </c>
      <c r="AH9" s="49">
        <f t="shared" si="12"/>
        <v>4000</v>
      </c>
      <c r="AI9" s="49">
        <f t="shared" si="12"/>
        <v>3446</v>
      </c>
      <c r="AJ9" s="49">
        <f t="shared" si="12"/>
        <v>2802</v>
      </c>
      <c r="AK9" s="49">
        <f t="shared" si="12"/>
        <v>2715</v>
      </c>
      <c r="AL9" s="49">
        <f t="shared" si="12"/>
        <v>3488</v>
      </c>
      <c r="AM9" s="49">
        <f t="shared" si="12"/>
        <v>3488</v>
      </c>
      <c r="AN9" s="49" t="e">
        <f t="shared" si="14"/>
        <v>#REF!</v>
      </c>
      <c r="AO9" s="49" t="e">
        <f t="shared" si="15"/>
        <v>#REF!</v>
      </c>
      <c r="AP9" s="49" t="e">
        <f t="shared" si="16"/>
        <v>#REF!</v>
      </c>
      <c r="AQ9" s="49" t="e">
        <f t="shared" si="17"/>
        <v>#REF!</v>
      </c>
      <c r="AR9" s="49" t="e">
        <f t="shared" si="18"/>
        <v>#REF!</v>
      </c>
      <c r="AS9" s="49" t="e">
        <f t="shared" si="19"/>
        <v>#REF!</v>
      </c>
      <c r="AT9" s="49" t="e">
        <f t="shared" si="20"/>
        <v>#REF!</v>
      </c>
      <c r="AU9" s="49" t="e">
        <f t="shared" si="21"/>
        <v>#REF!</v>
      </c>
      <c r="AV9" s="49" t="e">
        <f t="shared" si="22"/>
        <v>#REF!</v>
      </c>
      <c r="AW9" s="49" t="e">
        <f t="shared" si="23"/>
        <v>#REF!</v>
      </c>
      <c r="AX9" s="49" t="e">
        <f t="shared" si="24"/>
        <v>#REF!</v>
      </c>
    </row>
    <row r="10" spans="1:50" ht="24.95" customHeight="1" x14ac:dyDescent="0.25">
      <c r="A10" s="19"/>
      <c r="B10" s="72" t="s">
        <v>134</v>
      </c>
      <c r="C10" s="11" t="str">
        <f t="shared" si="25"/>
        <v>Béziers</v>
      </c>
      <c r="D10" s="11" t="str">
        <f t="shared" si="26"/>
        <v/>
      </c>
      <c r="E10" s="45">
        <f t="shared" si="27"/>
        <v>7871</v>
      </c>
      <c r="F10" s="21"/>
      <c r="G10" s="21"/>
      <c r="H10" s="21">
        <v>3656</v>
      </c>
      <c r="I10" s="21">
        <v>3040</v>
      </c>
      <c r="J10" s="21">
        <v>4474</v>
      </c>
      <c r="K10" s="21">
        <v>5577</v>
      </c>
      <c r="L10" s="21">
        <v>4497</v>
      </c>
      <c r="M10" s="21">
        <v>5385</v>
      </c>
      <c r="N10" s="21">
        <v>4148</v>
      </c>
      <c r="O10" s="21">
        <v>4722</v>
      </c>
      <c r="P10" s="21">
        <v>4636</v>
      </c>
      <c r="Q10" s="21">
        <v>5529.36</v>
      </c>
      <c r="R10" s="21">
        <v>5368.51</v>
      </c>
      <c r="S10" s="21"/>
      <c r="T10" s="21"/>
      <c r="U10" s="21"/>
      <c r="V10" s="21"/>
      <c r="W10" s="21"/>
      <c r="X10" s="21"/>
      <c r="Y10" s="21"/>
      <c r="Z10" s="21"/>
      <c r="AA10" s="4"/>
      <c r="AB10" s="50" t="e">
        <f>IF(#REF!="",0,#REF!)</f>
        <v>#REF!</v>
      </c>
      <c r="AC10" s="49">
        <f t="shared" si="12"/>
        <v>0</v>
      </c>
      <c r="AD10" s="49">
        <f t="shared" si="12"/>
        <v>0</v>
      </c>
      <c r="AE10" s="49">
        <f t="shared" si="12"/>
        <v>3656</v>
      </c>
      <c r="AF10" s="49">
        <f t="shared" si="12"/>
        <v>3040</v>
      </c>
      <c r="AG10" s="49">
        <f t="shared" si="12"/>
        <v>4474</v>
      </c>
      <c r="AH10" s="49">
        <f t="shared" si="12"/>
        <v>5577</v>
      </c>
      <c r="AI10" s="49">
        <f t="shared" si="12"/>
        <v>4497</v>
      </c>
      <c r="AJ10" s="49">
        <f t="shared" si="12"/>
        <v>5385</v>
      </c>
      <c r="AK10" s="49">
        <f t="shared" si="12"/>
        <v>4148</v>
      </c>
      <c r="AL10" s="49">
        <f t="shared" si="12"/>
        <v>4722</v>
      </c>
      <c r="AM10" s="49">
        <f t="shared" si="12"/>
        <v>4636</v>
      </c>
      <c r="AN10" s="49" t="e">
        <f t="shared" si="14"/>
        <v>#REF!</v>
      </c>
      <c r="AO10" s="49" t="e">
        <f t="shared" si="15"/>
        <v>#REF!</v>
      </c>
      <c r="AP10" s="49" t="e">
        <f t="shared" si="16"/>
        <v>#REF!</v>
      </c>
      <c r="AQ10" s="49" t="e">
        <f t="shared" si="17"/>
        <v>#REF!</v>
      </c>
      <c r="AR10" s="49" t="e">
        <f t="shared" si="18"/>
        <v>#REF!</v>
      </c>
      <c r="AS10" s="49" t="e">
        <f t="shared" si="19"/>
        <v>#REF!</v>
      </c>
      <c r="AT10" s="49" t="e">
        <f t="shared" si="20"/>
        <v>#REF!</v>
      </c>
      <c r="AU10" s="49" t="e">
        <f t="shared" si="21"/>
        <v>#REF!</v>
      </c>
      <c r="AV10" s="49" t="e">
        <f t="shared" si="22"/>
        <v>#REF!</v>
      </c>
      <c r="AW10" s="49" t="e">
        <f t="shared" si="23"/>
        <v>#REF!</v>
      </c>
      <c r="AX10" s="49" t="e">
        <f t="shared" si="24"/>
        <v>#REF!</v>
      </c>
    </row>
    <row r="11" spans="1:50" ht="24.95" customHeight="1" x14ac:dyDescent="0.25">
      <c r="A11" s="19"/>
      <c r="B11" s="72" t="s">
        <v>135</v>
      </c>
      <c r="C11" s="11" t="str">
        <f t="shared" si="25"/>
        <v>Béziers</v>
      </c>
      <c r="D11" s="11" t="str">
        <f t="shared" si="26"/>
        <v/>
      </c>
      <c r="E11" s="45">
        <f t="shared" si="27"/>
        <v>7871</v>
      </c>
      <c r="F11" s="21"/>
      <c r="G11" s="21"/>
      <c r="H11" s="21">
        <v>4251</v>
      </c>
      <c r="I11" s="21">
        <v>6590</v>
      </c>
      <c r="J11" s="21">
        <v>4518</v>
      </c>
      <c r="K11" s="21">
        <v>6831</v>
      </c>
      <c r="L11" s="21">
        <v>5969</v>
      </c>
      <c r="M11" s="21">
        <v>4696</v>
      </c>
      <c r="N11" s="21">
        <v>5466</v>
      </c>
      <c r="O11" s="21">
        <v>7525</v>
      </c>
      <c r="P11" s="21">
        <v>6262</v>
      </c>
      <c r="Q11" s="21">
        <v>6109.12</v>
      </c>
      <c r="R11" s="21">
        <v>6003.37</v>
      </c>
      <c r="S11" s="21"/>
      <c r="T11" s="21"/>
      <c r="U11" s="21"/>
      <c r="V11" s="21"/>
      <c r="W11" s="21"/>
      <c r="X11" s="21"/>
      <c r="Y11" s="21"/>
      <c r="Z11" s="21"/>
      <c r="AA11" s="4"/>
      <c r="AB11" s="50" t="e">
        <f>IF(#REF!="",0,#REF!)</f>
        <v>#REF!</v>
      </c>
      <c r="AC11" s="49">
        <f t="shared" si="12"/>
        <v>0</v>
      </c>
      <c r="AD11" s="49">
        <f t="shared" si="12"/>
        <v>0</v>
      </c>
      <c r="AE11" s="49">
        <f t="shared" si="12"/>
        <v>4251</v>
      </c>
      <c r="AF11" s="49">
        <f t="shared" si="12"/>
        <v>6590</v>
      </c>
      <c r="AG11" s="49">
        <f t="shared" si="12"/>
        <v>4518</v>
      </c>
      <c r="AH11" s="49">
        <f t="shared" si="12"/>
        <v>6831</v>
      </c>
      <c r="AI11" s="49">
        <f t="shared" si="12"/>
        <v>5969</v>
      </c>
      <c r="AJ11" s="49">
        <f t="shared" si="12"/>
        <v>4696</v>
      </c>
      <c r="AK11" s="49">
        <f t="shared" si="12"/>
        <v>5466</v>
      </c>
      <c r="AL11" s="49">
        <f t="shared" si="12"/>
        <v>7525</v>
      </c>
      <c r="AM11" s="49">
        <f t="shared" si="12"/>
        <v>6262</v>
      </c>
      <c r="AN11" s="49" t="e">
        <f t="shared" si="14"/>
        <v>#REF!</v>
      </c>
      <c r="AO11" s="49" t="e">
        <f t="shared" si="15"/>
        <v>#REF!</v>
      </c>
      <c r="AP11" s="49" t="e">
        <f t="shared" si="16"/>
        <v>#REF!</v>
      </c>
      <c r="AQ11" s="49" t="e">
        <f t="shared" si="17"/>
        <v>#REF!</v>
      </c>
      <c r="AR11" s="49" t="e">
        <f t="shared" si="18"/>
        <v>#REF!</v>
      </c>
      <c r="AS11" s="49" t="e">
        <f t="shared" si="19"/>
        <v>#REF!</v>
      </c>
      <c r="AT11" s="49" t="e">
        <f t="shared" si="20"/>
        <v>#REF!</v>
      </c>
      <c r="AU11" s="49" t="e">
        <f t="shared" si="21"/>
        <v>#REF!</v>
      </c>
      <c r="AV11" s="49" t="e">
        <f t="shared" si="22"/>
        <v>#REF!</v>
      </c>
      <c r="AW11" s="49" t="e">
        <f t="shared" si="23"/>
        <v>#REF!</v>
      </c>
      <c r="AX11" s="49" t="e">
        <f t="shared" si="24"/>
        <v>#REF!</v>
      </c>
    </row>
    <row r="12" spans="1:50" ht="24.95" customHeight="1" x14ac:dyDescent="0.25">
      <c r="A12" s="19"/>
      <c r="B12" s="72" t="s">
        <v>136</v>
      </c>
      <c r="C12" s="11" t="str">
        <f t="shared" si="25"/>
        <v>Béziers</v>
      </c>
      <c r="D12" s="11" t="str">
        <f t="shared" si="26"/>
        <v/>
      </c>
      <c r="E12" s="45">
        <f t="shared" si="27"/>
        <v>7871</v>
      </c>
      <c r="F12" s="21"/>
      <c r="G12" s="21"/>
      <c r="H12" s="21">
        <v>5072</v>
      </c>
      <c r="I12" s="21">
        <v>4845</v>
      </c>
      <c r="J12" s="21">
        <v>4543</v>
      </c>
      <c r="K12" s="21">
        <v>5355</v>
      </c>
      <c r="L12" s="21">
        <v>5616</v>
      </c>
      <c r="M12" s="21">
        <v>5102</v>
      </c>
      <c r="N12" s="21">
        <v>5651</v>
      </c>
      <c r="O12" s="21">
        <v>6572</v>
      </c>
      <c r="P12" s="21">
        <v>6149</v>
      </c>
      <c r="Q12" s="21">
        <v>5812.64</v>
      </c>
      <c r="R12" s="21">
        <v>6098.45</v>
      </c>
      <c r="S12" s="21"/>
      <c r="T12" s="21"/>
      <c r="U12" s="21"/>
      <c r="V12" s="21"/>
      <c r="W12" s="21"/>
      <c r="X12" s="21"/>
      <c r="Y12" s="21"/>
      <c r="Z12" s="21"/>
      <c r="AA12" s="4"/>
      <c r="AB12" s="50"/>
      <c r="AC12" s="49">
        <f t="shared" ref="AC12:AJ16" si="28">F12</f>
        <v>0</v>
      </c>
      <c r="AD12" s="49">
        <f t="shared" si="28"/>
        <v>0</v>
      </c>
      <c r="AE12" s="49">
        <f t="shared" si="28"/>
        <v>5072</v>
      </c>
      <c r="AF12" s="49">
        <f t="shared" si="28"/>
        <v>4845</v>
      </c>
      <c r="AG12" s="49">
        <f t="shared" si="28"/>
        <v>4543</v>
      </c>
      <c r="AH12" s="49">
        <f t="shared" si="28"/>
        <v>5355</v>
      </c>
      <c r="AI12" s="49">
        <f t="shared" si="28"/>
        <v>5616</v>
      </c>
      <c r="AJ12" s="49">
        <f t="shared" si="28"/>
        <v>5102</v>
      </c>
      <c r="AK12" s="49">
        <f t="shared" si="12"/>
        <v>5651</v>
      </c>
      <c r="AL12" s="49">
        <f t="shared" si="12"/>
        <v>6572</v>
      </c>
      <c r="AM12" s="49">
        <f t="shared" si="12"/>
        <v>6149</v>
      </c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</row>
    <row r="13" spans="1:50" ht="24.95" customHeight="1" x14ac:dyDescent="0.25">
      <c r="A13" s="19"/>
      <c r="B13" s="72" t="s">
        <v>137</v>
      </c>
      <c r="C13" s="11" t="str">
        <f t="shared" si="25"/>
        <v>Béziers</v>
      </c>
      <c r="D13" s="11" t="str">
        <f t="shared" si="26"/>
        <v/>
      </c>
      <c r="E13" s="45">
        <f t="shared" si="27"/>
        <v>7871</v>
      </c>
      <c r="F13" s="21"/>
      <c r="G13" s="21"/>
      <c r="H13" s="21">
        <v>3734</v>
      </c>
      <c r="I13" s="21">
        <v>2093</v>
      </c>
      <c r="J13" s="21">
        <v>4595</v>
      </c>
      <c r="K13" s="21">
        <v>4071</v>
      </c>
      <c r="L13" s="21">
        <v>4887</v>
      </c>
      <c r="M13" s="21">
        <v>3128</v>
      </c>
      <c r="N13" s="21">
        <v>4035</v>
      </c>
      <c r="O13" s="21">
        <v>5446</v>
      </c>
      <c r="P13" s="21">
        <v>4728</v>
      </c>
      <c r="Q13" s="21">
        <v>4911.3999999999996</v>
      </c>
      <c r="R13" s="21">
        <v>4218.4799999999996</v>
      </c>
      <c r="S13" s="21"/>
      <c r="T13" s="21"/>
      <c r="U13" s="21"/>
      <c r="V13" s="21"/>
      <c r="W13" s="21"/>
      <c r="X13" s="21"/>
      <c r="Y13" s="21"/>
      <c r="Z13" s="21"/>
      <c r="AA13" s="4"/>
      <c r="AB13" s="50"/>
      <c r="AC13" s="49">
        <f t="shared" si="28"/>
        <v>0</v>
      </c>
      <c r="AD13" s="49">
        <f t="shared" si="28"/>
        <v>0</v>
      </c>
      <c r="AE13" s="49">
        <f t="shared" si="28"/>
        <v>3734</v>
      </c>
      <c r="AF13" s="49">
        <f t="shared" si="28"/>
        <v>2093</v>
      </c>
      <c r="AG13" s="49">
        <f t="shared" si="28"/>
        <v>4595</v>
      </c>
      <c r="AH13" s="49">
        <f t="shared" si="28"/>
        <v>4071</v>
      </c>
      <c r="AI13" s="49">
        <f t="shared" si="28"/>
        <v>4887</v>
      </c>
      <c r="AJ13" s="49">
        <f t="shared" si="28"/>
        <v>3128</v>
      </c>
      <c r="AK13" s="49">
        <f t="shared" si="12"/>
        <v>4035</v>
      </c>
      <c r="AL13" s="49">
        <f t="shared" si="12"/>
        <v>5446</v>
      </c>
      <c r="AM13" s="49">
        <f t="shared" si="12"/>
        <v>4728</v>
      </c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</row>
    <row r="14" spans="1:50" ht="24.95" customHeight="1" x14ac:dyDescent="0.25">
      <c r="A14" s="19"/>
      <c r="B14" s="72" t="s">
        <v>138</v>
      </c>
      <c r="C14" s="11" t="str">
        <f t="shared" si="25"/>
        <v>Béziers</v>
      </c>
      <c r="D14" s="11" t="str">
        <f t="shared" si="26"/>
        <v/>
      </c>
      <c r="E14" s="45">
        <f t="shared" si="27"/>
        <v>7871</v>
      </c>
      <c r="F14" s="21"/>
      <c r="G14" s="21"/>
      <c r="H14" s="21">
        <v>3018</v>
      </c>
      <c r="I14" s="21">
        <v>3028</v>
      </c>
      <c r="J14" s="21">
        <v>2834</v>
      </c>
      <c r="K14" s="21">
        <v>3153</v>
      </c>
      <c r="L14" s="21">
        <v>3642</v>
      </c>
      <c r="M14" s="21">
        <v>2824</v>
      </c>
      <c r="N14" s="21">
        <v>3176</v>
      </c>
      <c r="O14" s="21">
        <v>3970</v>
      </c>
      <c r="P14" s="21">
        <v>3971</v>
      </c>
      <c r="Q14" s="21">
        <v>3710.05</v>
      </c>
      <c r="R14" s="21">
        <v>3164.7</v>
      </c>
      <c r="S14" s="21"/>
      <c r="T14" s="21"/>
      <c r="U14" s="21"/>
      <c r="V14" s="21"/>
      <c r="W14" s="21"/>
      <c r="X14" s="21"/>
      <c r="Y14" s="21"/>
      <c r="Z14" s="21"/>
      <c r="AA14" s="4"/>
      <c r="AB14" s="50"/>
      <c r="AC14" s="49">
        <f t="shared" si="28"/>
        <v>0</v>
      </c>
      <c r="AD14" s="49">
        <f t="shared" si="28"/>
        <v>0</v>
      </c>
      <c r="AE14" s="49">
        <f t="shared" si="28"/>
        <v>3018</v>
      </c>
      <c r="AF14" s="49">
        <f t="shared" si="28"/>
        <v>3028</v>
      </c>
      <c r="AG14" s="49">
        <f t="shared" si="28"/>
        <v>2834</v>
      </c>
      <c r="AH14" s="49">
        <f t="shared" si="28"/>
        <v>3153</v>
      </c>
      <c r="AI14" s="49">
        <f t="shared" si="28"/>
        <v>3642</v>
      </c>
      <c r="AJ14" s="49">
        <f t="shared" si="28"/>
        <v>2824</v>
      </c>
      <c r="AK14" s="49">
        <f t="shared" si="12"/>
        <v>3176</v>
      </c>
      <c r="AL14" s="49">
        <f t="shared" si="12"/>
        <v>3970</v>
      </c>
      <c r="AM14" s="49">
        <f t="shared" si="12"/>
        <v>3971</v>
      </c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</row>
    <row r="15" spans="1:50" ht="24.95" customHeight="1" x14ac:dyDescent="0.25">
      <c r="A15" s="19"/>
      <c r="B15" s="72" t="s">
        <v>139</v>
      </c>
      <c r="C15" s="11" t="str">
        <f t="shared" si="25"/>
        <v>Béziers</v>
      </c>
      <c r="D15" s="11" t="str">
        <f t="shared" si="26"/>
        <v/>
      </c>
      <c r="E15" s="45">
        <f t="shared" si="27"/>
        <v>7871</v>
      </c>
      <c r="F15" s="21"/>
      <c r="G15" s="21"/>
      <c r="H15" s="21">
        <v>4664</v>
      </c>
      <c r="I15" s="21">
        <v>4728</v>
      </c>
      <c r="J15" s="21">
        <v>4602</v>
      </c>
      <c r="K15" s="21">
        <v>10157</v>
      </c>
      <c r="L15" s="21">
        <v>4698</v>
      </c>
      <c r="M15" s="21">
        <v>3848</v>
      </c>
      <c r="N15" s="21">
        <v>3958</v>
      </c>
      <c r="O15" s="21">
        <v>5771</v>
      </c>
      <c r="P15" s="21">
        <v>5617</v>
      </c>
      <c r="Q15" s="21">
        <v>6369</v>
      </c>
      <c r="R15" s="21">
        <v>5298.47</v>
      </c>
      <c r="S15" s="21"/>
      <c r="T15" s="21"/>
      <c r="U15" s="21"/>
      <c r="V15" s="21"/>
      <c r="W15" s="21"/>
      <c r="X15" s="21"/>
      <c r="Y15" s="21"/>
      <c r="Z15" s="21"/>
      <c r="AA15" s="4"/>
      <c r="AB15" s="50"/>
      <c r="AC15" s="49">
        <f t="shared" si="28"/>
        <v>0</v>
      </c>
      <c r="AD15" s="49">
        <f t="shared" si="28"/>
        <v>0</v>
      </c>
      <c r="AE15" s="49">
        <f t="shared" si="28"/>
        <v>4664</v>
      </c>
      <c r="AF15" s="49">
        <f t="shared" si="28"/>
        <v>4728</v>
      </c>
      <c r="AG15" s="49">
        <f t="shared" si="28"/>
        <v>4602</v>
      </c>
      <c r="AH15" s="49">
        <f t="shared" si="28"/>
        <v>10157</v>
      </c>
      <c r="AI15" s="49">
        <f t="shared" si="28"/>
        <v>4698</v>
      </c>
      <c r="AJ15" s="49">
        <f t="shared" si="28"/>
        <v>3848</v>
      </c>
      <c r="AK15" s="49">
        <f t="shared" si="12"/>
        <v>3958</v>
      </c>
      <c r="AL15" s="49">
        <f t="shared" si="12"/>
        <v>5771</v>
      </c>
      <c r="AM15" s="49">
        <f t="shared" si="12"/>
        <v>5617</v>
      </c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</row>
    <row r="16" spans="1:50" ht="24.95" customHeight="1" x14ac:dyDescent="0.25">
      <c r="A16" s="19"/>
      <c r="B16" s="72" t="s">
        <v>140</v>
      </c>
      <c r="C16" s="11" t="str">
        <f t="shared" si="25"/>
        <v>Béziers</v>
      </c>
      <c r="D16" s="11" t="str">
        <f t="shared" si="26"/>
        <v/>
      </c>
      <c r="E16" s="45">
        <f t="shared" si="27"/>
        <v>7871</v>
      </c>
      <c r="F16" s="21"/>
      <c r="G16" s="21"/>
      <c r="H16" s="21">
        <v>5491</v>
      </c>
      <c r="I16" s="21">
        <v>5496</v>
      </c>
      <c r="J16" s="21">
        <v>5471</v>
      </c>
      <c r="K16" s="21"/>
      <c r="L16" s="21">
        <v>5179</v>
      </c>
      <c r="M16" s="21">
        <v>4380</v>
      </c>
      <c r="N16" s="21">
        <v>4284</v>
      </c>
      <c r="O16" s="21">
        <v>6390</v>
      </c>
      <c r="P16" s="21">
        <v>6925</v>
      </c>
      <c r="Q16" s="21">
        <v>7313.08</v>
      </c>
      <c r="R16" s="21">
        <v>6450.59</v>
      </c>
      <c r="S16" s="21"/>
      <c r="T16" s="21"/>
      <c r="U16" s="21"/>
      <c r="V16" s="21"/>
      <c r="W16" s="21"/>
      <c r="X16" s="21"/>
      <c r="Y16" s="21"/>
      <c r="Z16" s="21"/>
      <c r="AA16" s="4"/>
      <c r="AB16" s="50"/>
      <c r="AC16" s="49">
        <f t="shared" si="28"/>
        <v>0</v>
      </c>
      <c r="AD16" s="49">
        <f t="shared" si="28"/>
        <v>0</v>
      </c>
      <c r="AE16" s="49">
        <f t="shared" si="28"/>
        <v>5491</v>
      </c>
      <c r="AF16" s="49">
        <f t="shared" si="28"/>
        <v>5496</v>
      </c>
      <c r="AG16" s="49">
        <f t="shared" si="28"/>
        <v>5471</v>
      </c>
      <c r="AH16" s="49">
        <f t="shared" si="28"/>
        <v>0</v>
      </c>
      <c r="AI16" s="49">
        <f t="shared" si="28"/>
        <v>5179</v>
      </c>
      <c r="AJ16" s="49">
        <f t="shared" si="28"/>
        <v>4380</v>
      </c>
      <c r="AK16" s="49">
        <f t="shared" si="12"/>
        <v>4284</v>
      </c>
      <c r="AL16" s="49">
        <f t="shared" si="12"/>
        <v>6390</v>
      </c>
      <c r="AM16" s="49">
        <f t="shared" si="12"/>
        <v>6925</v>
      </c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</row>
    <row r="17" spans="1:50" ht="24.95" customHeight="1" x14ac:dyDescent="0.25">
      <c r="A17" s="19"/>
      <c r="B17" s="86" t="s">
        <v>38</v>
      </c>
      <c r="C17" s="11" t="str">
        <f t="shared" si="25"/>
        <v>Béziers</v>
      </c>
      <c r="D17" s="11" t="str">
        <f t="shared" si="26"/>
        <v/>
      </c>
      <c r="E17" s="45">
        <f t="shared" si="27"/>
        <v>7871</v>
      </c>
      <c r="F17" s="87">
        <f>SUM(F5:F16)</f>
        <v>0</v>
      </c>
      <c r="G17" s="87">
        <f t="shared" ref="G17:Z17" si="29">SUM(G5:G16)</f>
        <v>0</v>
      </c>
      <c r="H17" s="87">
        <f t="shared" si="29"/>
        <v>47789</v>
      </c>
      <c r="I17" s="87">
        <f t="shared" si="29"/>
        <v>52360</v>
      </c>
      <c r="J17" s="87">
        <f t="shared" si="29"/>
        <v>52663</v>
      </c>
      <c r="K17" s="87">
        <f t="shared" si="29"/>
        <v>58735</v>
      </c>
      <c r="L17" s="87">
        <f>SUM(L5:L16)</f>
        <v>57947</v>
      </c>
      <c r="M17" s="87">
        <f>SUM(M5:M16)</f>
        <v>47447</v>
      </c>
      <c r="N17" s="87">
        <f t="shared" si="29"/>
        <v>49149</v>
      </c>
      <c r="O17" s="87">
        <f>SUM(O5:O16)</f>
        <v>65198</v>
      </c>
      <c r="P17" s="87">
        <f t="shared" si="29"/>
        <v>62752</v>
      </c>
      <c r="Q17" s="87">
        <f t="shared" si="29"/>
        <v>67879.820000000007</v>
      </c>
      <c r="R17" s="87">
        <f t="shared" si="29"/>
        <v>63605.39</v>
      </c>
      <c r="S17" s="87">
        <f t="shared" si="29"/>
        <v>0</v>
      </c>
      <c r="T17" s="87">
        <f t="shared" si="29"/>
        <v>0</v>
      </c>
      <c r="U17" s="87">
        <f t="shared" si="29"/>
        <v>0</v>
      </c>
      <c r="V17" s="87">
        <f t="shared" si="29"/>
        <v>0</v>
      </c>
      <c r="W17" s="87">
        <f t="shared" si="29"/>
        <v>0</v>
      </c>
      <c r="X17" s="87">
        <f t="shared" si="29"/>
        <v>0</v>
      </c>
      <c r="Y17" s="87">
        <f t="shared" si="29"/>
        <v>0</v>
      </c>
      <c r="Z17" s="87">
        <f t="shared" si="29"/>
        <v>0</v>
      </c>
      <c r="AA17" s="4"/>
      <c r="AB17" s="50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</row>
    <row r="18" spans="1:50" ht="50.1" customHeight="1" x14ac:dyDescent="0.25">
      <c r="A18" s="19"/>
      <c r="B18" s="287" t="s">
        <v>30</v>
      </c>
      <c r="C18" s="287"/>
      <c r="D18" s="287"/>
      <c r="E18" s="287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7"/>
      <c r="AA18" s="4"/>
      <c r="AB18" s="50" t="e">
        <f>IF(#REF!="",0,#REF!)</f>
        <v>#REF!</v>
      </c>
      <c r="AC18" s="49">
        <f t="shared" ref="AC18:AM18" si="30">F18</f>
        <v>0</v>
      </c>
      <c r="AD18" s="49">
        <f t="shared" si="30"/>
        <v>0</v>
      </c>
      <c r="AE18" s="49">
        <f t="shared" si="30"/>
        <v>0</v>
      </c>
      <c r="AF18" s="49">
        <f t="shared" si="30"/>
        <v>0</v>
      </c>
      <c r="AG18" s="49">
        <f t="shared" si="30"/>
        <v>0</v>
      </c>
      <c r="AH18" s="49">
        <f t="shared" si="30"/>
        <v>0</v>
      </c>
      <c r="AI18" s="49">
        <f t="shared" si="30"/>
        <v>0</v>
      </c>
      <c r="AJ18" s="49">
        <f t="shared" si="30"/>
        <v>0</v>
      </c>
      <c r="AK18" s="49">
        <f t="shared" si="30"/>
        <v>0</v>
      </c>
      <c r="AL18" s="49">
        <f t="shared" si="30"/>
        <v>0</v>
      </c>
      <c r="AM18" s="49">
        <f t="shared" si="30"/>
        <v>0</v>
      </c>
      <c r="AN18" s="49" t="e">
        <f t="shared" si="14"/>
        <v>#REF!</v>
      </c>
      <c r="AO18" s="49" t="e">
        <f t="shared" si="15"/>
        <v>#REF!</v>
      </c>
      <c r="AP18" s="49" t="e">
        <f t="shared" si="16"/>
        <v>#REF!</v>
      </c>
      <c r="AQ18" s="49" t="e">
        <f t="shared" si="17"/>
        <v>#REF!</v>
      </c>
      <c r="AR18" s="49" t="e">
        <f t="shared" si="18"/>
        <v>#REF!</v>
      </c>
      <c r="AS18" s="49" t="e">
        <f t="shared" si="19"/>
        <v>#REF!</v>
      </c>
      <c r="AT18" s="49" t="e">
        <f t="shared" si="20"/>
        <v>#REF!</v>
      </c>
      <c r="AU18" s="49" t="e">
        <f t="shared" si="21"/>
        <v>#REF!</v>
      </c>
      <c r="AV18" s="49" t="e">
        <f t="shared" si="22"/>
        <v>#REF!</v>
      </c>
      <c r="AW18" s="49" t="e">
        <f t="shared" si="23"/>
        <v>#REF!</v>
      </c>
      <c r="AX18" s="49" t="e">
        <f t="shared" si="24"/>
        <v>#REF!</v>
      </c>
    </row>
    <row r="19" spans="1:50" ht="50.1" customHeight="1" x14ac:dyDescent="0.25">
      <c r="A19" s="19"/>
      <c r="B19" s="288"/>
      <c r="C19" s="288"/>
      <c r="D19" s="288"/>
      <c r="E19" s="288"/>
      <c r="F19" s="266" t="s">
        <v>27</v>
      </c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7"/>
      <c r="AA19" s="4"/>
      <c r="AB19" s="50" t="e">
        <f>IF(#REF!="",0,#REF!)</f>
        <v>#REF!</v>
      </c>
      <c r="AC19" s="49" t="e">
        <f>#REF!</f>
        <v>#REF!</v>
      </c>
      <c r="AD19" s="49" t="str">
        <f t="shared" ref="AD19:AD24" si="31">F19</f>
        <v>DEPENSES ANNUELLES en € TTC</v>
      </c>
      <c r="AE19" s="49">
        <f t="shared" ref="AE19:AM19" si="32">H19</f>
        <v>0</v>
      </c>
      <c r="AF19" s="49">
        <f t="shared" si="32"/>
        <v>0</v>
      </c>
      <c r="AG19" s="49">
        <f t="shared" si="32"/>
        <v>0</v>
      </c>
      <c r="AH19" s="49">
        <f t="shared" si="32"/>
        <v>0</v>
      </c>
      <c r="AI19" s="49">
        <f t="shared" si="32"/>
        <v>0</v>
      </c>
      <c r="AJ19" s="49">
        <f t="shared" si="32"/>
        <v>0</v>
      </c>
      <c r="AK19" s="49">
        <f t="shared" si="32"/>
        <v>0</v>
      </c>
      <c r="AL19" s="49">
        <f t="shared" si="32"/>
        <v>0</v>
      </c>
      <c r="AM19" s="49">
        <f t="shared" si="32"/>
        <v>0</v>
      </c>
      <c r="AN19" s="49" t="e">
        <f t="shared" si="14"/>
        <v>#REF!</v>
      </c>
      <c r="AO19" s="49" t="e">
        <f t="shared" si="15"/>
        <v>#REF!</v>
      </c>
      <c r="AP19" s="49" t="e">
        <f t="shared" si="16"/>
        <v>#REF!</v>
      </c>
      <c r="AQ19" s="49" t="e">
        <f t="shared" si="17"/>
        <v>#REF!</v>
      </c>
      <c r="AR19" s="49" t="e">
        <f t="shared" si="18"/>
        <v>#REF!</v>
      </c>
      <c r="AS19" s="49" t="e">
        <f t="shared" si="19"/>
        <v>#REF!</v>
      </c>
      <c r="AT19" s="49" t="e">
        <f t="shared" si="20"/>
        <v>#REF!</v>
      </c>
      <c r="AU19" s="49" t="e">
        <f t="shared" si="21"/>
        <v>#REF!</v>
      </c>
      <c r="AV19" s="49" t="e">
        <f t="shared" si="22"/>
        <v>#REF!</v>
      </c>
      <c r="AW19" s="49" t="e">
        <f t="shared" si="23"/>
        <v>#REF!</v>
      </c>
      <c r="AX19" s="49" t="e">
        <f t="shared" si="24"/>
        <v>#REF!</v>
      </c>
    </row>
    <row r="20" spans="1:50" ht="50.1" customHeight="1" x14ac:dyDescent="0.25">
      <c r="A20" s="19"/>
      <c r="B20" s="38" t="str">
        <f t="shared" ref="B20:E25" si="33">B4</f>
        <v>Mois</v>
      </c>
      <c r="C20" s="39" t="str">
        <f t="shared" si="33"/>
        <v xml:space="preserve">VILLE : </v>
      </c>
      <c r="D20" s="39" t="str">
        <f t="shared" si="33"/>
        <v>ANNEE</v>
      </c>
      <c r="E20" s="39" t="str">
        <f t="shared" si="33"/>
        <v xml:space="preserve">Surface de plancher </v>
      </c>
      <c r="F20" s="36">
        <v>2010</v>
      </c>
      <c r="G20" s="36">
        <f>F20+1</f>
        <v>2011</v>
      </c>
      <c r="H20" s="36">
        <f>G20+1</f>
        <v>2012</v>
      </c>
      <c r="I20" s="36">
        <f t="shared" ref="I20:Q20" si="34">H20+1</f>
        <v>2013</v>
      </c>
      <c r="J20" s="36">
        <f t="shared" si="34"/>
        <v>2014</v>
      </c>
      <c r="K20" s="36">
        <f t="shared" si="34"/>
        <v>2015</v>
      </c>
      <c r="L20" s="36">
        <f t="shared" si="34"/>
        <v>2016</v>
      </c>
      <c r="M20" s="36">
        <f t="shared" si="34"/>
        <v>2017</v>
      </c>
      <c r="N20" s="36">
        <f t="shared" si="34"/>
        <v>2018</v>
      </c>
      <c r="O20" s="36">
        <f t="shared" si="34"/>
        <v>2019</v>
      </c>
      <c r="P20" s="36">
        <f t="shared" si="34"/>
        <v>2020</v>
      </c>
      <c r="Q20" s="36">
        <f t="shared" si="34"/>
        <v>2021</v>
      </c>
      <c r="R20" s="36">
        <f t="shared" ref="R20" si="35">Q20+1</f>
        <v>2022</v>
      </c>
      <c r="S20" s="36">
        <f t="shared" ref="S20" si="36">R20+1</f>
        <v>2023</v>
      </c>
      <c r="T20" s="36">
        <f t="shared" ref="T20" si="37">S20+1</f>
        <v>2024</v>
      </c>
      <c r="U20" s="36">
        <f t="shared" ref="U20" si="38">T20+1</f>
        <v>2025</v>
      </c>
      <c r="V20" s="36">
        <f t="shared" ref="V20" si="39">U20+1</f>
        <v>2026</v>
      </c>
      <c r="W20" s="36">
        <f t="shared" ref="W20" si="40">V20+1</f>
        <v>2027</v>
      </c>
      <c r="X20" s="36">
        <f t="shared" ref="X20" si="41">W20+1</f>
        <v>2028</v>
      </c>
      <c r="Y20" s="36">
        <f t="shared" ref="Y20" si="42">X20+1</f>
        <v>2029</v>
      </c>
      <c r="Z20" s="36">
        <f t="shared" ref="Z20" si="43">Y20+1</f>
        <v>2030</v>
      </c>
      <c r="AA20" s="4"/>
      <c r="AB20" s="50" t="e">
        <f>IF(#REF!="",0,#REF!)</f>
        <v>#REF!</v>
      </c>
      <c r="AC20" s="49" t="e">
        <f>#REF!</f>
        <v>#REF!</v>
      </c>
      <c r="AD20" s="49">
        <f t="shared" si="31"/>
        <v>2010</v>
      </c>
      <c r="AE20" s="49">
        <f t="shared" ref="AE20:AM25" si="44">G20</f>
        <v>2011</v>
      </c>
      <c r="AF20" s="49">
        <f t="shared" si="44"/>
        <v>2012</v>
      </c>
      <c r="AG20" s="49">
        <f t="shared" si="44"/>
        <v>2013</v>
      </c>
      <c r="AH20" s="49">
        <f t="shared" si="44"/>
        <v>2014</v>
      </c>
      <c r="AI20" s="49">
        <f t="shared" si="44"/>
        <v>2015</v>
      </c>
      <c r="AJ20" s="49">
        <f t="shared" si="44"/>
        <v>2016</v>
      </c>
      <c r="AK20" s="49">
        <f t="shared" si="44"/>
        <v>2017</v>
      </c>
      <c r="AL20" s="49">
        <f t="shared" si="44"/>
        <v>2018</v>
      </c>
      <c r="AM20" s="49">
        <f t="shared" si="44"/>
        <v>2019</v>
      </c>
      <c r="AN20" s="49" t="e">
        <f t="shared" si="14"/>
        <v>#REF!</v>
      </c>
      <c r="AO20" s="49" t="e">
        <f t="shared" si="15"/>
        <v>#REF!</v>
      </c>
      <c r="AP20" s="49" t="e">
        <f t="shared" si="16"/>
        <v>#REF!</v>
      </c>
      <c r="AQ20" s="49" t="e">
        <f t="shared" si="17"/>
        <v>#REF!</v>
      </c>
      <c r="AR20" s="49" t="e">
        <f t="shared" si="18"/>
        <v>#REF!</v>
      </c>
      <c r="AS20" s="49" t="e">
        <f t="shared" si="19"/>
        <v>#REF!</v>
      </c>
      <c r="AT20" s="49" t="e">
        <f t="shared" si="20"/>
        <v>#REF!</v>
      </c>
      <c r="AU20" s="49" t="e">
        <f t="shared" si="21"/>
        <v>#REF!</v>
      </c>
      <c r="AV20" s="49" t="e">
        <f t="shared" si="22"/>
        <v>#REF!</v>
      </c>
      <c r="AW20" s="49" t="e">
        <f t="shared" si="23"/>
        <v>#REF!</v>
      </c>
      <c r="AX20" s="49" t="e">
        <f t="shared" si="24"/>
        <v>#REF!</v>
      </c>
    </row>
    <row r="21" spans="1:50" ht="24.95" customHeight="1" x14ac:dyDescent="0.25">
      <c r="A21" s="19"/>
      <c r="B21" s="72" t="str">
        <f t="shared" si="33"/>
        <v>Janvier</v>
      </c>
      <c r="C21" s="11" t="str">
        <f t="shared" si="33"/>
        <v>Béziers</v>
      </c>
      <c r="D21" s="11" t="str">
        <f t="shared" si="33"/>
        <v/>
      </c>
      <c r="E21" s="45">
        <f t="shared" si="33"/>
        <v>7871</v>
      </c>
      <c r="F21" s="21"/>
      <c r="G21" s="21"/>
      <c r="H21" s="21">
        <v>7055</v>
      </c>
      <c r="I21" s="21">
        <v>9547</v>
      </c>
      <c r="J21" s="21">
        <v>13267</v>
      </c>
      <c r="K21" s="21">
        <v>6797</v>
      </c>
      <c r="L21" s="21">
        <v>5430</v>
      </c>
      <c r="M21" s="21">
        <v>5329</v>
      </c>
      <c r="N21" s="21">
        <v>4548</v>
      </c>
      <c r="O21" s="21">
        <v>7298</v>
      </c>
      <c r="P21" s="21">
        <v>6097</v>
      </c>
      <c r="Q21" s="21">
        <v>5846.3</v>
      </c>
      <c r="R21" s="21">
        <v>5908.78</v>
      </c>
      <c r="S21" s="21"/>
      <c r="T21" s="21"/>
      <c r="U21" s="21"/>
      <c r="V21" s="21"/>
      <c r="W21" s="21"/>
      <c r="X21" s="21"/>
      <c r="Y21" s="21"/>
      <c r="Z21" s="21"/>
      <c r="AA21" s="4"/>
      <c r="AB21" s="50" t="e">
        <f>IF(#REF!="",0,#REF!)</f>
        <v>#REF!</v>
      </c>
      <c r="AC21" s="49" t="e">
        <f>#REF!</f>
        <v>#REF!</v>
      </c>
      <c r="AD21" s="49">
        <f t="shared" si="31"/>
        <v>0</v>
      </c>
      <c r="AE21" s="49">
        <f t="shared" si="44"/>
        <v>0</v>
      </c>
      <c r="AF21" s="49">
        <f t="shared" si="44"/>
        <v>7055</v>
      </c>
      <c r="AG21" s="49">
        <f t="shared" si="44"/>
        <v>9547</v>
      </c>
      <c r="AH21" s="49">
        <f t="shared" si="44"/>
        <v>13267</v>
      </c>
      <c r="AI21" s="49">
        <f t="shared" si="44"/>
        <v>6797</v>
      </c>
      <c r="AJ21" s="49">
        <f t="shared" si="44"/>
        <v>5430</v>
      </c>
      <c r="AK21" s="49">
        <f t="shared" si="44"/>
        <v>5329</v>
      </c>
      <c r="AL21" s="49">
        <f t="shared" si="44"/>
        <v>4548</v>
      </c>
      <c r="AM21" s="49">
        <f t="shared" si="44"/>
        <v>7298</v>
      </c>
      <c r="AN21" s="49" t="e">
        <f t="shared" si="14"/>
        <v>#REF!</v>
      </c>
      <c r="AO21" s="49" t="e">
        <f t="shared" si="15"/>
        <v>#REF!</v>
      </c>
      <c r="AP21" s="49" t="e">
        <f t="shared" si="16"/>
        <v>#REF!</v>
      </c>
      <c r="AQ21" s="49" t="e">
        <f t="shared" si="17"/>
        <v>#REF!</v>
      </c>
      <c r="AR21" s="49" t="e">
        <f t="shared" si="18"/>
        <v>#REF!</v>
      </c>
      <c r="AS21" s="49" t="e">
        <f t="shared" si="19"/>
        <v>#REF!</v>
      </c>
      <c r="AT21" s="49" t="e">
        <f t="shared" si="20"/>
        <v>#REF!</v>
      </c>
      <c r="AU21" s="49" t="e">
        <f t="shared" si="21"/>
        <v>#REF!</v>
      </c>
      <c r="AV21" s="49" t="e">
        <f t="shared" si="22"/>
        <v>#REF!</v>
      </c>
      <c r="AW21" s="49" t="e">
        <f t="shared" si="23"/>
        <v>#REF!</v>
      </c>
      <c r="AX21" s="49" t="e">
        <f t="shared" si="24"/>
        <v>#REF!</v>
      </c>
    </row>
    <row r="22" spans="1:50" ht="24.95" customHeight="1" x14ac:dyDescent="0.25">
      <c r="A22" s="19"/>
      <c r="B22" s="72" t="str">
        <f t="shared" si="33"/>
        <v>Février</v>
      </c>
      <c r="C22" s="11" t="str">
        <f t="shared" si="33"/>
        <v>Béziers</v>
      </c>
      <c r="D22" s="11" t="str">
        <f t="shared" si="33"/>
        <v/>
      </c>
      <c r="E22" s="45">
        <f t="shared" si="33"/>
        <v>7871</v>
      </c>
      <c r="F22" s="21"/>
      <c r="G22" s="21"/>
      <c r="H22" s="21">
        <v>9631</v>
      </c>
      <c r="I22" s="21">
        <v>8833</v>
      </c>
      <c r="J22" s="21"/>
      <c r="K22" s="21">
        <v>6966</v>
      </c>
      <c r="L22" s="21">
        <v>5066</v>
      </c>
      <c r="M22" s="21">
        <v>4172</v>
      </c>
      <c r="N22" s="21">
        <v>5965</v>
      </c>
      <c r="O22" s="21">
        <v>5960</v>
      </c>
      <c r="P22" s="21">
        <v>5107</v>
      </c>
      <c r="Q22" s="21">
        <v>4281.79</v>
      </c>
      <c r="R22" s="21">
        <v>5543.3</v>
      </c>
      <c r="S22" s="21"/>
      <c r="T22" s="21"/>
      <c r="U22" s="21"/>
      <c r="V22" s="21"/>
      <c r="W22" s="21"/>
      <c r="X22" s="21"/>
      <c r="Y22" s="21"/>
      <c r="Z22" s="21"/>
      <c r="AA22" s="4"/>
      <c r="AB22" s="50" t="e">
        <f>IF(#REF!="",0,#REF!)</f>
        <v>#REF!</v>
      </c>
      <c r="AC22" s="49" t="e">
        <f>#REF!</f>
        <v>#REF!</v>
      </c>
      <c r="AD22" s="49">
        <f t="shared" si="31"/>
        <v>0</v>
      </c>
      <c r="AE22" s="49">
        <f t="shared" si="44"/>
        <v>0</v>
      </c>
      <c r="AF22" s="49">
        <f t="shared" si="44"/>
        <v>9631</v>
      </c>
      <c r="AG22" s="49">
        <f t="shared" si="44"/>
        <v>8833</v>
      </c>
      <c r="AH22" s="49">
        <f t="shared" si="44"/>
        <v>0</v>
      </c>
      <c r="AI22" s="49">
        <f t="shared" si="44"/>
        <v>6966</v>
      </c>
      <c r="AJ22" s="49">
        <f t="shared" si="44"/>
        <v>5066</v>
      </c>
      <c r="AK22" s="49">
        <f t="shared" si="44"/>
        <v>4172</v>
      </c>
      <c r="AL22" s="49">
        <f t="shared" si="44"/>
        <v>5965</v>
      </c>
      <c r="AM22" s="49">
        <f t="shared" si="44"/>
        <v>5960</v>
      </c>
      <c r="AN22" s="49" t="e">
        <f t="shared" si="14"/>
        <v>#REF!</v>
      </c>
      <c r="AO22" s="49" t="e">
        <f t="shared" si="15"/>
        <v>#REF!</v>
      </c>
      <c r="AP22" s="49" t="e">
        <f t="shared" si="16"/>
        <v>#REF!</v>
      </c>
      <c r="AQ22" s="49" t="e">
        <f t="shared" si="17"/>
        <v>#REF!</v>
      </c>
      <c r="AR22" s="49" t="e">
        <f t="shared" si="18"/>
        <v>#REF!</v>
      </c>
      <c r="AS22" s="49" t="e">
        <f t="shared" si="19"/>
        <v>#REF!</v>
      </c>
      <c r="AT22" s="49" t="e">
        <f t="shared" si="20"/>
        <v>#REF!</v>
      </c>
      <c r="AU22" s="49" t="e">
        <f t="shared" si="21"/>
        <v>#REF!</v>
      </c>
      <c r="AV22" s="49" t="e">
        <f t="shared" si="22"/>
        <v>#REF!</v>
      </c>
      <c r="AW22" s="49" t="e">
        <f t="shared" si="23"/>
        <v>#REF!</v>
      </c>
      <c r="AX22" s="49" t="e">
        <f t="shared" si="24"/>
        <v>#REF!</v>
      </c>
    </row>
    <row r="23" spans="1:50" ht="24.95" customHeight="1" x14ac:dyDescent="0.25">
      <c r="A23" s="19"/>
      <c r="B23" s="72" t="str">
        <f t="shared" si="33"/>
        <v>Mars</v>
      </c>
      <c r="C23" s="11" t="str">
        <f t="shared" si="33"/>
        <v>Béziers</v>
      </c>
      <c r="D23" s="11" t="str">
        <f t="shared" si="33"/>
        <v/>
      </c>
      <c r="E23" s="45">
        <f t="shared" si="33"/>
        <v>7871</v>
      </c>
      <c r="F23" s="21"/>
      <c r="G23" s="21"/>
      <c r="H23" s="21">
        <v>4949</v>
      </c>
      <c r="I23" s="21">
        <v>7576</v>
      </c>
      <c r="J23" s="21">
        <v>4217</v>
      </c>
      <c r="K23" s="21">
        <v>4195</v>
      </c>
      <c r="L23" s="21">
        <v>4855</v>
      </c>
      <c r="M23" s="21">
        <v>3133</v>
      </c>
      <c r="N23" s="21">
        <v>5041</v>
      </c>
      <c r="O23" s="21">
        <v>4031</v>
      </c>
      <c r="P23" s="21">
        <v>4914</v>
      </c>
      <c r="Q23" s="21">
        <v>3592.93</v>
      </c>
      <c r="R23" s="21">
        <v>4666.5200000000004</v>
      </c>
      <c r="S23" s="21"/>
      <c r="T23" s="21"/>
      <c r="U23" s="21"/>
      <c r="V23" s="21"/>
      <c r="W23" s="21"/>
      <c r="X23" s="21"/>
      <c r="Y23" s="21"/>
      <c r="Z23" s="21"/>
      <c r="AA23" s="4"/>
      <c r="AB23" s="50" t="e">
        <f>IF(#REF!="",0,#REF!)</f>
        <v>#REF!</v>
      </c>
      <c r="AC23" s="49" t="e">
        <f>#REF!</f>
        <v>#REF!</v>
      </c>
      <c r="AD23" s="49">
        <f t="shared" si="31"/>
        <v>0</v>
      </c>
      <c r="AE23" s="49">
        <f t="shared" si="44"/>
        <v>0</v>
      </c>
      <c r="AF23" s="49">
        <f t="shared" si="44"/>
        <v>4949</v>
      </c>
      <c r="AG23" s="49">
        <f t="shared" si="44"/>
        <v>7576</v>
      </c>
      <c r="AH23" s="49">
        <f t="shared" si="44"/>
        <v>4217</v>
      </c>
      <c r="AI23" s="49">
        <f t="shared" si="44"/>
        <v>4195</v>
      </c>
      <c r="AJ23" s="49">
        <f t="shared" si="44"/>
        <v>4855</v>
      </c>
      <c r="AK23" s="49">
        <f t="shared" si="44"/>
        <v>3133</v>
      </c>
      <c r="AL23" s="49">
        <f t="shared" si="44"/>
        <v>5041</v>
      </c>
      <c r="AM23" s="49">
        <f t="shared" si="44"/>
        <v>4031</v>
      </c>
      <c r="AN23" s="49" t="e">
        <f t="shared" si="14"/>
        <v>#REF!</v>
      </c>
      <c r="AO23" s="49" t="e">
        <f t="shared" si="15"/>
        <v>#REF!</v>
      </c>
      <c r="AP23" s="49" t="e">
        <f t="shared" si="16"/>
        <v>#REF!</v>
      </c>
      <c r="AQ23" s="49" t="e">
        <f t="shared" si="17"/>
        <v>#REF!</v>
      </c>
      <c r="AR23" s="49" t="e">
        <f t="shared" si="18"/>
        <v>#REF!</v>
      </c>
      <c r="AS23" s="49" t="e">
        <f t="shared" si="19"/>
        <v>#REF!</v>
      </c>
      <c r="AT23" s="49" t="e">
        <f t="shared" si="20"/>
        <v>#REF!</v>
      </c>
      <c r="AU23" s="49" t="e">
        <f t="shared" si="21"/>
        <v>#REF!</v>
      </c>
      <c r="AV23" s="49" t="e">
        <f t="shared" si="22"/>
        <v>#REF!</v>
      </c>
      <c r="AW23" s="49" t="e">
        <f t="shared" si="23"/>
        <v>#REF!</v>
      </c>
      <c r="AX23" s="49" t="e">
        <f t="shared" si="24"/>
        <v>#REF!</v>
      </c>
    </row>
    <row r="24" spans="1:50" ht="24.95" customHeight="1" x14ac:dyDescent="0.25">
      <c r="A24" s="19"/>
      <c r="B24" s="72" t="str">
        <f t="shared" si="33"/>
        <v>Avril</v>
      </c>
      <c r="C24" s="11" t="str">
        <f t="shared" si="33"/>
        <v>Béziers</v>
      </c>
      <c r="D24" s="11" t="str">
        <f t="shared" si="33"/>
        <v/>
      </c>
      <c r="E24" s="45">
        <f t="shared" si="33"/>
        <v>7871</v>
      </c>
      <c r="F24" s="21"/>
      <c r="G24" s="21"/>
      <c r="H24" s="21">
        <v>2351</v>
      </c>
      <c r="I24" s="21">
        <v>2619</v>
      </c>
      <c r="J24" s="21">
        <v>3020</v>
      </c>
      <c r="K24" s="21">
        <v>2939</v>
      </c>
      <c r="L24" s="21">
        <v>2643</v>
      </c>
      <c r="M24" s="21">
        <v>2127</v>
      </c>
      <c r="N24" s="21">
        <v>5373</v>
      </c>
      <c r="O24" s="21">
        <v>3954</v>
      </c>
      <c r="P24" s="21">
        <v>4212</v>
      </c>
      <c r="Q24" s="21">
        <v>3413.82</v>
      </c>
      <c r="R24" s="21">
        <v>3486.44</v>
      </c>
      <c r="S24" s="21"/>
      <c r="T24" s="21"/>
      <c r="U24" s="21"/>
      <c r="V24" s="21"/>
      <c r="W24" s="21"/>
      <c r="X24" s="21"/>
      <c r="Y24" s="21"/>
      <c r="Z24" s="21"/>
      <c r="AA24" s="4"/>
      <c r="AB24" s="50" t="e">
        <f>IF(#REF!="",0,#REF!)</f>
        <v>#REF!</v>
      </c>
      <c r="AC24" s="49" t="e">
        <f>#REF!</f>
        <v>#REF!</v>
      </c>
      <c r="AD24" s="49">
        <f t="shared" si="31"/>
        <v>0</v>
      </c>
      <c r="AE24" s="49">
        <f t="shared" si="44"/>
        <v>0</v>
      </c>
      <c r="AF24" s="49">
        <f t="shared" si="44"/>
        <v>2351</v>
      </c>
      <c r="AG24" s="49">
        <f t="shared" si="44"/>
        <v>2619</v>
      </c>
      <c r="AH24" s="49">
        <f t="shared" si="44"/>
        <v>3020</v>
      </c>
      <c r="AI24" s="49">
        <f t="shared" si="44"/>
        <v>2939</v>
      </c>
      <c r="AJ24" s="49">
        <f t="shared" si="44"/>
        <v>2643</v>
      </c>
      <c r="AK24" s="49">
        <f t="shared" si="44"/>
        <v>2127</v>
      </c>
      <c r="AL24" s="49">
        <f t="shared" si="44"/>
        <v>5373</v>
      </c>
      <c r="AM24" s="49">
        <f t="shared" si="44"/>
        <v>3954</v>
      </c>
      <c r="AN24" s="49" t="e">
        <f t="shared" si="14"/>
        <v>#REF!</v>
      </c>
      <c r="AO24" s="49" t="e">
        <f t="shared" si="15"/>
        <v>#REF!</v>
      </c>
      <c r="AP24" s="49" t="e">
        <f t="shared" si="16"/>
        <v>#REF!</v>
      </c>
      <c r="AQ24" s="49" t="e">
        <f t="shared" si="17"/>
        <v>#REF!</v>
      </c>
      <c r="AR24" s="49" t="e">
        <f t="shared" si="18"/>
        <v>#REF!</v>
      </c>
      <c r="AS24" s="49" t="e">
        <f t="shared" si="19"/>
        <v>#REF!</v>
      </c>
      <c r="AT24" s="49" t="e">
        <f t="shared" si="20"/>
        <v>#REF!</v>
      </c>
      <c r="AU24" s="49" t="e">
        <f t="shared" si="21"/>
        <v>#REF!</v>
      </c>
      <c r="AV24" s="49" t="e">
        <f t="shared" si="22"/>
        <v>#REF!</v>
      </c>
      <c r="AW24" s="49" t="e">
        <f t="shared" si="23"/>
        <v>#REF!</v>
      </c>
      <c r="AX24" s="49" t="e">
        <f t="shared" si="24"/>
        <v>#REF!</v>
      </c>
    </row>
    <row r="25" spans="1:50" ht="24.95" customHeight="1" x14ac:dyDescent="0.25">
      <c r="A25" s="19"/>
      <c r="B25" s="72" t="str">
        <f t="shared" si="33"/>
        <v>Mai</v>
      </c>
      <c r="C25" s="11" t="str">
        <f t="shared" si="33"/>
        <v>Béziers</v>
      </c>
      <c r="D25" s="11" t="str">
        <f t="shared" si="33"/>
        <v/>
      </c>
      <c r="E25" s="45">
        <f t="shared" si="33"/>
        <v>7871</v>
      </c>
      <c r="F25" s="21"/>
      <c r="G25" s="21"/>
      <c r="H25" s="21">
        <v>1517</v>
      </c>
      <c r="I25" s="21">
        <v>3506</v>
      </c>
      <c r="J25" s="21">
        <v>1851</v>
      </c>
      <c r="K25" s="21">
        <v>2002</v>
      </c>
      <c r="L25" s="21">
        <v>2056</v>
      </c>
      <c r="M25" s="21">
        <v>1525</v>
      </c>
      <c r="N25" s="21"/>
      <c r="O25" s="21">
        <v>2106</v>
      </c>
      <c r="P25" s="21">
        <v>4873</v>
      </c>
      <c r="Q25" s="21">
        <v>2536.3200000000002</v>
      </c>
      <c r="R25" s="21">
        <v>1866.17</v>
      </c>
      <c r="S25" s="21"/>
      <c r="T25" s="21"/>
      <c r="U25" s="21"/>
      <c r="V25" s="21"/>
      <c r="W25" s="21"/>
      <c r="X25" s="21"/>
      <c r="Y25" s="21"/>
      <c r="Z25" s="21"/>
      <c r="AA25" s="4"/>
      <c r="AB25" s="50"/>
      <c r="AC25" s="49"/>
      <c r="AD25" s="49"/>
      <c r="AE25" s="49"/>
      <c r="AF25" s="49"/>
      <c r="AG25" s="49"/>
      <c r="AH25" s="49">
        <f t="shared" si="44"/>
        <v>1851</v>
      </c>
      <c r="AI25" s="49"/>
      <c r="AJ25" s="49"/>
      <c r="AK25" s="49">
        <f t="shared" si="44"/>
        <v>1525</v>
      </c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</row>
    <row r="26" spans="1:50" ht="24.95" customHeight="1" x14ac:dyDescent="0.25">
      <c r="A26" s="19"/>
      <c r="B26" s="72" t="str">
        <f>B10</f>
        <v>Juin</v>
      </c>
      <c r="C26" s="11" t="str">
        <f t="shared" ref="C26:E26" si="45">C10</f>
        <v>Béziers</v>
      </c>
      <c r="D26" s="11" t="str">
        <f t="shared" si="45"/>
        <v/>
      </c>
      <c r="E26" s="45">
        <f t="shared" si="45"/>
        <v>7871</v>
      </c>
      <c r="F26" s="21"/>
      <c r="G26" s="21"/>
      <c r="H26" s="21">
        <v>1417</v>
      </c>
      <c r="I26" s="21">
        <v>1453</v>
      </c>
      <c r="J26" s="21">
        <v>1526</v>
      </c>
      <c r="K26" s="21">
        <v>1639</v>
      </c>
      <c r="L26" s="21">
        <v>1826</v>
      </c>
      <c r="M26" s="21">
        <v>1353</v>
      </c>
      <c r="N26" s="21">
        <v>1687</v>
      </c>
      <c r="O26" s="21">
        <v>1789</v>
      </c>
      <c r="P26" s="21"/>
      <c r="Q26" s="21">
        <v>1572.7</v>
      </c>
      <c r="R26" s="21">
        <v>1702.75</v>
      </c>
      <c r="S26" s="21"/>
      <c r="T26" s="21"/>
      <c r="U26" s="21"/>
      <c r="V26" s="21"/>
      <c r="W26" s="21"/>
      <c r="X26" s="21"/>
      <c r="Y26" s="21"/>
      <c r="Z26" s="21"/>
      <c r="AA26" s="4"/>
      <c r="AB26" s="50" t="e">
        <f>IF(#REF!="",0,#REF!)</f>
        <v>#REF!</v>
      </c>
      <c r="AC26" s="49" t="e">
        <f>#REF!</f>
        <v>#REF!</v>
      </c>
      <c r="AD26" s="49">
        <f t="shared" ref="AD26:AM26" si="46">F26</f>
        <v>0</v>
      </c>
      <c r="AE26" s="49">
        <f t="shared" si="46"/>
        <v>0</v>
      </c>
      <c r="AF26" s="49">
        <f t="shared" si="46"/>
        <v>1417</v>
      </c>
      <c r="AG26" s="49" t="e">
        <f>#REF!</f>
        <v>#REF!</v>
      </c>
      <c r="AH26" s="49">
        <f t="shared" si="46"/>
        <v>1526</v>
      </c>
      <c r="AI26" s="49">
        <f t="shared" si="46"/>
        <v>1639</v>
      </c>
      <c r="AJ26" s="49">
        <f t="shared" si="46"/>
        <v>1826</v>
      </c>
      <c r="AK26" s="49">
        <f t="shared" si="46"/>
        <v>1353</v>
      </c>
      <c r="AL26" s="49">
        <f t="shared" si="46"/>
        <v>1687</v>
      </c>
      <c r="AM26" s="49">
        <f t="shared" si="46"/>
        <v>1789</v>
      </c>
      <c r="AN26" s="49" t="e">
        <f t="shared" si="14"/>
        <v>#REF!</v>
      </c>
      <c r="AO26" s="49" t="e">
        <f t="shared" si="15"/>
        <v>#REF!</v>
      </c>
      <c r="AP26" s="49" t="e">
        <f t="shared" si="16"/>
        <v>#REF!</v>
      </c>
      <c r="AQ26" s="49" t="e">
        <f t="shared" si="17"/>
        <v>#REF!</v>
      </c>
      <c r="AR26" s="49" t="e">
        <f t="shared" si="18"/>
        <v>#REF!</v>
      </c>
      <c r="AS26" s="49" t="e">
        <f t="shared" si="19"/>
        <v>#REF!</v>
      </c>
      <c r="AT26" s="49" t="e">
        <f t="shared" si="20"/>
        <v>#REF!</v>
      </c>
      <c r="AU26" s="49" t="e">
        <f t="shared" si="21"/>
        <v>#REF!</v>
      </c>
      <c r="AV26" s="49" t="e">
        <f t="shared" si="22"/>
        <v>#REF!</v>
      </c>
      <c r="AW26" s="49" t="e">
        <f t="shared" si="23"/>
        <v>#REF!</v>
      </c>
      <c r="AX26" s="49" t="e">
        <f t="shared" si="24"/>
        <v>#REF!</v>
      </c>
    </row>
    <row r="27" spans="1:50" ht="24.95" customHeight="1" x14ac:dyDescent="0.25">
      <c r="A27" s="19"/>
      <c r="B27" s="72" t="str">
        <f t="shared" ref="B27:E33" si="47">B11</f>
        <v>Juillet</v>
      </c>
      <c r="C27" s="11" t="str">
        <f t="shared" si="47"/>
        <v>Béziers</v>
      </c>
      <c r="D27" s="11" t="str">
        <f t="shared" si="47"/>
        <v/>
      </c>
      <c r="E27" s="45">
        <f t="shared" si="47"/>
        <v>7871</v>
      </c>
      <c r="F27" s="21"/>
      <c r="G27" s="21"/>
      <c r="H27" s="21">
        <v>1062</v>
      </c>
      <c r="I27" s="21">
        <v>1098</v>
      </c>
      <c r="J27" s="21">
        <v>1377</v>
      </c>
      <c r="K27" s="21">
        <v>1478</v>
      </c>
      <c r="L27" s="21">
        <v>1923</v>
      </c>
      <c r="M27" s="21">
        <v>1256</v>
      </c>
      <c r="N27" s="21">
        <v>1801</v>
      </c>
      <c r="O27" s="21">
        <v>1581</v>
      </c>
      <c r="P27" s="21">
        <v>2485</v>
      </c>
      <c r="Q27" s="21">
        <v>1414.29</v>
      </c>
      <c r="R27" s="21">
        <v>1532.88</v>
      </c>
      <c r="S27" s="21"/>
      <c r="T27" s="21"/>
      <c r="U27" s="21"/>
      <c r="V27" s="21"/>
      <c r="W27" s="21"/>
      <c r="X27" s="21"/>
      <c r="Y27" s="21"/>
      <c r="Z27" s="21"/>
      <c r="AA27" s="4"/>
      <c r="AB27" s="50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</row>
    <row r="28" spans="1:50" ht="24.95" customHeight="1" x14ac:dyDescent="0.25">
      <c r="A28" s="19"/>
      <c r="B28" s="72" t="str">
        <f t="shared" si="47"/>
        <v>Août</v>
      </c>
      <c r="C28" s="11" t="str">
        <f t="shared" si="47"/>
        <v>Béziers</v>
      </c>
      <c r="D28" s="11" t="str">
        <f t="shared" si="47"/>
        <v/>
      </c>
      <c r="E28" s="45">
        <f t="shared" si="47"/>
        <v>7871</v>
      </c>
      <c r="F28" s="21"/>
      <c r="G28" s="21"/>
      <c r="H28" s="21">
        <v>1053</v>
      </c>
      <c r="I28" s="21">
        <v>1097</v>
      </c>
      <c r="J28" s="21">
        <v>1312</v>
      </c>
      <c r="K28" s="21">
        <v>1575</v>
      </c>
      <c r="L28" s="21">
        <v>1472</v>
      </c>
      <c r="M28" s="21">
        <v>1196</v>
      </c>
      <c r="N28" s="21">
        <v>1885</v>
      </c>
      <c r="O28" s="21">
        <v>1616</v>
      </c>
      <c r="P28" s="21">
        <v>2576</v>
      </c>
      <c r="Q28" s="21">
        <v>1415.16</v>
      </c>
      <c r="R28" s="21">
        <v>1586.45</v>
      </c>
      <c r="S28" s="21"/>
      <c r="T28" s="21"/>
      <c r="U28" s="21"/>
      <c r="V28" s="21"/>
      <c r="W28" s="21"/>
      <c r="X28" s="21"/>
      <c r="Y28" s="21"/>
      <c r="Z28" s="21"/>
      <c r="AA28" s="4"/>
      <c r="AB28" s="50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</row>
    <row r="29" spans="1:50" ht="24.95" customHeight="1" x14ac:dyDescent="0.25">
      <c r="A29" s="19"/>
      <c r="B29" s="72" t="str">
        <f t="shared" si="47"/>
        <v>Septembre</v>
      </c>
      <c r="C29" s="11" t="str">
        <f t="shared" si="47"/>
        <v>Béziers</v>
      </c>
      <c r="D29" s="11" t="str">
        <f t="shared" si="47"/>
        <v/>
      </c>
      <c r="E29" s="45">
        <f t="shared" si="47"/>
        <v>7871</v>
      </c>
      <c r="F29" s="21"/>
      <c r="G29" s="21"/>
      <c r="H29" s="21">
        <v>996</v>
      </c>
      <c r="I29" s="21">
        <v>1109</v>
      </c>
      <c r="J29" s="21">
        <v>1374</v>
      </c>
      <c r="K29" s="21">
        <v>1683</v>
      </c>
      <c r="L29" s="21">
        <v>1864</v>
      </c>
      <c r="M29" s="21">
        <v>1316</v>
      </c>
      <c r="N29" s="21">
        <v>1963</v>
      </c>
      <c r="O29" s="21">
        <v>1733</v>
      </c>
      <c r="P29" s="21">
        <v>2507</v>
      </c>
      <c r="Q29" s="21">
        <v>1425.35</v>
      </c>
      <c r="R29" s="21">
        <v>1597.27</v>
      </c>
      <c r="S29" s="21"/>
      <c r="T29" s="21"/>
      <c r="U29" s="21"/>
      <c r="V29" s="21"/>
      <c r="W29" s="21"/>
      <c r="X29" s="21"/>
      <c r="Y29" s="21"/>
      <c r="Z29" s="21"/>
      <c r="AA29" s="4"/>
      <c r="AB29" s="50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</row>
    <row r="30" spans="1:50" ht="24.95" customHeight="1" x14ac:dyDescent="0.25">
      <c r="A30" s="19"/>
      <c r="B30" s="72" t="str">
        <f t="shared" si="47"/>
        <v>Octobre</v>
      </c>
      <c r="C30" s="11" t="str">
        <f t="shared" si="47"/>
        <v>Béziers</v>
      </c>
      <c r="D30" s="11" t="str">
        <f t="shared" si="47"/>
        <v/>
      </c>
      <c r="E30" s="45">
        <f t="shared" si="47"/>
        <v>7871</v>
      </c>
      <c r="F30" s="21"/>
      <c r="G30" s="21"/>
      <c r="H30" s="21">
        <v>2890</v>
      </c>
      <c r="I30" s="21">
        <v>1135</v>
      </c>
      <c r="J30" s="21">
        <v>1529</v>
      </c>
      <c r="K30" s="21">
        <v>2154</v>
      </c>
      <c r="L30" s="21">
        <v>2367</v>
      </c>
      <c r="M30" s="21">
        <v>1305</v>
      </c>
      <c r="N30" s="21">
        <v>2284</v>
      </c>
      <c r="O30" s="21">
        <v>2080</v>
      </c>
      <c r="P30" s="21">
        <v>3343</v>
      </c>
      <c r="Q30" s="21">
        <v>1781.91</v>
      </c>
      <c r="R30" s="21">
        <v>1535.78</v>
      </c>
      <c r="S30" s="21"/>
      <c r="T30" s="21"/>
      <c r="U30" s="21"/>
      <c r="V30" s="21"/>
      <c r="W30" s="21"/>
      <c r="X30" s="21"/>
      <c r="Y30" s="21"/>
      <c r="Z30" s="21"/>
      <c r="AA30" s="4"/>
      <c r="AB30" s="50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</row>
    <row r="31" spans="1:50" ht="24.95" customHeight="1" x14ac:dyDescent="0.25">
      <c r="A31" s="19"/>
      <c r="B31" s="72" t="str">
        <f t="shared" si="47"/>
        <v>Novembre</v>
      </c>
      <c r="C31" s="11" t="str">
        <f t="shared" si="47"/>
        <v>Béziers</v>
      </c>
      <c r="D31" s="11" t="str">
        <f t="shared" si="47"/>
        <v/>
      </c>
      <c r="E31" s="45">
        <f t="shared" si="47"/>
        <v>7871</v>
      </c>
      <c r="F31" s="21"/>
      <c r="G31" s="21"/>
      <c r="H31" s="21">
        <v>5423</v>
      </c>
      <c r="I31" s="21">
        <v>5639</v>
      </c>
      <c r="J31" s="21">
        <v>3455</v>
      </c>
      <c r="K31" s="21">
        <v>4050</v>
      </c>
      <c r="L31" s="21">
        <v>3912</v>
      </c>
      <c r="M31" s="21">
        <v>3431</v>
      </c>
      <c r="N31" s="21">
        <v>5129</v>
      </c>
      <c r="O31" s="21">
        <v>4258</v>
      </c>
      <c r="P31" s="21">
        <v>4382</v>
      </c>
      <c r="Q31" s="21">
        <v>3205.64</v>
      </c>
      <c r="R31" s="21">
        <v>2512.08</v>
      </c>
      <c r="S31" s="21"/>
      <c r="T31" s="21"/>
      <c r="U31" s="21"/>
      <c r="V31" s="21"/>
      <c r="W31" s="21"/>
      <c r="X31" s="21"/>
      <c r="Y31" s="21"/>
      <c r="Z31" s="21"/>
      <c r="AA31" s="4"/>
      <c r="AB31" s="50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</row>
    <row r="32" spans="1:50" ht="24.95" customHeight="1" x14ac:dyDescent="0.25">
      <c r="A32" s="19"/>
      <c r="B32" s="72" t="str">
        <f t="shared" si="47"/>
        <v>Décembre</v>
      </c>
      <c r="C32" s="11" t="str">
        <f t="shared" si="47"/>
        <v>Béziers</v>
      </c>
      <c r="D32" s="11" t="str">
        <f t="shared" si="47"/>
        <v/>
      </c>
      <c r="E32" s="45">
        <f t="shared" si="47"/>
        <v>7871</v>
      </c>
      <c r="F32" s="21"/>
      <c r="G32" s="21"/>
      <c r="H32" s="21">
        <v>8648</v>
      </c>
      <c r="I32" s="21">
        <v>7953</v>
      </c>
      <c r="J32" s="21">
        <v>5106</v>
      </c>
      <c r="K32" s="21">
        <v>3878</v>
      </c>
      <c r="L32" s="21">
        <v>4159</v>
      </c>
      <c r="M32" s="21">
        <v>4624</v>
      </c>
      <c r="N32" s="21">
        <v>5862</v>
      </c>
      <c r="O32" s="21">
        <v>5130</v>
      </c>
      <c r="P32" s="21">
        <v>5092</v>
      </c>
      <c r="Q32" s="21">
        <v>4316.0600000000004</v>
      </c>
      <c r="R32" s="21">
        <f>288.92+4162.02</f>
        <v>4450.9400000000005</v>
      </c>
      <c r="S32" s="21"/>
      <c r="T32" s="21"/>
      <c r="U32" s="21"/>
      <c r="V32" s="21"/>
      <c r="W32" s="21"/>
      <c r="X32" s="21"/>
      <c r="Y32" s="21"/>
      <c r="Z32" s="21"/>
      <c r="AA32" s="4"/>
      <c r="AB32" s="50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</row>
    <row r="33" spans="1:50" ht="24.95" customHeight="1" x14ac:dyDescent="0.25">
      <c r="A33" s="19"/>
      <c r="B33" s="86" t="s">
        <v>38</v>
      </c>
      <c r="C33" s="11" t="str">
        <f t="shared" si="47"/>
        <v>Béziers</v>
      </c>
      <c r="D33" s="11" t="str">
        <f t="shared" si="47"/>
        <v/>
      </c>
      <c r="E33" s="45">
        <f t="shared" si="47"/>
        <v>7871</v>
      </c>
      <c r="F33" s="87">
        <f>SUM(F21:F32)</f>
        <v>0</v>
      </c>
      <c r="G33" s="87">
        <f t="shared" ref="G33" si="48">SUM(G21:G32)</f>
        <v>0</v>
      </c>
      <c r="H33" s="87">
        <f t="shared" ref="H33" si="49">SUM(H21:H32)</f>
        <v>46992</v>
      </c>
      <c r="I33" s="87">
        <f>SUM(I21:I31)</f>
        <v>43612</v>
      </c>
      <c r="J33" s="87">
        <f t="shared" ref="J33" si="50">SUM(J21:J32)</f>
        <v>38034</v>
      </c>
      <c r="K33" s="87">
        <f t="shared" ref="K33" si="51">SUM(K21:K32)</f>
        <v>39356</v>
      </c>
      <c r="L33" s="87">
        <f t="shared" ref="L33" si="52">SUM(L21:L32)</f>
        <v>37573</v>
      </c>
      <c r="M33" s="87">
        <f t="shared" ref="M33" si="53">SUM(M21:M32)</f>
        <v>30767</v>
      </c>
      <c r="N33" s="87">
        <f t="shared" ref="N33" si="54">SUM(N21:N32)</f>
        <v>41538</v>
      </c>
      <c r="O33" s="87">
        <f t="shared" ref="O33" si="55">SUM(O21:O32)</f>
        <v>41536</v>
      </c>
      <c r="P33" s="87">
        <f t="shared" ref="P33" si="56">SUM(P21:P32)</f>
        <v>45588</v>
      </c>
      <c r="Q33" s="87">
        <f t="shared" ref="Q33:Z33" si="57">SUM(Q21:Q32)</f>
        <v>34802.269999999997</v>
      </c>
      <c r="R33" s="87">
        <f t="shared" si="57"/>
        <v>36389.360000000001</v>
      </c>
      <c r="S33" s="87">
        <f t="shared" si="57"/>
        <v>0</v>
      </c>
      <c r="T33" s="87">
        <f t="shared" si="57"/>
        <v>0</v>
      </c>
      <c r="U33" s="87">
        <f t="shared" si="57"/>
        <v>0</v>
      </c>
      <c r="V33" s="87">
        <f t="shared" si="57"/>
        <v>0</v>
      </c>
      <c r="W33" s="87">
        <f t="shared" si="57"/>
        <v>0</v>
      </c>
      <c r="X33" s="87">
        <f t="shared" si="57"/>
        <v>0</v>
      </c>
      <c r="Y33" s="87">
        <f t="shared" si="57"/>
        <v>0</v>
      </c>
      <c r="Z33" s="87">
        <f t="shared" si="57"/>
        <v>0</v>
      </c>
      <c r="AA33" s="4"/>
      <c r="AB33" s="50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</row>
    <row r="34" spans="1:50" ht="50.1" hidden="1" customHeight="1" x14ac:dyDescent="0.25">
      <c r="A34" s="19"/>
      <c r="B34" s="250" t="s">
        <v>174</v>
      </c>
      <c r="C34" s="250"/>
      <c r="D34" s="250"/>
      <c r="E34" s="250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69"/>
      <c r="AA34" s="4"/>
      <c r="AB34" s="50" t="e">
        <f>IF(#REF!="",0,#REF!)</f>
        <v>#REF!</v>
      </c>
      <c r="AC34" s="49">
        <f t="shared" ref="AC34:AM34" si="58">F66</f>
        <v>0</v>
      </c>
      <c r="AD34" s="49">
        <f t="shared" si="58"/>
        <v>0</v>
      </c>
      <c r="AE34" s="49">
        <f t="shared" si="58"/>
        <v>0</v>
      </c>
      <c r="AF34" s="49">
        <f t="shared" si="58"/>
        <v>0</v>
      </c>
      <c r="AG34" s="49">
        <f t="shared" si="58"/>
        <v>0</v>
      </c>
      <c r="AH34" s="49">
        <f t="shared" si="58"/>
        <v>0</v>
      </c>
      <c r="AI34" s="49">
        <f t="shared" si="58"/>
        <v>0</v>
      </c>
      <c r="AJ34" s="49">
        <f t="shared" si="58"/>
        <v>0</v>
      </c>
      <c r="AK34" s="49">
        <f t="shared" si="58"/>
        <v>0</v>
      </c>
      <c r="AL34" s="49">
        <f t="shared" si="58"/>
        <v>0</v>
      </c>
      <c r="AM34" s="49">
        <f t="shared" si="58"/>
        <v>0</v>
      </c>
      <c r="AN34" s="49" t="e">
        <f t="shared" si="14"/>
        <v>#REF!</v>
      </c>
      <c r="AO34" s="49" t="e">
        <f t="shared" si="15"/>
        <v>#REF!</v>
      </c>
      <c r="AP34" s="49" t="e">
        <f t="shared" si="16"/>
        <v>#REF!</v>
      </c>
      <c r="AQ34" s="49" t="e">
        <f t="shared" si="17"/>
        <v>#REF!</v>
      </c>
      <c r="AR34" s="49" t="e">
        <f t="shared" si="18"/>
        <v>#REF!</v>
      </c>
      <c r="AS34" s="49" t="e">
        <f t="shared" si="19"/>
        <v>#REF!</v>
      </c>
      <c r="AT34" s="49" t="e">
        <f t="shared" si="20"/>
        <v>#REF!</v>
      </c>
      <c r="AU34" s="49" t="e">
        <f t="shared" si="21"/>
        <v>#REF!</v>
      </c>
      <c r="AV34" s="49" t="e">
        <f t="shared" si="22"/>
        <v>#REF!</v>
      </c>
      <c r="AW34" s="49" t="e">
        <f t="shared" si="23"/>
        <v>#REF!</v>
      </c>
      <c r="AX34" s="49" t="e">
        <f t="shared" si="24"/>
        <v>#REF!</v>
      </c>
    </row>
    <row r="35" spans="1:50" ht="50.1" hidden="1" customHeight="1" x14ac:dyDescent="0.25">
      <c r="A35" s="19"/>
      <c r="B35" s="251"/>
      <c r="C35" s="251"/>
      <c r="D35" s="251"/>
      <c r="E35" s="251"/>
      <c r="F35" s="268" t="s">
        <v>27</v>
      </c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9"/>
      <c r="AA35" s="4"/>
      <c r="AB35" s="50" t="e">
        <f>IF(#REF!="",0,#REF!)</f>
        <v>#REF!</v>
      </c>
      <c r="AC35" s="49" t="e">
        <f>#REF!</f>
        <v>#REF!</v>
      </c>
      <c r="AD35" s="49" t="str">
        <f>F67</f>
        <v>DEPENSES ANNUELLES en € TTC</v>
      </c>
      <c r="AE35" s="49">
        <f t="shared" ref="AE35:AM35" si="59">H67</f>
        <v>0</v>
      </c>
      <c r="AF35" s="49">
        <f t="shared" si="59"/>
        <v>0</v>
      </c>
      <c r="AG35" s="49">
        <f t="shared" si="59"/>
        <v>0</v>
      </c>
      <c r="AH35" s="49">
        <f t="shared" si="59"/>
        <v>0</v>
      </c>
      <c r="AI35" s="49">
        <f t="shared" si="59"/>
        <v>0</v>
      </c>
      <c r="AJ35" s="49">
        <f t="shared" si="59"/>
        <v>0</v>
      </c>
      <c r="AK35" s="49">
        <f t="shared" si="59"/>
        <v>0</v>
      </c>
      <c r="AL35" s="49">
        <f t="shared" si="59"/>
        <v>0</v>
      </c>
      <c r="AM35" s="49">
        <f t="shared" si="59"/>
        <v>0</v>
      </c>
      <c r="AN35" s="49" t="e">
        <f t="shared" si="14"/>
        <v>#REF!</v>
      </c>
      <c r="AO35" s="49" t="e">
        <f t="shared" si="15"/>
        <v>#REF!</v>
      </c>
      <c r="AP35" s="49" t="e">
        <f t="shared" si="16"/>
        <v>#REF!</v>
      </c>
      <c r="AQ35" s="49" t="e">
        <f t="shared" si="17"/>
        <v>#REF!</v>
      </c>
      <c r="AR35" s="49" t="e">
        <f t="shared" si="18"/>
        <v>#REF!</v>
      </c>
      <c r="AS35" s="49" t="e">
        <f t="shared" si="19"/>
        <v>#REF!</v>
      </c>
      <c r="AT35" s="49" t="e">
        <f t="shared" si="20"/>
        <v>#REF!</v>
      </c>
      <c r="AU35" s="49" t="e">
        <f t="shared" si="21"/>
        <v>#REF!</v>
      </c>
      <c r="AV35" s="49" t="e">
        <f t="shared" si="22"/>
        <v>#REF!</v>
      </c>
      <c r="AW35" s="49" t="e">
        <f t="shared" si="23"/>
        <v>#REF!</v>
      </c>
      <c r="AX35" s="49" t="e">
        <f t="shared" si="24"/>
        <v>#REF!</v>
      </c>
    </row>
    <row r="36" spans="1:50" ht="50.1" hidden="1" customHeight="1" x14ac:dyDescent="0.25">
      <c r="A36" s="19"/>
      <c r="B36" s="88" t="str">
        <f t="shared" ref="B36:E41" si="60">B20</f>
        <v>Mois</v>
      </c>
      <c r="C36" s="89" t="str">
        <f t="shared" si="60"/>
        <v xml:space="preserve">VILLE : </v>
      </c>
      <c r="D36" s="89" t="str">
        <f t="shared" si="60"/>
        <v>ANNEE</v>
      </c>
      <c r="E36" s="89" t="str">
        <f t="shared" si="60"/>
        <v xml:space="preserve">Surface de plancher </v>
      </c>
      <c r="F36" s="90">
        <v>2010</v>
      </c>
      <c r="G36" s="90">
        <f>F36+1</f>
        <v>2011</v>
      </c>
      <c r="H36" s="90">
        <f>G36+1</f>
        <v>2012</v>
      </c>
      <c r="I36" s="90">
        <f t="shared" ref="I36:Q36" si="61">H36+1</f>
        <v>2013</v>
      </c>
      <c r="J36" s="90">
        <f t="shared" si="61"/>
        <v>2014</v>
      </c>
      <c r="K36" s="90">
        <f t="shared" si="61"/>
        <v>2015</v>
      </c>
      <c r="L36" s="90">
        <f t="shared" si="61"/>
        <v>2016</v>
      </c>
      <c r="M36" s="90">
        <f t="shared" si="61"/>
        <v>2017</v>
      </c>
      <c r="N36" s="90">
        <f t="shared" si="61"/>
        <v>2018</v>
      </c>
      <c r="O36" s="90">
        <f t="shared" si="61"/>
        <v>2019</v>
      </c>
      <c r="P36" s="90">
        <f t="shared" si="61"/>
        <v>2020</v>
      </c>
      <c r="Q36" s="90">
        <f t="shared" si="61"/>
        <v>2021</v>
      </c>
      <c r="R36" s="90">
        <f t="shared" ref="R36" si="62">Q36+1</f>
        <v>2022</v>
      </c>
      <c r="S36" s="90">
        <f t="shared" ref="S36" si="63">R36+1</f>
        <v>2023</v>
      </c>
      <c r="T36" s="90">
        <f t="shared" ref="T36" si="64">S36+1</f>
        <v>2024</v>
      </c>
      <c r="U36" s="90">
        <f t="shared" ref="U36" si="65">T36+1</f>
        <v>2025</v>
      </c>
      <c r="V36" s="90">
        <f t="shared" ref="V36" si="66">U36+1</f>
        <v>2026</v>
      </c>
      <c r="W36" s="90">
        <f t="shared" ref="W36" si="67">V36+1</f>
        <v>2027</v>
      </c>
      <c r="X36" s="90">
        <f t="shared" ref="X36" si="68">W36+1</f>
        <v>2028</v>
      </c>
      <c r="Y36" s="90">
        <f t="shared" ref="Y36" si="69">X36+1</f>
        <v>2029</v>
      </c>
      <c r="Z36" s="90">
        <f t="shared" ref="Z36" si="70">Y36+1</f>
        <v>2030</v>
      </c>
      <c r="AA36" s="4"/>
      <c r="AB36" s="49" t="e">
        <f>#REF!</f>
        <v>#REF!</v>
      </c>
      <c r="AC36" s="49">
        <f t="shared" ref="AC36:AL40" si="71">F68</f>
        <v>2010</v>
      </c>
      <c r="AD36" s="49">
        <f t="shared" si="71"/>
        <v>2011</v>
      </c>
      <c r="AE36" s="49">
        <f t="shared" si="71"/>
        <v>2012</v>
      </c>
      <c r="AF36" s="49">
        <f t="shared" si="71"/>
        <v>2013</v>
      </c>
      <c r="AG36" s="49">
        <f t="shared" si="71"/>
        <v>2014</v>
      </c>
      <c r="AH36" s="49">
        <f t="shared" si="71"/>
        <v>2015</v>
      </c>
      <c r="AI36" s="49">
        <f t="shared" si="71"/>
        <v>2016</v>
      </c>
      <c r="AJ36" s="49">
        <f t="shared" si="71"/>
        <v>2017</v>
      </c>
      <c r="AK36" s="49">
        <f t="shared" si="71"/>
        <v>2018</v>
      </c>
      <c r="AL36" s="49">
        <f t="shared" si="71"/>
        <v>2019</v>
      </c>
      <c r="AN36" s="49" t="e">
        <f>#REF!*AC36</f>
        <v>#REF!</v>
      </c>
      <c r="AO36" s="49" t="e">
        <f>#REF!*AD36</f>
        <v>#REF!</v>
      </c>
      <c r="AP36" s="49" t="e">
        <f>#REF!*AE36</f>
        <v>#REF!</v>
      </c>
      <c r="AQ36" s="49" t="e">
        <f>#REF!*AF36</f>
        <v>#REF!</v>
      </c>
      <c r="AR36" s="49" t="e">
        <f>#REF!*AG36</f>
        <v>#REF!</v>
      </c>
      <c r="AS36" s="49" t="e">
        <f>#REF!*AH36</f>
        <v>#REF!</v>
      </c>
      <c r="AT36" s="49" t="e">
        <f>#REF!*AI36</f>
        <v>#REF!</v>
      </c>
      <c r="AU36" s="49" t="e">
        <f>#REF!*AJ36</f>
        <v>#REF!</v>
      </c>
      <c r="AV36" s="49" t="e">
        <f>#REF!*AK36</f>
        <v>#REF!</v>
      </c>
      <c r="AW36" s="49" t="e">
        <f>#REF!*AL36</f>
        <v>#REF!</v>
      </c>
    </row>
    <row r="37" spans="1:50" ht="24.95" hidden="1" customHeight="1" x14ac:dyDescent="0.25">
      <c r="A37" s="19"/>
      <c r="B37" s="72" t="str">
        <f t="shared" si="60"/>
        <v>Janvier</v>
      </c>
      <c r="C37" s="11" t="str">
        <f t="shared" si="60"/>
        <v>Béziers</v>
      </c>
      <c r="D37" s="11" t="str">
        <f t="shared" si="60"/>
        <v/>
      </c>
      <c r="E37" s="45">
        <f t="shared" si="60"/>
        <v>7871</v>
      </c>
      <c r="F37" s="21"/>
      <c r="G37" s="21"/>
      <c r="H37" s="21"/>
      <c r="I37" s="21"/>
      <c r="J37" s="282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4"/>
      <c r="AB37" s="49" t="e">
        <f>#REF!</f>
        <v>#REF!</v>
      </c>
      <c r="AC37" s="49">
        <f t="shared" si="71"/>
        <v>0</v>
      </c>
      <c r="AD37" s="49">
        <f t="shared" si="71"/>
        <v>0</v>
      </c>
      <c r="AE37" s="49">
        <f t="shared" si="71"/>
        <v>0</v>
      </c>
      <c r="AF37" s="49">
        <f t="shared" si="71"/>
        <v>0</v>
      </c>
      <c r="AG37" s="49">
        <f t="shared" si="71"/>
        <v>0</v>
      </c>
      <c r="AH37" s="49">
        <f t="shared" si="71"/>
        <v>0</v>
      </c>
      <c r="AI37" s="49">
        <f t="shared" si="71"/>
        <v>0</v>
      </c>
      <c r="AJ37" s="49">
        <f t="shared" si="71"/>
        <v>0</v>
      </c>
      <c r="AK37" s="49">
        <f t="shared" si="71"/>
        <v>0</v>
      </c>
      <c r="AL37" s="49">
        <f t="shared" si="71"/>
        <v>0</v>
      </c>
      <c r="AN37" s="49" t="e">
        <f>#REF!*AC37</f>
        <v>#REF!</v>
      </c>
      <c r="AO37" s="49" t="e">
        <f>#REF!*AD37</f>
        <v>#REF!</v>
      </c>
      <c r="AP37" s="49" t="e">
        <f>#REF!*AE37</f>
        <v>#REF!</v>
      </c>
      <c r="AQ37" s="49" t="e">
        <f>#REF!*AF37</f>
        <v>#REF!</v>
      </c>
      <c r="AR37" s="49" t="e">
        <f>#REF!*AG37</f>
        <v>#REF!</v>
      </c>
      <c r="AS37" s="49" t="e">
        <f>#REF!*AH37</f>
        <v>#REF!</v>
      </c>
      <c r="AT37" s="49" t="e">
        <f>#REF!*AI37</f>
        <v>#REF!</v>
      </c>
      <c r="AU37" s="49" t="e">
        <f>#REF!*AJ37</f>
        <v>#REF!</v>
      </c>
      <c r="AV37" s="49" t="e">
        <f>#REF!*AK37</f>
        <v>#REF!</v>
      </c>
      <c r="AW37" s="49" t="e">
        <f>#REF!*AL37</f>
        <v>#REF!</v>
      </c>
    </row>
    <row r="38" spans="1:50" ht="24.95" hidden="1" customHeight="1" x14ac:dyDescent="0.25">
      <c r="A38" s="19"/>
      <c r="B38" s="72" t="str">
        <f t="shared" si="60"/>
        <v>Février</v>
      </c>
      <c r="C38" s="11" t="str">
        <f t="shared" si="60"/>
        <v>Béziers</v>
      </c>
      <c r="D38" s="11" t="str">
        <f t="shared" si="60"/>
        <v/>
      </c>
      <c r="E38" s="45">
        <f t="shared" si="60"/>
        <v>7871</v>
      </c>
      <c r="F38" s="21"/>
      <c r="G38" s="21"/>
      <c r="H38" s="21"/>
      <c r="I38" s="21"/>
      <c r="J38" s="283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4"/>
      <c r="AB38" s="49" t="e">
        <f>#REF!</f>
        <v>#REF!</v>
      </c>
      <c r="AC38" s="49">
        <f t="shared" si="71"/>
        <v>0</v>
      </c>
      <c r="AD38" s="49">
        <f t="shared" si="71"/>
        <v>0</v>
      </c>
      <c r="AE38" s="49">
        <f t="shared" si="71"/>
        <v>0</v>
      </c>
      <c r="AF38" s="49">
        <f t="shared" si="71"/>
        <v>0</v>
      </c>
      <c r="AG38" s="49">
        <f t="shared" si="71"/>
        <v>0</v>
      </c>
      <c r="AH38" s="49">
        <f t="shared" si="71"/>
        <v>0</v>
      </c>
      <c r="AI38" s="49">
        <f t="shared" si="71"/>
        <v>0</v>
      </c>
      <c r="AJ38" s="49">
        <f t="shared" si="71"/>
        <v>0</v>
      </c>
      <c r="AK38" s="49">
        <f t="shared" si="71"/>
        <v>0</v>
      </c>
      <c r="AL38" s="49">
        <f t="shared" si="71"/>
        <v>0</v>
      </c>
      <c r="AN38" s="49" t="e">
        <f>#REF!*AC38</f>
        <v>#REF!</v>
      </c>
      <c r="AO38" s="49" t="e">
        <f>#REF!*AD38</f>
        <v>#REF!</v>
      </c>
      <c r="AP38" s="49" t="e">
        <f>#REF!*AE38</f>
        <v>#REF!</v>
      </c>
      <c r="AQ38" s="49" t="e">
        <f>#REF!*AF38</f>
        <v>#REF!</v>
      </c>
      <c r="AR38" s="49" t="e">
        <f>#REF!*AG38</f>
        <v>#REF!</v>
      </c>
      <c r="AS38" s="49" t="e">
        <f>#REF!*AH38</f>
        <v>#REF!</v>
      </c>
      <c r="AT38" s="49" t="e">
        <f>#REF!*AI38</f>
        <v>#REF!</v>
      </c>
      <c r="AU38" s="49" t="e">
        <f>#REF!*AJ38</f>
        <v>#REF!</v>
      </c>
      <c r="AV38" s="49" t="e">
        <f>#REF!*AK38</f>
        <v>#REF!</v>
      </c>
      <c r="AW38" s="49" t="e">
        <f>#REF!*AL38</f>
        <v>#REF!</v>
      </c>
    </row>
    <row r="39" spans="1:50" ht="24.95" hidden="1" customHeight="1" x14ac:dyDescent="0.25">
      <c r="A39" s="19"/>
      <c r="B39" s="72" t="str">
        <f t="shared" si="60"/>
        <v>Mars</v>
      </c>
      <c r="C39" s="11" t="str">
        <f t="shared" si="60"/>
        <v>Béziers</v>
      </c>
      <c r="D39" s="11" t="str">
        <f t="shared" si="60"/>
        <v/>
      </c>
      <c r="E39" s="45">
        <f t="shared" si="60"/>
        <v>7871</v>
      </c>
      <c r="F39" s="21"/>
      <c r="G39" s="21"/>
      <c r="H39" s="21"/>
      <c r="I39" s="21"/>
      <c r="J39" s="282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4"/>
      <c r="AB39" s="49" t="e">
        <f>#REF!</f>
        <v>#REF!</v>
      </c>
      <c r="AC39" s="49">
        <f t="shared" si="71"/>
        <v>0</v>
      </c>
      <c r="AD39" s="49">
        <f t="shared" si="71"/>
        <v>0</v>
      </c>
      <c r="AE39" s="49">
        <f t="shared" si="71"/>
        <v>0</v>
      </c>
      <c r="AF39" s="49">
        <f t="shared" si="71"/>
        <v>0</v>
      </c>
      <c r="AG39" s="49">
        <f t="shared" si="71"/>
        <v>0</v>
      </c>
      <c r="AH39" s="49">
        <f t="shared" si="71"/>
        <v>0</v>
      </c>
      <c r="AI39" s="49">
        <f t="shared" si="71"/>
        <v>0</v>
      </c>
      <c r="AJ39" s="49">
        <f t="shared" si="71"/>
        <v>0</v>
      </c>
      <c r="AK39" s="49">
        <f t="shared" si="71"/>
        <v>0</v>
      </c>
      <c r="AL39" s="49">
        <f t="shared" si="71"/>
        <v>0</v>
      </c>
      <c r="AN39" s="49" t="e">
        <f>#REF!*AC39</f>
        <v>#REF!</v>
      </c>
      <c r="AO39" s="49" t="e">
        <f>#REF!*AD39</f>
        <v>#REF!</v>
      </c>
      <c r="AP39" s="49" t="e">
        <f>#REF!*AE39</f>
        <v>#REF!</v>
      </c>
      <c r="AQ39" s="49" t="e">
        <f>#REF!*AF39</f>
        <v>#REF!</v>
      </c>
      <c r="AR39" s="49" t="e">
        <f>#REF!*AG39</f>
        <v>#REF!</v>
      </c>
      <c r="AS39" s="49" t="e">
        <f>#REF!*AH39</f>
        <v>#REF!</v>
      </c>
      <c r="AT39" s="49" t="e">
        <f>#REF!*AI39</f>
        <v>#REF!</v>
      </c>
      <c r="AU39" s="49" t="e">
        <f>#REF!*AJ39</f>
        <v>#REF!</v>
      </c>
      <c r="AV39" s="49" t="e">
        <f>#REF!*AK39</f>
        <v>#REF!</v>
      </c>
      <c r="AW39" s="49" t="e">
        <f>#REF!*AL39</f>
        <v>#REF!</v>
      </c>
    </row>
    <row r="40" spans="1:50" ht="24.95" hidden="1" customHeight="1" x14ac:dyDescent="0.25">
      <c r="A40" s="19"/>
      <c r="B40" s="72" t="str">
        <f t="shared" si="60"/>
        <v>Avril</v>
      </c>
      <c r="C40" s="11" t="str">
        <f t="shared" si="60"/>
        <v>Béziers</v>
      </c>
      <c r="D40" s="11" t="str">
        <f t="shared" si="60"/>
        <v/>
      </c>
      <c r="E40" s="45">
        <f t="shared" si="60"/>
        <v>7871</v>
      </c>
      <c r="F40" s="21"/>
      <c r="G40" s="21"/>
      <c r="H40" s="21"/>
      <c r="I40" s="21"/>
      <c r="J40" s="283"/>
      <c r="K40" s="21"/>
      <c r="L40" s="21"/>
      <c r="M40" s="21"/>
      <c r="N40" s="282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4"/>
      <c r="AB40" s="49" t="e">
        <f>#REF!</f>
        <v>#REF!</v>
      </c>
      <c r="AC40" s="49">
        <f t="shared" si="71"/>
        <v>0</v>
      </c>
      <c r="AD40" s="49">
        <f t="shared" si="71"/>
        <v>0</v>
      </c>
      <c r="AE40" s="49">
        <f t="shared" si="71"/>
        <v>0</v>
      </c>
      <c r="AF40" s="49">
        <f t="shared" si="71"/>
        <v>0</v>
      </c>
      <c r="AG40" s="49">
        <f t="shared" si="71"/>
        <v>0</v>
      </c>
      <c r="AH40" s="49">
        <f t="shared" si="71"/>
        <v>0</v>
      </c>
      <c r="AI40" s="49">
        <f t="shared" si="71"/>
        <v>0</v>
      </c>
      <c r="AJ40" s="49">
        <f t="shared" si="71"/>
        <v>0</v>
      </c>
      <c r="AK40" s="49">
        <f t="shared" si="71"/>
        <v>0</v>
      </c>
      <c r="AL40" s="49">
        <f t="shared" si="71"/>
        <v>0</v>
      </c>
      <c r="AN40" s="49" t="e">
        <f>#REF!*AC40</f>
        <v>#REF!</v>
      </c>
      <c r="AO40" s="49" t="e">
        <f>#REF!*AD40</f>
        <v>#REF!</v>
      </c>
      <c r="AP40" s="49" t="e">
        <f>#REF!*AE40</f>
        <v>#REF!</v>
      </c>
      <c r="AQ40" s="49" t="e">
        <f>#REF!*AF40</f>
        <v>#REF!</v>
      </c>
      <c r="AR40" s="49" t="e">
        <f>#REF!*AG40</f>
        <v>#REF!</v>
      </c>
      <c r="AS40" s="49" t="e">
        <f>#REF!*AH40</f>
        <v>#REF!</v>
      </c>
      <c r="AT40" s="49" t="e">
        <f>#REF!*AI40</f>
        <v>#REF!</v>
      </c>
      <c r="AU40" s="49" t="e">
        <f>#REF!*AJ40</f>
        <v>#REF!</v>
      </c>
      <c r="AV40" s="49" t="e">
        <f>#REF!*AK40</f>
        <v>#REF!</v>
      </c>
      <c r="AW40" s="49" t="e">
        <f>#REF!*AL40</f>
        <v>#REF!</v>
      </c>
    </row>
    <row r="41" spans="1:50" ht="24.95" hidden="1" customHeight="1" x14ac:dyDescent="0.25">
      <c r="A41" s="19"/>
      <c r="B41" s="72" t="str">
        <f t="shared" si="60"/>
        <v>Mai</v>
      </c>
      <c r="C41" s="11" t="str">
        <f t="shared" si="60"/>
        <v>Béziers</v>
      </c>
      <c r="D41" s="11" t="str">
        <f t="shared" si="60"/>
        <v/>
      </c>
      <c r="E41" s="45">
        <f t="shared" si="60"/>
        <v>7871</v>
      </c>
      <c r="F41" s="21"/>
      <c r="G41" s="21"/>
      <c r="H41" s="21"/>
      <c r="I41" s="21"/>
      <c r="J41" s="21"/>
      <c r="K41" s="21"/>
      <c r="L41" s="21"/>
      <c r="M41" s="21"/>
      <c r="N41" s="283"/>
      <c r="O41" s="21"/>
      <c r="P41" s="282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4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</row>
    <row r="42" spans="1:50" ht="24.95" hidden="1" customHeight="1" x14ac:dyDescent="0.25">
      <c r="A42" s="19"/>
      <c r="B42" s="72" t="str">
        <f>B26</f>
        <v>Juin</v>
      </c>
      <c r="C42" s="11" t="str">
        <f t="shared" ref="C42:E42" si="72">C26</f>
        <v>Béziers</v>
      </c>
      <c r="D42" s="11" t="str">
        <f t="shared" si="72"/>
        <v/>
      </c>
      <c r="E42" s="45">
        <f t="shared" si="72"/>
        <v>7871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83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4"/>
      <c r="AB42" s="50" t="e">
        <f>IF(#REF!="",0,#REF!)</f>
        <v>#REF!</v>
      </c>
      <c r="AC42" s="49">
        <f t="shared" ref="AC42:AM42" si="73">F74</f>
        <v>0</v>
      </c>
      <c r="AD42" s="49">
        <f t="shared" si="73"/>
        <v>0</v>
      </c>
      <c r="AE42" s="49">
        <f t="shared" si="73"/>
        <v>0</v>
      </c>
      <c r="AF42" s="49">
        <f t="shared" si="73"/>
        <v>0</v>
      </c>
      <c r="AG42" s="49">
        <f t="shared" si="73"/>
        <v>0</v>
      </c>
      <c r="AH42" s="49">
        <f t="shared" si="73"/>
        <v>0</v>
      </c>
      <c r="AI42" s="49">
        <f t="shared" si="73"/>
        <v>0</v>
      </c>
      <c r="AJ42" s="49">
        <f t="shared" si="73"/>
        <v>0</v>
      </c>
      <c r="AK42" s="49">
        <f t="shared" si="73"/>
        <v>0</v>
      </c>
      <c r="AL42" s="49">
        <f t="shared" si="73"/>
        <v>0</v>
      </c>
      <c r="AM42" s="49">
        <f t="shared" si="73"/>
        <v>0</v>
      </c>
      <c r="AN42" s="49" t="e">
        <f t="shared" si="14"/>
        <v>#REF!</v>
      </c>
      <c r="AO42" s="49" t="e">
        <f t="shared" si="15"/>
        <v>#REF!</v>
      </c>
      <c r="AP42" s="49" t="e">
        <f t="shared" si="16"/>
        <v>#REF!</v>
      </c>
      <c r="AQ42" s="49" t="e">
        <f t="shared" si="17"/>
        <v>#REF!</v>
      </c>
      <c r="AR42" s="49" t="e">
        <f t="shared" si="18"/>
        <v>#REF!</v>
      </c>
      <c r="AS42" s="49" t="e">
        <f t="shared" si="19"/>
        <v>#REF!</v>
      </c>
      <c r="AT42" s="49" t="e">
        <f t="shared" si="20"/>
        <v>#REF!</v>
      </c>
      <c r="AU42" s="49" t="e">
        <f t="shared" si="21"/>
        <v>#REF!</v>
      </c>
      <c r="AV42" s="49" t="e">
        <f t="shared" si="22"/>
        <v>#REF!</v>
      </c>
      <c r="AW42" s="49" t="e">
        <f t="shared" si="23"/>
        <v>#REF!</v>
      </c>
      <c r="AX42" s="49" t="e">
        <f t="shared" si="24"/>
        <v>#REF!</v>
      </c>
    </row>
    <row r="43" spans="1:50" ht="24.95" hidden="1" customHeight="1" x14ac:dyDescent="0.25">
      <c r="A43" s="19"/>
      <c r="B43" s="72" t="str">
        <f t="shared" ref="B43:E49" si="74">B27</f>
        <v>Juillet</v>
      </c>
      <c r="C43" s="11" t="str">
        <f t="shared" si="74"/>
        <v>Béziers</v>
      </c>
      <c r="D43" s="11" t="str">
        <f t="shared" si="74"/>
        <v/>
      </c>
      <c r="E43" s="45">
        <f t="shared" si="74"/>
        <v>7871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4"/>
      <c r="AB43" s="50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</row>
    <row r="44" spans="1:50" ht="24.95" hidden="1" customHeight="1" x14ac:dyDescent="0.25">
      <c r="A44" s="19"/>
      <c r="B44" s="72" t="str">
        <f t="shared" si="74"/>
        <v>Août</v>
      </c>
      <c r="C44" s="11" t="str">
        <f t="shared" si="74"/>
        <v>Béziers</v>
      </c>
      <c r="D44" s="11" t="str">
        <f t="shared" si="74"/>
        <v/>
      </c>
      <c r="E44" s="45">
        <f t="shared" si="74"/>
        <v>7871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4"/>
      <c r="AB44" s="50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</row>
    <row r="45" spans="1:50" ht="24.95" hidden="1" customHeight="1" x14ac:dyDescent="0.25">
      <c r="A45" s="19"/>
      <c r="B45" s="72" t="str">
        <f t="shared" si="74"/>
        <v>Septembre</v>
      </c>
      <c r="C45" s="11" t="str">
        <f t="shared" si="74"/>
        <v>Béziers</v>
      </c>
      <c r="D45" s="11" t="str">
        <f t="shared" si="74"/>
        <v/>
      </c>
      <c r="E45" s="45">
        <f t="shared" si="74"/>
        <v>7871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4"/>
      <c r="AB45" s="50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</row>
    <row r="46" spans="1:50" ht="24.95" hidden="1" customHeight="1" x14ac:dyDescent="0.25">
      <c r="A46" s="19"/>
      <c r="B46" s="72" t="str">
        <f t="shared" si="74"/>
        <v>Octobre</v>
      </c>
      <c r="C46" s="11" t="str">
        <f t="shared" si="74"/>
        <v>Béziers</v>
      </c>
      <c r="D46" s="11" t="str">
        <f t="shared" si="74"/>
        <v/>
      </c>
      <c r="E46" s="45">
        <f t="shared" si="74"/>
        <v>7871</v>
      </c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4"/>
      <c r="AB46" s="50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</row>
    <row r="47" spans="1:50" ht="24.95" hidden="1" customHeight="1" x14ac:dyDescent="0.25">
      <c r="A47" s="19"/>
      <c r="B47" s="72" t="str">
        <f t="shared" si="74"/>
        <v>Novembre</v>
      </c>
      <c r="C47" s="11" t="str">
        <f t="shared" si="74"/>
        <v>Béziers</v>
      </c>
      <c r="D47" s="11" t="str">
        <f t="shared" si="74"/>
        <v/>
      </c>
      <c r="E47" s="45">
        <f t="shared" si="74"/>
        <v>7871</v>
      </c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4"/>
      <c r="AB47" s="50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</row>
    <row r="48" spans="1:50" ht="24.95" hidden="1" customHeight="1" x14ac:dyDescent="0.25">
      <c r="A48" s="19"/>
      <c r="B48" s="72" t="str">
        <f t="shared" si="74"/>
        <v>Décembre</v>
      </c>
      <c r="C48" s="11" t="str">
        <f t="shared" si="74"/>
        <v>Béziers</v>
      </c>
      <c r="D48" s="11" t="str">
        <f t="shared" si="74"/>
        <v/>
      </c>
      <c r="E48" s="45">
        <f t="shared" si="74"/>
        <v>7871</v>
      </c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4"/>
      <c r="AB48" s="50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</row>
    <row r="49" spans="1:50" ht="24.95" hidden="1" customHeight="1" x14ac:dyDescent="0.25">
      <c r="A49" s="19"/>
      <c r="B49" s="86" t="s">
        <v>38</v>
      </c>
      <c r="C49" s="11" t="str">
        <f t="shared" si="74"/>
        <v>Béziers</v>
      </c>
      <c r="D49" s="11" t="str">
        <f t="shared" si="74"/>
        <v/>
      </c>
      <c r="E49" s="45">
        <f t="shared" si="74"/>
        <v>7871</v>
      </c>
      <c r="F49" s="87">
        <f>SUM(F37:F48)</f>
        <v>0</v>
      </c>
      <c r="G49" s="87">
        <f t="shared" ref="G49" si="75">SUM(G37:G48)</f>
        <v>0</v>
      </c>
      <c r="H49" s="87">
        <f t="shared" ref="H49" si="76">SUM(H37:H48)</f>
        <v>0</v>
      </c>
      <c r="I49" s="87">
        <f t="shared" ref="I49" si="77">SUM(I37:I48)</f>
        <v>0</v>
      </c>
      <c r="J49" s="87">
        <f t="shared" ref="J49" si="78">SUM(J37:J48)</f>
        <v>0</v>
      </c>
      <c r="K49" s="87">
        <f t="shared" ref="K49" si="79">SUM(K37:K48)</f>
        <v>0</v>
      </c>
      <c r="L49" s="87">
        <f t="shared" ref="L49" si="80">SUM(L37:L48)</f>
        <v>0</v>
      </c>
      <c r="M49" s="87">
        <f t="shared" ref="M49" si="81">SUM(M37:M48)</f>
        <v>0</v>
      </c>
      <c r="N49" s="87">
        <f t="shared" ref="N49" si="82">SUM(N37:N48)</f>
        <v>0</v>
      </c>
      <c r="O49" s="87">
        <f t="shared" ref="O49" si="83">SUM(O37:O48)</f>
        <v>0</v>
      </c>
      <c r="P49" s="87">
        <f t="shared" ref="P49" si="84">SUM(P37:P48)</f>
        <v>0</v>
      </c>
      <c r="Q49" s="87">
        <f t="shared" ref="Q49:Z49" si="85">SUM(Q37:Q48)</f>
        <v>0</v>
      </c>
      <c r="R49" s="87">
        <f t="shared" si="85"/>
        <v>0</v>
      </c>
      <c r="S49" s="87">
        <f t="shared" si="85"/>
        <v>0</v>
      </c>
      <c r="T49" s="87">
        <f t="shared" si="85"/>
        <v>0</v>
      </c>
      <c r="U49" s="87">
        <f t="shared" si="85"/>
        <v>0</v>
      </c>
      <c r="V49" s="87">
        <f t="shared" si="85"/>
        <v>0</v>
      </c>
      <c r="W49" s="87">
        <f t="shared" si="85"/>
        <v>0</v>
      </c>
      <c r="X49" s="87">
        <f t="shared" si="85"/>
        <v>0</v>
      </c>
      <c r="Y49" s="87">
        <f t="shared" si="85"/>
        <v>0</v>
      </c>
      <c r="Z49" s="87">
        <f t="shared" si="85"/>
        <v>0</v>
      </c>
      <c r="AA49" s="4"/>
      <c r="AB49" s="50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</row>
    <row r="50" spans="1:50" ht="50.1" hidden="1" customHeight="1" x14ac:dyDescent="0.25">
      <c r="A50" s="19"/>
      <c r="B50" s="252" t="s">
        <v>64</v>
      </c>
      <c r="C50" s="252"/>
      <c r="D50" s="252"/>
      <c r="E50" s="252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261"/>
      <c r="Z50" s="262"/>
      <c r="AA50" s="4"/>
      <c r="AB50" s="50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</row>
    <row r="51" spans="1:50" ht="50.1" hidden="1" customHeight="1" x14ac:dyDescent="0.25">
      <c r="A51" s="19"/>
      <c r="B51" s="253"/>
      <c r="C51" s="253"/>
      <c r="D51" s="253"/>
      <c r="E51" s="253"/>
      <c r="F51" s="261" t="s">
        <v>27</v>
      </c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261"/>
      <c r="Z51" s="262"/>
      <c r="AA51" s="4"/>
      <c r="AB51" s="50" t="e">
        <f>IF(#REF!="",0,#REF!)</f>
        <v>#REF!</v>
      </c>
      <c r="AC51" s="49">
        <f t="shared" ref="AC51:AM51" si="86">F82</f>
        <v>0</v>
      </c>
      <c r="AD51" s="49">
        <f t="shared" si="86"/>
        <v>0</v>
      </c>
      <c r="AE51" s="49">
        <f t="shared" si="86"/>
        <v>0</v>
      </c>
      <c r="AF51" s="49">
        <f t="shared" si="86"/>
        <v>0</v>
      </c>
      <c r="AG51" s="49">
        <f t="shared" si="86"/>
        <v>0</v>
      </c>
      <c r="AH51" s="49">
        <f t="shared" si="86"/>
        <v>0</v>
      </c>
      <c r="AI51" s="49">
        <f t="shared" si="86"/>
        <v>0</v>
      </c>
      <c r="AJ51" s="49">
        <f t="shared" si="86"/>
        <v>0</v>
      </c>
      <c r="AK51" s="49">
        <f t="shared" si="86"/>
        <v>0</v>
      </c>
      <c r="AL51" s="49">
        <f t="shared" si="86"/>
        <v>0</v>
      </c>
      <c r="AM51" s="49">
        <f t="shared" si="86"/>
        <v>0</v>
      </c>
      <c r="AN51" s="49" t="e">
        <f t="shared" si="14"/>
        <v>#REF!</v>
      </c>
      <c r="AO51" s="49" t="e">
        <f t="shared" si="15"/>
        <v>#REF!</v>
      </c>
      <c r="AP51" s="49" t="e">
        <f t="shared" si="16"/>
        <v>#REF!</v>
      </c>
      <c r="AQ51" s="49" t="e">
        <f t="shared" si="17"/>
        <v>#REF!</v>
      </c>
      <c r="AR51" s="49" t="e">
        <f t="shared" si="18"/>
        <v>#REF!</v>
      </c>
      <c r="AS51" s="49" t="e">
        <f t="shared" si="19"/>
        <v>#REF!</v>
      </c>
      <c r="AT51" s="49" t="e">
        <f t="shared" si="20"/>
        <v>#REF!</v>
      </c>
      <c r="AU51" s="49" t="e">
        <f t="shared" si="21"/>
        <v>#REF!</v>
      </c>
      <c r="AV51" s="49" t="e">
        <f t="shared" si="22"/>
        <v>#REF!</v>
      </c>
      <c r="AW51" s="49" t="e">
        <f t="shared" si="23"/>
        <v>#REF!</v>
      </c>
      <c r="AX51" s="49" t="e">
        <f t="shared" si="24"/>
        <v>#REF!</v>
      </c>
    </row>
    <row r="52" spans="1:50" ht="50.1" hidden="1" customHeight="1" x14ac:dyDescent="0.25">
      <c r="A52" s="19"/>
      <c r="B52" s="91" t="str">
        <f t="shared" ref="B52:E58" si="87">B36</f>
        <v>Mois</v>
      </c>
      <c r="C52" s="70" t="str">
        <f t="shared" si="87"/>
        <v xml:space="preserve">VILLE : </v>
      </c>
      <c r="D52" s="70" t="str">
        <f t="shared" si="87"/>
        <v>ANNEE</v>
      </c>
      <c r="E52" s="70" t="str">
        <f t="shared" si="87"/>
        <v xml:space="preserve">Surface de plancher </v>
      </c>
      <c r="F52" s="92">
        <v>2010</v>
      </c>
      <c r="G52" s="92">
        <f>F52+1</f>
        <v>2011</v>
      </c>
      <c r="H52" s="92">
        <f>G52+1</f>
        <v>2012</v>
      </c>
      <c r="I52" s="92">
        <f t="shared" ref="I52:Q52" si="88">H52+1</f>
        <v>2013</v>
      </c>
      <c r="J52" s="92">
        <f t="shared" si="88"/>
        <v>2014</v>
      </c>
      <c r="K52" s="92">
        <f t="shared" si="88"/>
        <v>2015</v>
      </c>
      <c r="L52" s="92">
        <f t="shared" si="88"/>
        <v>2016</v>
      </c>
      <c r="M52" s="92">
        <f t="shared" si="88"/>
        <v>2017</v>
      </c>
      <c r="N52" s="92">
        <f t="shared" si="88"/>
        <v>2018</v>
      </c>
      <c r="O52" s="92">
        <f t="shared" si="88"/>
        <v>2019</v>
      </c>
      <c r="P52" s="92">
        <f t="shared" si="88"/>
        <v>2020</v>
      </c>
      <c r="Q52" s="92">
        <f t="shared" si="88"/>
        <v>2021</v>
      </c>
      <c r="R52" s="92">
        <f t="shared" ref="R52" si="89">Q52+1</f>
        <v>2022</v>
      </c>
      <c r="S52" s="92">
        <f t="shared" ref="S52" si="90">R52+1</f>
        <v>2023</v>
      </c>
      <c r="T52" s="92">
        <f t="shared" ref="T52" si="91">S52+1</f>
        <v>2024</v>
      </c>
      <c r="U52" s="92">
        <f t="shared" ref="U52" si="92">T52+1</f>
        <v>2025</v>
      </c>
      <c r="V52" s="92">
        <f t="shared" ref="V52" si="93">U52+1</f>
        <v>2026</v>
      </c>
      <c r="W52" s="92">
        <f t="shared" ref="W52" si="94">V52+1</f>
        <v>2027</v>
      </c>
      <c r="X52" s="92">
        <f t="shared" ref="X52" si="95">W52+1</f>
        <v>2028</v>
      </c>
      <c r="Y52" s="92">
        <f t="shared" ref="Y52" si="96">X52+1</f>
        <v>2029</v>
      </c>
      <c r="Z52" s="92">
        <f t="shared" ref="Z52" si="97">Y52+1</f>
        <v>2030</v>
      </c>
      <c r="AA52" s="4"/>
      <c r="AB52" s="50" t="e">
        <f>IF(#REF!="",0,#REF!)</f>
        <v>#REF!</v>
      </c>
      <c r="AC52" s="49" t="e">
        <f>#REF!</f>
        <v>#REF!</v>
      </c>
      <c r="AD52" s="49" t="str">
        <f>F83</f>
        <v>DEPENSES ANNUELLES en € TTC</v>
      </c>
      <c r="AE52" s="49">
        <f t="shared" ref="AE52:AM52" si="98">H83</f>
        <v>0</v>
      </c>
      <c r="AF52" s="49">
        <f t="shared" si="98"/>
        <v>0</v>
      </c>
      <c r="AG52" s="49">
        <f t="shared" si="98"/>
        <v>0</v>
      </c>
      <c r="AH52" s="49">
        <f t="shared" si="98"/>
        <v>0</v>
      </c>
      <c r="AI52" s="49">
        <f t="shared" si="98"/>
        <v>0</v>
      </c>
      <c r="AJ52" s="49">
        <f t="shared" si="98"/>
        <v>0</v>
      </c>
      <c r="AK52" s="49">
        <f t="shared" si="98"/>
        <v>0</v>
      </c>
      <c r="AL52" s="49">
        <f t="shared" si="98"/>
        <v>0</v>
      </c>
      <c r="AM52" s="49">
        <f t="shared" si="98"/>
        <v>0</v>
      </c>
      <c r="AN52" s="49" t="e">
        <f t="shared" si="14"/>
        <v>#REF!</v>
      </c>
      <c r="AO52" s="49" t="e">
        <f t="shared" si="15"/>
        <v>#REF!</v>
      </c>
      <c r="AP52" s="49" t="e">
        <f t="shared" si="16"/>
        <v>#REF!</v>
      </c>
      <c r="AQ52" s="49" t="e">
        <f t="shared" si="17"/>
        <v>#REF!</v>
      </c>
      <c r="AR52" s="49" t="e">
        <f t="shared" si="18"/>
        <v>#REF!</v>
      </c>
      <c r="AS52" s="49" t="e">
        <f t="shared" si="19"/>
        <v>#REF!</v>
      </c>
      <c r="AT52" s="49" t="e">
        <f t="shared" si="20"/>
        <v>#REF!</v>
      </c>
      <c r="AU52" s="49" t="e">
        <f t="shared" si="21"/>
        <v>#REF!</v>
      </c>
      <c r="AV52" s="49" t="e">
        <f t="shared" si="22"/>
        <v>#REF!</v>
      </c>
      <c r="AW52" s="49" t="e">
        <f t="shared" si="23"/>
        <v>#REF!</v>
      </c>
      <c r="AX52" s="49" t="e">
        <f t="shared" si="24"/>
        <v>#REF!</v>
      </c>
    </row>
    <row r="53" spans="1:50" ht="24.95" hidden="1" customHeight="1" x14ac:dyDescent="0.25">
      <c r="A53" s="19"/>
      <c r="B53" s="72" t="str">
        <f t="shared" si="87"/>
        <v>Janvier</v>
      </c>
      <c r="C53" s="11" t="str">
        <f t="shared" si="87"/>
        <v>Béziers</v>
      </c>
      <c r="D53" s="11" t="str">
        <f t="shared" si="87"/>
        <v/>
      </c>
      <c r="E53" s="45">
        <f t="shared" si="87"/>
        <v>7871</v>
      </c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4"/>
      <c r="AB53" s="49" t="e">
        <f>#REF!</f>
        <v>#REF!</v>
      </c>
      <c r="AC53" s="49">
        <f t="shared" ref="AC53:AL57" si="99">F84</f>
        <v>2010</v>
      </c>
      <c r="AD53" s="49">
        <f t="shared" si="99"/>
        <v>2011</v>
      </c>
      <c r="AE53" s="49">
        <f t="shared" si="99"/>
        <v>2012</v>
      </c>
      <c r="AF53" s="49">
        <f t="shared" si="99"/>
        <v>2013</v>
      </c>
      <c r="AG53" s="49">
        <f t="shared" si="99"/>
        <v>2014</v>
      </c>
      <c r="AH53" s="49">
        <f t="shared" si="99"/>
        <v>2015</v>
      </c>
      <c r="AI53" s="49">
        <f t="shared" si="99"/>
        <v>2016</v>
      </c>
      <c r="AJ53" s="49">
        <f t="shared" si="99"/>
        <v>2017</v>
      </c>
      <c r="AK53" s="49">
        <f t="shared" si="99"/>
        <v>2018</v>
      </c>
      <c r="AL53" s="49">
        <f t="shared" si="99"/>
        <v>2019</v>
      </c>
      <c r="AN53" s="49" t="e">
        <f>#REF!*AC53</f>
        <v>#REF!</v>
      </c>
      <c r="AO53" s="49" t="e">
        <f>#REF!*AD53</f>
        <v>#REF!</v>
      </c>
      <c r="AP53" s="49" t="e">
        <f>#REF!*AE53</f>
        <v>#REF!</v>
      </c>
      <c r="AQ53" s="49" t="e">
        <f>#REF!*AF53</f>
        <v>#REF!</v>
      </c>
      <c r="AR53" s="49" t="e">
        <f>#REF!*AG53</f>
        <v>#REF!</v>
      </c>
      <c r="AS53" s="49" t="e">
        <f>#REF!*AH53</f>
        <v>#REF!</v>
      </c>
      <c r="AT53" s="49" t="e">
        <f>#REF!*AI53</f>
        <v>#REF!</v>
      </c>
      <c r="AU53" s="49" t="e">
        <f>#REF!*AJ53</f>
        <v>#REF!</v>
      </c>
      <c r="AV53" s="49" t="e">
        <f>#REF!*AK53</f>
        <v>#REF!</v>
      </c>
      <c r="AW53" s="49" t="e">
        <f>#REF!*AL53</f>
        <v>#REF!</v>
      </c>
    </row>
    <row r="54" spans="1:50" ht="24.95" hidden="1" customHeight="1" x14ac:dyDescent="0.25">
      <c r="A54" s="19"/>
      <c r="B54" s="72" t="str">
        <f t="shared" si="87"/>
        <v>Février</v>
      </c>
      <c r="C54" s="11" t="str">
        <f t="shared" si="87"/>
        <v>Béziers</v>
      </c>
      <c r="D54" s="11" t="str">
        <f t="shared" si="87"/>
        <v/>
      </c>
      <c r="E54" s="45">
        <f t="shared" si="87"/>
        <v>7871</v>
      </c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4"/>
      <c r="AB54" s="49" t="e">
        <f>#REF!</f>
        <v>#REF!</v>
      </c>
      <c r="AC54" s="49">
        <f t="shared" si="99"/>
        <v>0</v>
      </c>
      <c r="AD54" s="49">
        <f t="shared" si="99"/>
        <v>0</v>
      </c>
      <c r="AE54" s="49">
        <f t="shared" si="99"/>
        <v>0</v>
      </c>
      <c r="AF54" s="49">
        <f t="shared" si="99"/>
        <v>0</v>
      </c>
      <c r="AG54" s="49">
        <f t="shared" si="99"/>
        <v>0</v>
      </c>
      <c r="AH54" s="49">
        <f t="shared" si="99"/>
        <v>0</v>
      </c>
      <c r="AI54" s="49">
        <f t="shared" si="99"/>
        <v>0</v>
      </c>
      <c r="AJ54" s="49">
        <f t="shared" si="99"/>
        <v>0</v>
      </c>
      <c r="AK54" s="49">
        <f t="shared" si="99"/>
        <v>0</v>
      </c>
      <c r="AL54" s="49">
        <f t="shared" si="99"/>
        <v>0</v>
      </c>
      <c r="AN54" s="49" t="e">
        <f>#REF!*AC54</f>
        <v>#REF!</v>
      </c>
      <c r="AO54" s="49" t="e">
        <f>#REF!*AD54</f>
        <v>#REF!</v>
      </c>
      <c r="AP54" s="49" t="e">
        <f>#REF!*AE54</f>
        <v>#REF!</v>
      </c>
      <c r="AQ54" s="49" t="e">
        <f>#REF!*AF54</f>
        <v>#REF!</v>
      </c>
      <c r="AR54" s="49" t="e">
        <f>#REF!*AG54</f>
        <v>#REF!</v>
      </c>
      <c r="AS54" s="49" t="e">
        <f>#REF!*AH54</f>
        <v>#REF!</v>
      </c>
      <c r="AT54" s="49" t="e">
        <f>#REF!*AI54</f>
        <v>#REF!</v>
      </c>
      <c r="AU54" s="49" t="e">
        <f>#REF!*AJ54</f>
        <v>#REF!</v>
      </c>
      <c r="AV54" s="49" t="e">
        <f>#REF!*AK54</f>
        <v>#REF!</v>
      </c>
      <c r="AW54" s="49" t="e">
        <f>#REF!*AL54</f>
        <v>#REF!</v>
      </c>
    </row>
    <row r="55" spans="1:50" ht="24.95" hidden="1" customHeight="1" x14ac:dyDescent="0.25">
      <c r="A55" s="19"/>
      <c r="B55" s="72" t="str">
        <f t="shared" si="87"/>
        <v>Mars</v>
      </c>
      <c r="C55" s="11" t="str">
        <f t="shared" si="87"/>
        <v>Béziers</v>
      </c>
      <c r="D55" s="11" t="str">
        <f t="shared" si="87"/>
        <v/>
      </c>
      <c r="E55" s="45">
        <f t="shared" si="87"/>
        <v>7871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4"/>
      <c r="AB55" s="49" t="e">
        <f>#REF!</f>
        <v>#REF!</v>
      </c>
      <c r="AC55" s="49">
        <f t="shared" si="99"/>
        <v>0</v>
      </c>
      <c r="AD55" s="49">
        <f t="shared" si="99"/>
        <v>0</v>
      </c>
      <c r="AE55" s="49">
        <f t="shared" si="99"/>
        <v>0</v>
      </c>
      <c r="AF55" s="49">
        <f t="shared" si="99"/>
        <v>0</v>
      </c>
      <c r="AG55" s="49">
        <f t="shared" si="99"/>
        <v>0</v>
      </c>
      <c r="AH55" s="49">
        <f t="shared" si="99"/>
        <v>0</v>
      </c>
      <c r="AI55" s="49">
        <f t="shared" si="99"/>
        <v>0</v>
      </c>
      <c r="AJ55" s="49">
        <f t="shared" si="99"/>
        <v>0</v>
      </c>
      <c r="AK55" s="49">
        <f t="shared" si="99"/>
        <v>0</v>
      </c>
      <c r="AL55" s="49">
        <f t="shared" si="99"/>
        <v>0</v>
      </c>
      <c r="AN55" s="49" t="e">
        <f>#REF!*AC55</f>
        <v>#REF!</v>
      </c>
      <c r="AO55" s="49" t="e">
        <f>#REF!*AD55</f>
        <v>#REF!</v>
      </c>
      <c r="AP55" s="49" t="e">
        <f>#REF!*AE55</f>
        <v>#REF!</v>
      </c>
      <c r="AQ55" s="49" t="e">
        <f>#REF!*AF55</f>
        <v>#REF!</v>
      </c>
      <c r="AR55" s="49" t="e">
        <f>#REF!*AG55</f>
        <v>#REF!</v>
      </c>
      <c r="AS55" s="49" t="e">
        <f>#REF!*AH55</f>
        <v>#REF!</v>
      </c>
      <c r="AT55" s="49" t="e">
        <f>#REF!*AI55</f>
        <v>#REF!</v>
      </c>
      <c r="AU55" s="49" t="e">
        <f>#REF!*AJ55</f>
        <v>#REF!</v>
      </c>
      <c r="AV55" s="49" t="e">
        <f>#REF!*AK55</f>
        <v>#REF!</v>
      </c>
      <c r="AW55" s="49" t="e">
        <f>#REF!*AL55</f>
        <v>#REF!</v>
      </c>
    </row>
    <row r="56" spans="1:50" ht="24.95" hidden="1" customHeight="1" x14ac:dyDescent="0.25">
      <c r="A56" s="19"/>
      <c r="B56" s="72" t="str">
        <f t="shared" si="87"/>
        <v>Avril</v>
      </c>
      <c r="C56" s="11" t="str">
        <f t="shared" si="87"/>
        <v>Béziers</v>
      </c>
      <c r="D56" s="11" t="str">
        <f t="shared" si="87"/>
        <v/>
      </c>
      <c r="E56" s="45">
        <f t="shared" si="87"/>
        <v>7871</v>
      </c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4"/>
      <c r="AB56" s="49" t="e">
        <f>#REF!</f>
        <v>#REF!</v>
      </c>
      <c r="AC56" s="49">
        <f t="shared" si="99"/>
        <v>0</v>
      </c>
      <c r="AD56" s="49">
        <f t="shared" si="99"/>
        <v>0</v>
      </c>
      <c r="AE56" s="49">
        <f t="shared" si="99"/>
        <v>0</v>
      </c>
      <c r="AF56" s="49">
        <f t="shared" si="99"/>
        <v>0</v>
      </c>
      <c r="AG56" s="49">
        <f t="shared" si="99"/>
        <v>0</v>
      </c>
      <c r="AH56" s="49">
        <f t="shared" si="99"/>
        <v>0</v>
      </c>
      <c r="AI56" s="49">
        <f t="shared" si="99"/>
        <v>0</v>
      </c>
      <c r="AJ56" s="49">
        <f t="shared" si="99"/>
        <v>0</v>
      </c>
      <c r="AK56" s="49">
        <f t="shared" si="99"/>
        <v>0</v>
      </c>
      <c r="AL56" s="49">
        <f t="shared" si="99"/>
        <v>0</v>
      </c>
      <c r="AN56" s="49" t="e">
        <f>#REF!*AC56</f>
        <v>#REF!</v>
      </c>
      <c r="AO56" s="49" t="e">
        <f>#REF!*AD56</f>
        <v>#REF!</v>
      </c>
      <c r="AP56" s="49" t="e">
        <f>#REF!*AE56</f>
        <v>#REF!</v>
      </c>
      <c r="AQ56" s="49" t="e">
        <f>#REF!*AF56</f>
        <v>#REF!</v>
      </c>
      <c r="AR56" s="49" t="e">
        <f>#REF!*AG56</f>
        <v>#REF!</v>
      </c>
      <c r="AS56" s="49" t="e">
        <f>#REF!*AH56</f>
        <v>#REF!</v>
      </c>
      <c r="AT56" s="49" t="e">
        <f>#REF!*AI56</f>
        <v>#REF!</v>
      </c>
      <c r="AU56" s="49" t="e">
        <f>#REF!*AJ56</f>
        <v>#REF!</v>
      </c>
      <c r="AV56" s="49" t="e">
        <f>#REF!*AK56</f>
        <v>#REF!</v>
      </c>
      <c r="AW56" s="49" t="e">
        <f>#REF!*AL56</f>
        <v>#REF!</v>
      </c>
    </row>
    <row r="57" spans="1:50" ht="24.95" hidden="1" customHeight="1" x14ac:dyDescent="0.25">
      <c r="A57" s="19"/>
      <c r="B57" s="72" t="str">
        <f t="shared" si="87"/>
        <v>Mai</v>
      </c>
      <c r="C57" s="11" t="str">
        <f t="shared" si="87"/>
        <v>Béziers</v>
      </c>
      <c r="D57" s="11" t="str">
        <f t="shared" si="87"/>
        <v/>
      </c>
      <c r="E57" s="45">
        <f t="shared" si="87"/>
        <v>7871</v>
      </c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4"/>
      <c r="AB57" s="49" t="e">
        <f>#REF!</f>
        <v>#REF!</v>
      </c>
      <c r="AC57" s="49">
        <f t="shared" si="99"/>
        <v>0</v>
      </c>
      <c r="AD57" s="49">
        <f t="shared" si="99"/>
        <v>0</v>
      </c>
      <c r="AE57" s="49">
        <f t="shared" si="99"/>
        <v>0</v>
      </c>
      <c r="AF57" s="49">
        <f t="shared" si="99"/>
        <v>0</v>
      </c>
      <c r="AG57" s="49">
        <f t="shared" si="99"/>
        <v>0</v>
      </c>
      <c r="AH57" s="49">
        <f t="shared" si="99"/>
        <v>0</v>
      </c>
      <c r="AI57" s="49">
        <f t="shared" si="99"/>
        <v>0</v>
      </c>
      <c r="AJ57" s="49">
        <f t="shared" si="99"/>
        <v>0</v>
      </c>
      <c r="AK57" s="49">
        <f t="shared" si="99"/>
        <v>0</v>
      </c>
      <c r="AL57" s="49">
        <f t="shared" si="99"/>
        <v>0</v>
      </c>
      <c r="AN57" s="49" t="e">
        <f>#REF!*AC57</f>
        <v>#REF!</v>
      </c>
      <c r="AO57" s="49" t="e">
        <f>#REF!*AD57</f>
        <v>#REF!</v>
      </c>
      <c r="AP57" s="49" t="e">
        <f>#REF!*AE57</f>
        <v>#REF!</v>
      </c>
      <c r="AQ57" s="49" t="e">
        <f>#REF!*AF57</f>
        <v>#REF!</v>
      </c>
      <c r="AR57" s="49" t="e">
        <f>#REF!*AG57</f>
        <v>#REF!</v>
      </c>
      <c r="AS57" s="49" t="e">
        <f>#REF!*AH57</f>
        <v>#REF!</v>
      </c>
      <c r="AT57" s="49" t="e">
        <f>#REF!*AI57</f>
        <v>#REF!</v>
      </c>
      <c r="AU57" s="49" t="e">
        <f>#REF!*AJ57</f>
        <v>#REF!</v>
      </c>
      <c r="AV57" s="49" t="e">
        <f>#REF!*AK57</f>
        <v>#REF!</v>
      </c>
      <c r="AW57" s="49" t="e">
        <f>#REF!*AL57</f>
        <v>#REF!</v>
      </c>
    </row>
    <row r="58" spans="1:50" ht="24.95" hidden="1" customHeight="1" x14ac:dyDescent="0.25">
      <c r="A58" s="19"/>
      <c r="B58" s="72" t="str">
        <f t="shared" si="87"/>
        <v>Juin</v>
      </c>
      <c r="C58" s="11" t="str">
        <f t="shared" si="87"/>
        <v>Béziers</v>
      </c>
      <c r="D58" s="11" t="str">
        <f t="shared" si="87"/>
        <v/>
      </c>
      <c r="E58" s="45">
        <f t="shared" si="87"/>
        <v>7871</v>
      </c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4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</row>
    <row r="59" spans="1:50" ht="24.95" hidden="1" customHeight="1" x14ac:dyDescent="0.25">
      <c r="A59" s="19"/>
      <c r="B59" s="72" t="str">
        <f t="shared" ref="B59:E65" si="100">B43</f>
        <v>Juillet</v>
      </c>
      <c r="C59" s="11" t="str">
        <f t="shared" si="100"/>
        <v>Béziers</v>
      </c>
      <c r="D59" s="11" t="str">
        <f t="shared" si="100"/>
        <v/>
      </c>
      <c r="E59" s="45">
        <f t="shared" si="100"/>
        <v>7871</v>
      </c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4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</row>
    <row r="60" spans="1:50" ht="24.95" hidden="1" customHeight="1" x14ac:dyDescent="0.25">
      <c r="A60" s="19"/>
      <c r="B60" s="72" t="str">
        <f t="shared" si="100"/>
        <v>Août</v>
      </c>
      <c r="C60" s="11" t="str">
        <f t="shared" si="100"/>
        <v>Béziers</v>
      </c>
      <c r="D60" s="11" t="str">
        <f t="shared" si="100"/>
        <v/>
      </c>
      <c r="E60" s="45">
        <f t="shared" si="100"/>
        <v>7871</v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4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</row>
    <row r="61" spans="1:50" ht="24.95" hidden="1" customHeight="1" x14ac:dyDescent="0.25">
      <c r="A61" s="19"/>
      <c r="B61" s="72" t="str">
        <f t="shared" si="100"/>
        <v>Septembre</v>
      </c>
      <c r="C61" s="11" t="str">
        <f t="shared" si="100"/>
        <v>Béziers</v>
      </c>
      <c r="D61" s="11" t="str">
        <f t="shared" si="100"/>
        <v/>
      </c>
      <c r="E61" s="45">
        <f t="shared" si="100"/>
        <v>7871</v>
      </c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4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</row>
    <row r="62" spans="1:50" ht="24.95" hidden="1" customHeight="1" x14ac:dyDescent="0.25">
      <c r="A62" s="19"/>
      <c r="B62" s="72" t="str">
        <f t="shared" si="100"/>
        <v>Octobre</v>
      </c>
      <c r="C62" s="11" t="str">
        <f t="shared" si="100"/>
        <v>Béziers</v>
      </c>
      <c r="D62" s="11" t="str">
        <f t="shared" si="100"/>
        <v/>
      </c>
      <c r="E62" s="45">
        <f t="shared" si="100"/>
        <v>7871</v>
      </c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4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</row>
    <row r="63" spans="1:50" ht="24.95" hidden="1" customHeight="1" x14ac:dyDescent="0.25">
      <c r="A63" s="19"/>
      <c r="B63" s="72" t="str">
        <f t="shared" si="100"/>
        <v>Novembre</v>
      </c>
      <c r="C63" s="11" t="str">
        <f t="shared" si="100"/>
        <v>Béziers</v>
      </c>
      <c r="D63" s="11" t="str">
        <f t="shared" si="100"/>
        <v/>
      </c>
      <c r="E63" s="45">
        <f t="shared" si="100"/>
        <v>7871</v>
      </c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4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</row>
    <row r="64" spans="1:50" ht="24.95" hidden="1" customHeight="1" x14ac:dyDescent="0.25">
      <c r="A64" s="19"/>
      <c r="B64" s="72" t="str">
        <f t="shared" si="100"/>
        <v>Décembre</v>
      </c>
      <c r="C64" s="11" t="str">
        <f t="shared" si="100"/>
        <v>Béziers</v>
      </c>
      <c r="D64" s="11" t="str">
        <f t="shared" si="100"/>
        <v/>
      </c>
      <c r="E64" s="45">
        <f t="shared" si="100"/>
        <v>7871</v>
      </c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4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</row>
    <row r="65" spans="1:50" ht="24.95" hidden="1" customHeight="1" x14ac:dyDescent="0.25">
      <c r="A65" s="19"/>
      <c r="B65" s="86" t="s">
        <v>38</v>
      </c>
      <c r="C65" s="11" t="str">
        <f t="shared" si="100"/>
        <v>Béziers</v>
      </c>
      <c r="D65" s="11" t="str">
        <f t="shared" si="100"/>
        <v/>
      </c>
      <c r="E65" s="45">
        <f t="shared" si="100"/>
        <v>7871</v>
      </c>
      <c r="F65" s="87">
        <f>SUM(F53:F64)</f>
        <v>0</v>
      </c>
      <c r="G65" s="87">
        <f t="shared" ref="G65" si="101">SUM(G53:G64)</f>
        <v>0</v>
      </c>
      <c r="H65" s="87">
        <f t="shared" ref="H65" si="102">SUM(H53:H64)</f>
        <v>0</v>
      </c>
      <c r="I65" s="87">
        <f t="shared" ref="I65" si="103">SUM(I53:I64)</f>
        <v>0</v>
      </c>
      <c r="J65" s="87">
        <f t="shared" ref="J65" si="104">SUM(J53:J64)</f>
        <v>0</v>
      </c>
      <c r="K65" s="87">
        <f t="shared" ref="K65" si="105">SUM(K53:K64)</f>
        <v>0</v>
      </c>
      <c r="L65" s="87">
        <f t="shared" ref="L65" si="106">SUM(L53:L64)</f>
        <v>0</v>
      </c>
      <c r="M65" s="87">
        <f t="shared" ref="M65" si="107">SUM(M53:M64)</f>
        <v>0</v>
      </c>
      <c r="N65" s="87">
        <f t="shared" ref="N65" si="108">SUM(N53:N64)</f>
        <v>0</v>
      </c>
      <c r="O65" s="87">
        <f t="shared" ref="O65" si="109">SUM(O53:O64)</f>
        <v>0</v>
      </c>
      <c r="P65" s="87">
        <f t="shared" ref="P65" si="110">SUM(P53:P64)</f>
        <v>0</v>
      </c>
      <c r="Q65" s="87">
        <f t="shared" ref="Q65:Z65" si="111">SUM(Q53:Q64)</f>
        <v>0</v>
      </c>
      <c r="R65" s="87">
        <f t="shared" si="111"/>
        <v>0</v>
      </c>
      <c r="S65" s="87">
        <f t="shared" si="111"/>
        <v>0</v>
      </c>
      <c r="T65" s="87">
        <f t="shared" si="111"/>
        <v>0</v>
      </c>
      <c r="U65" s="87">
        <f t="shared" si="111"/>
        <v>0</v>
      </c>
      <c r="V65" s="87">
        <f t="shared" si="111"/>
        <v>0</v>
      </c>
      <c r="W65" s="87">
        <f t="shared" si="111"/>
        <v>0</v>
      </c>
      <c r="X65" s="87">
        <f t="shared" si="111"/>
        <v>0</v>
      </c>
      <c r="Y65" s="87">
        <f t="shared" si="111"/>
        <v>0</v>
      </c>
      <c r="Z65" s="87">
        <f t="shared" si="111"/>
        <v>0</v>
      </c>
      <c r="AA65" s="4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</row>
    <row r="66" spans="1:50" ht="50.1" hidden="1" customHeight="1" x14ac:dyDescent="0.25">
      <c r="A66" s="19"/>
      <c r="B66" s="254" t="s">
        <v>31</v>
      </c>
      <c r="C66" s="254"/>
      <c r="D66" s="254"/>
      <c r="E66" s="254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4"/>
      <c r="AA66" s="4"/>
      <c r="AB66" s="50" t="e">
        <f>IF(#REF!="",0,#REF!)</f>
        <v>#REF!</v>
      </c>
      <c r="AC66" s="49">
        <f t="shared" ref="AC66:AM66" si="112">F90</f>
        <v>0</v>
      </c>
      <c r="AD66" s="49">
        <f t="shared" si="112"/>
        <v>0</v>
      </c>
      <c r="AE66" s="49">
        <f t="shared" si="112"/>
        <v>0</v>
      </c>
      <c r="AF66" s="49">
        <f t="shared" si="112"/>
        <v>0</v>
      </c>
      <c r="AG66" s="49">
        <f t="shared" si="112"/>
        <v>0</v>
      </c>
      <c r="AH66" s="49">
        <f t="shared" si="112"/>
        <v>0</v>
      </c>
      <c r="AI66" s="49">
        <f t="shared" si="112"/>
        <v>0</v>
      </c>
      <c r="AJ66" s="49">
        <f t="shared" si="112"/>
        <v>0</v>
      </c>
      <c r="AK66" s="49">
        <f t="shared" si="112"/>
        <v>0</v>
      </c>
      <c r="AL66" s="49">
        <f t="shared" si="112"/>
        <v>0</v>
      </c>
      <c r="AM66" s="49">
        <f t="shared" si="112"/>
        <v>0</v>
      </c>
      <c r="AN66" s="49" t="e">
        <f t="shared" si="14"/>
        <v>#REF!</v>
      </c>
      <c r="AO66" s="49" t="e">
        <f t="shared" si="15"/>
        <v>#REF!</v>
      </c>
      <c r="AP66" s="49" t="e">
        <f t="shared" si="16"/>
        <v>#REF!</v>
      </c>
      <c r="AQ66" s="49" t="e">
        <f t="shared" si="17"/>
        <v>#REF!</v>
      </c>
      <c r="AR66" s="49" t="e">
        <f t="shared" si="18"/>
        <v>#REF!</v>
      </c>
      <c r="AS66" s="49" t="e">
        <f t="shared" si="19"/>
        <v>#REF!</v>
      </c>
      <c r="AT66" s="49" t="e">
        <f t="shared" si="20"/>
        <v>#REF!</v>
      </c>
      <c r="AU66" s="49" t="e">
        <f t="shared" si="21"/>
        <v>#REF!</v>
      </c>
      <c r="AV66" s="49" t="e">
        <f t="shared" si="22"/>
        <v>#REF!</v>
      </c>
      <c r="AW66" s="49" t="e">
        <f t="shared" si="23"/>
        <v>#REF!</v>
      </c>
      <c r="AX66" s="49" t="e">
        <f t="shared" si="24"/>
        <v>#REF!</v>
      </c>
    </row>
    <row r="67" spans="1:50" ht="50.1" hidden="1" customHeight="1" x14ac:dyDescent="0.25">
      <c r="A67" s="19"/>
      <c r="B67" s="255"/>
      <c r="C67" s="255"/>
      <c r="D67" s="255"/>
      <c r="E67" s="255"/>
      <c r="F67" s="259" t="s">
        <v>27</v>
      </c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60"/>
      <c r="AA67" s="4"/>
      <c r="AB67" s="50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</row>
    <row r="68" spans="1:50" ht="50.1" hidden="1" customHeight="1" x14ac:dyDescent="0.25">
      <c r="A68" s="19"/>
      <c r="B68" s="40" t="str">
        <f t="shared" ref="B68:E69" si="113">B4</f>
        <v>Mois</v>
      </c>
      <c r="C68" s="41" t="str">
        <f t="shared" si="113"/>
        <v xml:space="preserve">VILLE : </v>
      </c>
      <c r="D68" s="41" t="str">
        <f t="shared" si="113"/>
        <v>ANNEE</v>
      </c>
      <c r="E68" s="41" t="str">
        <f t="shared" si="113"/>
        <v xml:space="preserve">Surface de plancher </v>
      </c>
      <c r="F68" s="22">
        <v>2010</v>
      </c>
      <c r="G68" s="22">
        <f>F68+1</f>
        <v>2011</v>
      </c>
      <c r="H68" s="22">
        <f>G68+1</f>
        <v>2012</v>
      </c>
      <c r="I68" s="22">
        <f t="shared" ref="I68:Q68" si="114">H68+1</f>
        <v>2013</v>
      </c>
      <c r="J68" s="22">
        <f t="shared" si="114"/>
        <v>2014</v>
      </c>
      <c r="K68" s="22">
        <f t="shared" si="114"/>
        <v>2015</v>
      </c>
      <c r="L68" s="22">
        <f t="shared" si="114"/>
        <v>2016</v>
      </c>
      <c r="M68" s="22">
        <f t="shared" si="114"/>
        <v>2017</v>
      </c>
      <c r="N68" s="22">
        <f t="shared" si="114"/>
        <v>2018</v>
      </c>
      <c r="O68" s="22">
        <f t="shared" si="114"/>
        <v>2019</v>
      </c>
      <c r="P68" s="22">
        <f t="shared" si="114"/>
        <v>2020</v>
      </c>
      <c r="Q68" s="22">
        <f t="shared" si="114"/>
        <v>2021</v>
      </c>
      <c r="R68" s="22">
        <f t="shared" ref="R68" si="115">Q68+1</f>
        <v>2022</v>
      </c>
      <c r="S68" s="22">
        <f t="shared" ref="S68" si="116">R68+1</f>
        <v>2023</v>
      </c>
      <c r="T68" s="22">
        <f t="shared" ref="T68" si="117">S68+1</f>
        <v>2024</v>
      </c>
      <c r="U68" s="22">
        <f t="shared" ref="U68" si="118">T68+1</f>
        <v>2025</v>
      </c>
      <c r="V68" s="22">
        <f t="shared" ref="V68" si="119">U68+1</f>
        <v>2026</v>
      </c>
      <c r="W68" s="22">
        <f t="shared" ref="W68" si="120">V68+1</f>
        <v>2027</v>
      </c>
      <c r="X68" s="22">
        <f t="shared" ref="X68" si="121">W68+1</f>
        <v>2028</v>
      </c>
      <c r="Y68" s="22">
        <f t="shared" ref="Y68" si="122">X68+1</f>
        <v>2029</v>
      </c>
      <c r="Z68" s="22">
        <f t="shared" ref="Z68" si="123">Y68+1</f>
        <v>2030</v>
      </c>
      <c r="AA68" s="4"/>
      <c r="AB68" s="50" t="e">
        <f>IF(#REF!="",0,#REF!)</f>
        <v>#REF!</v>
      </c>
      <c r="AC68" s="49">
        <f t="shared" ref="AC68:AM74" si="124">F98</f>
        <v>0</v>
      </c>
      <c r="AD68" s="49">
        <f t="shared" si="124"/>
        <v>0</v>
      </c>
      <c r="AE68" s="49">
        <f t="shared" si="124"/>
        <v>0</v>
      </c>
      <c r="AF68" s="49">
        <f t="shared" si="124"/>
        <v>0</v>
      </c>
      <c r="AG68" s="49">
        <f t="shared" si="124"/>
        <v>0</v>
      </c>
      <c r="AH68" s="49">
        <f t="shared" si="124"/>
        <v>0</v>
      </c>
      <c r="AI68" s="49">
        <f t="shared" si="124"/>
        <v>0</v>
      </c>
      <c r="AJ68" s="49">
        <f t="shared" si="124"/>
        <v>0</v>
      </c>
      <c r="AK68" s="49">
        <f t="shared" si="124"/>
        <v>0</v>
      </c>
      <c r="AL68" s="49">
        <f t="shared" si="124"/>
        <v>0</v>
      </c>
      <c r="AM68" s="49">
        <f t="shared" si="124"/>
        <v>0</v>
      </c>
      <c r="AN68" s="49" t="e">
        <f t="shared" si="14"/>
        <v>#REF!</v>
      </c>
      <c r="AO68" s="49" t="e">
        <f t="shared" si="15"/>
        <v>#REF!</v>
      </c>
      <c r="AP68" s="49" t="e">
        <f t="shared" si="16"/>
        <v>#REF!</v>
      </c>
      <c r="AQ68" s="49" t="e">
        <f t="shared" si="17"/>
        <v>#REF!</v>
      </c>
      <c r="AR68" s="49" t="e">
        <f t="shared" si="18"/>
        <v>#REF!</v>
      </c>
      <c r="AS68" s="49" t="e">
        <f t="shared" si="19"/>
        <v>#REF!</v>
      </c>
      <c r="AT68" s="49" t="e">
        <f t="shared" si="20"/>
        <v>#REF!</v>
      </c>
      <c r="AU68" s="49" t="e">
        <f t="shared" si="21"/>
        <v>#REF!</v>
      </c>
      <c r="AV68" s="49" t="e">
        <f t="shared" si="22"/>
        <v>#REF!</v>
      </c>
      <c r="AW68" s="49" t="e">
        <f t="shared" si="23"/>
        <v>#REF!</v>
      </c>
      <c r="AX68" s="49" t="e">
        <f t="shared" si="24"/>
        <v>#REF!</v>
      </c>
    </row>
    <row r="69" spans="1:50" ht="24.95" hidden="1" customHeight="1" x14ac:dyDescent="0.25">
      <c r="A69" s="19"/>
      <c r="B69" s="72" t="str">
        <f t="shared" si="113"/>
        <v>Janvier</v>
      </c>
      <c r="C69" s="11" t="str">
        <f t="shared" si="113"/>
        <v>Béziers</v>
      </c>
      <c r="D69" s="11" t="str">
        <f t="shared" si="113"/>
        <v/>
      </c>
      <c r="E69" s="45">
        <f t="shared" si="113"/>
        <v>7871</v>
      </c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4"/>
      <c r="AB69" s="50" t="e">
        <f>IF(#REF!="",0,#REF!)</f>
        <v>#REF!</v>
      </c>
      <c r="AC69" s="49" t="str">
        <f t="shared" si="124"/>
        <v>DEPENSES ANNUELLES en € TTC</v>
      </c>
      <c r="AD69" s="49">
        <f t="shared" si="124"/>
        <v>0</v>
      </c>
      <c r="AE69" s="49">
        <f t="shared" si="124"/>
        <v>0</v>
      </c>
      <c r="AF69" s="49">
        <f t="shared" si="124"/>
        <v>0</v>
      </c>
      <c r="AG69" s="49">
        <f t="shared" si="124"/>
        <v>0</v>
      </c>
      <c r="AH69" s="49">
        <f t="shared" si="124"/>
        <v>0</v>
      </c>
      <c r="AI69" s="49">
        <f t="shared" si="124"/>
        <v>0</v>
      </c>
      <c r="AJ69" s="49">
        <f t="shared" si="124"/>
        <v>0</v>
      </c>
      <c r="AK69" s="49">
        <f t="shared" si="124"/>
        <v>0</v>
      </c>
      <c r="AL69" s="49">
        <f t="shared" si="124"/>
        <v>0</v>
      </c>
      <c r="AM69" s="49">
        <f t="shared" si="124"/>
        <v>0</v>
      </c>
      <c r="AN69" s="49" t="e">
        <f t="shared" si="14"/>
        <v>#REF!</v>
      </c>
      <c r="AO69" s="49" t="e">
        <f t="shared" si="15"/>
        <v>#REF!</v>
      </c>
      <c r="AP69" s="49" t="e">
        <f t="shared" si="16"/>
        <v>#REF!</v>
      </c>
      <c r="AQ69" s="49" t="e">
        <f t="shared" si="17"/>
        <v>#REF!</v>
      </c>
      <c r="AR69" s="49" t="e">
        <f t="shared" si="18"/>
        <v>#REF!</v>
      </c>
      <c r="AS69" s="49" t="e">
        <f t="shared" si="19"/>
        <v>#REF!</v>
      </c>
      <c r="AT69" s="49" t="e">
        <f t="shared" si="20"/>
        <v>#REF!</v>
      </c>
      <c r="AU69" s="49" t="e">
        <f t="shared" si="21"/>
        <v>#REF!</v>
      </c>
      <c r="AV69" s="49" t="e">
        <f t="shared" si="22"/>
        <v>#REF!</v>
      </c>
      <c r="AW69" s="49" t="e">
        <f t="shared" si="23"/>
        <v>#REF!</v>
      </c>
      <c r="AX69" s="49" t="e">
        <f t="shared" si="24"/>
        <v>#REF!</v>
      </c>
    </row>
    <row r="70" spans="1:50" ht="24.95" hidden="1" customHeight="1" x14ac:dyDescent="0.25">
      <c r="A70" s="19"/>
      <c r="B70" s="72" t="str">
        <f t="shared" ref="B70:E81" si="125">B6</f>
        <v>Février</v>
      </c>
      <c r="C70" s="11" t="str">
        <f t="shared" si="125"/>
        <v>Béziers</v>
      </c>
      <c r="D70" s="11" t="str">
        <f t="shared" si="125"/>
        <v/>
      </c>
      <c r="E70" s="45">
        <f t="shared" si="125"/>
        <v>7871</v>
      </c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4"/>
      <c r="AB70" s="50" t="e">
        <f>IF(#REF!="",0,#REF!)</f>
        <v>#REF!</v>
      </c>
      <c r="AC70" s="49">
        <f t="shared" si="124"/>
        <v>2010</v>
      </c>
      <c r="AD70" s="49">
        <f t="shared" si="124"/>
        <v>2011</v>
      </c>
      <c r="AE70" s="49">
        <f t="shared" si="124"/>
        <v>2012</v>
      </c>
      <c r="AF70" s="49">
        <f t="shared" si="124"/>
        <v>2013</v>
      </c>
      <c r="AG70" s="49">
        <f t="shared" si="124"/>
        <v>2014</v>
      </c>
      <c r="AH70" s="49">
        <f t="shared" si="124"/>
        <v>2015</v>
      </c>
      <c r="AI70" s="49">
        <f t="shared" si="124"/>
        <v>2016</v>
      </c>
      <c r="AJ70" s="49">
        <f t="shared" si="124"/>
        <v>2017</v>
      </c>
      <c r="AK70" s="49">
        <f t="shared" si="124"/>
        <v>2018</v>
      </c>
      <c r="AL70" s="49">
        <f t="shared" si="124"/>
        <v>2019</v>
      </c>
      <c r="AM70" s="49">
        <f t="shared" si="124"/>
        <v>2020</v>
      </c>
      <c r="AN70" s="49" t="e">
        <f t="shared" ref="AN70:AN130" si="126">AB70*AC70</f>
        <v>#REF!</v>
      </c>
      <c r="AO70" s="49" t="e">
        <f t="shared" ref="AO70:AO130" si="127">AB70*AD70</f>
        <v>#REF!</v>
      </c>
      <c r="AP70" s="49" t="e">
        <f t="shared" ref="AP70:AP130" si="128">AB70*AE70</f>
        <v>#REF!</v>
      </c>
      <c r="AQ70" s="49" t="e">
        <f t="shared" ref="AQ70:AQ130" si="129">AB70*AF70</f>
        <v>#REF!</v>
      </c>
      <c r="AR70" s="49" t="e">
        <f t="shared" ref="AR70:AR130" si="130">AB70*AG70</f>
        <v>#REF!</v>
      </c>
      <c r="AS70" s="49" t="e">
        <f t="shared" ref="AS70:AS130" si="131">AB70*AH70</f>
        <v>#REF!</v>
      </c>
      <c r="AT70" s="49" t="e">
        <f t="shared" ref="AT70:AT130" si="132">AB70*AI70</f>
        <v>#REF!</v>
      </c>
      <c r="AU70" s="49" t="e">
        <f t="shared" ref="AU70:AU130" si="133">AB70*AJ70</f>
        <v>#REF!</v>
      </c>
      <c r="AV70" s="49" t="e">
        <f t="shared" ref="AV70:AV130" si="134">AB70*AK70</f>
        <v>#REF!</v>
      </c>
      <c r="AW70" s="49" t="e">
        <f t="shared" ref="AW70:AW130" si="135">AB70*AL70</f>
        <v>#REF!</v>
      </c>
      <c r="AX70" s="49" t="e">
        <f t="shared" ref="AX70:AX129" si="136">AB70*AM70</f>
        <v>#REF!</v>
      </c>
    </row>
    <row r="71" spans="1:50" ht="24.95" hidden="1" customHeight="1" x14ac:dyDescent="0.25">
      <c r="A71" s="19"/>
      <c r="B71" s="72" t="str">
        <f t="shared" si="125"/>
        <v>Mars</v>
      </c>
      <c r="C71" s="11" t="str">
        <f t="shared" si="125"/>
        <v>Béziers</v>
      </c>
      <c r="D71" s="11" t="str">
        <f t="shared" si="125"/>
        <v/>
      </c>
      <c r="E71" s="45">
        <f t="shared" si="125"/>
        <v>7871</v>
      </c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4"/>
      <c r="AB71" s="50" t="e">
        <f>IF(#REF!="",0,#REF!)</f>
        <v>#REF!</v>
      </c>
      <c r="AC71" s="49">
        <f t="shared" si="124"/>
        <v>0</v>
      </c>
      <c r="AD71" s="49">
        <f t="shared" si="124"/>
        <v>0</v>
      </c>
      <c r="AE71" s="49">
        <f t="shared" si="124"/>
        <v>0</v>
      </c>
      <c r="AF71" s="49">
        <f t="shared" si="124"/>
        <v>0</v>
      </c>
      <c r="AG71" s="49">
        <f t="shared" si="124"/>
        <v>0</v>
      </c>
      <c r="AH71" s="49">
        <f t="shared" si="124"/>
        <v>0</v>
      </c>
      <c r="AI71" s="49">
        <f t="shared" si="124"/>
        <v>0</v>
      </c>
      <c r="AJ71" s="49">
        <f t="shared" si="124"/>
        <v>0</v>
      </c>
      <c r="AK71" s="49">
        <f t="shared" si="124"/>
        <v>0</v>
      </c>
      <c r="AL71" s="49">
        <f t="shared" si="124"/>
        <v>0</v>
      </c>
      <c r="AM71" s="49">
        <f t="shared" si="124"/>
        <v>0</v>
      </c>
      <c r="AN71" s="49" t="e">
        <f t="shared" si="126"/>
        <v>#REF!</v>
      </c>
      <c r="AO71" s="49" t="e">
        <f t="shared" si="127"/>
        <v>#REF!</v>
      </c>
      <c r="AP71" s="49" t="e">
        <f t="shared" si="128"/>
        <v>#REF!</v>
      </c>
      <c r="AQ71" s="49" t="e">
        <f t="shared" si="129"/>
        <v>#REF!</v>
      </c>
      <c r="AR71" s="49" t="e">
        <f t="shared" si="130"/>
        <v>#REF!</v>
      </c>
      <c r="AS71" s="49" t="e">
        <f t="shared" si="131"/>
        <v>#REF!</v>
      </c>
      <c r="AT71" s="49" t="e">
        <f t="shared" si="132"/>
        <v>#REF!</v>
      </c>
      <c r="AU71" s="49" t="e">
        <f t="shared" si="133"/>
        <v>#REF!</v>
      </c>
      <c r="AV71" s="49" t="e">
        <f t="shared" si="134"/>
        <v>#REF!</v>
      </c>
      <c r="AW71" s="49" t="e">
        <f t="shared" si="135"/>
        <v>#REF!</v>
      </c>
      <c r="AX71" s="49" t="e">
        <f t="shared" si="136"/>
        <v>#REF!</v>
      </c>
    </row>
    <row r="72" spans="1:50" ht="24.95" hidden="1" customHeight="1" x14ac:dyDescent="0.25">
      <c r="A72" s="19"/>
      <c r="B72" s="72" t="str">
        <f t="shared" si="125"/>
        <v>Avril</v>
      </c>
      <c r="C72" s="11" t="str">
        <f t="shared" si="125"/>
        <v>Béziers</v>
      </c>
      <c r="D72" s="11" t="str">
        <f t="shared" si="125"/>
        <v/>
      </c>
      <c r="E72" s="45">
        <f t="shared" si="125"/>
        <v>7871</v>
      </c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4"/>
      <c r="AB72" s="50" t="e">
        <f>IF(#REF!="",0,#REF!)</f>
        <v>#REF!</v>
      </c>
      <c r="AC72" s="49">
        <f t="shared" si="124"/>
        <v>0</v>
      </c>
      <c r="AD72" s="49">
        <f t="shared" si="124"/>
        <v>0</v>
      </c>
      <c r="AE72" s="49">
        <f t="shared" si="124"/>
        <v>0</v>
      </c>
      <c r="AF72" s="49">
        <f t="shared" si="124"/>
        <v>0</v>
      </c>
      <c r="AG72" s="49">
        <f t="shared" si="124"/>
        <v>0</v>
      </c>
      <c r="AH72" s="49">
        <f t="shared" si="124"/>
        <v>0</v>
      </c>
      <c r="AI72" s="49">
        <f t="shared" si="124"/>
        <v>0</v>
      </c>
      <c r="AJ72" s="49">
        <f t="shared" si="124"/>
        <v>0</v>
      </c>
      <c r="AK72" s="49">
        <f t="shared" si="124"/>
        <v>0</v>
      </c>
      <c r="AL72" s="49">
        <f t="shared" si="124"/>
        <v>0</v>
      </c>
      <c r="AM72" s="49">
        <f t="shared" si="124"/>
        <v>0</v>
      </c>
      <c r="AN72" s="49" t="e">
        <f t="shared" si="126"/>
        <v>#REF!</v>
      </c>
      <c r="AO72" s="49" t="e">
        <f t="shared" si="127"/>
        <v>#REF!</v>
      </c>
      <c r="AP72" s="49" t="e">
        <f t="shared" si="128"/>
        <v>#REF!</v>
      </c>
      <c r="AQ72" s="49" t="e">
        <f t="shared" si="129"/>
        <v>#REF!</v>
      </c>
      <c r="AR72" s="49" t="e">
        <f t="shared" si="130"/>
        <v>#REF!</v>
      </c>
      <c r="AS72" s="49" t="e">
        <f t="shared" si="131"/>
        <v>#REF!</v>
      </c>
      <c r="AT72" s="49" t="e">
        <f t="shared" si="132"/>
        <v>#REF!</v>
      </c>
      <c r="AU72" s="49" t="e">
        <f t="shared" si="133"/>
        <v>#REF!</v>
      </c>
      <c r="AV72" s="49" t="e">
        <f t="shared" si="134"/>
        <v>#REF!</v>
      </c>
      <c r="AW72" s="49" t="e">
        <f t="shared" si="135"/>
        <v>#REF!</v>
      </c>
      <c r="AX72" s="49" t="e">
        <f t="shared" si="136"/>
        <v>#REF!</v>
      </c>
    </row>
    <row r="73" spans="1:50" ht="24.95" hidden="1" customHeight="1" x14ac:dyDescent="0.25">
      <c r="A73" s="19"/>
      <c r="B73" s="72" t="str">
        <f t="shared" si="125"/>
        <v>Mai</v>
      </c>
      <c r="C73" s="11" t="str">
        <f t="shared" si="125"/>
        <v>Béziers</v>
      </c>
      <c r="D73" s="11" t="str">
        <f t="shared" si="125"/>
        <v/>
      </c>
      <c r="E73" s="45">
        <f t="shared" si="125"/>
        <v>7871</v>
      </c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4"/>
      <c r="AB73" s="50" t="e">
        <f>IF(#REF!="",0,#REF!)</f>
        <v>#REF!</v>
      </c>
      <c r="AC73" s="49">
        <f t="shared" si="124"/>
        <v>0</v>
      </c>
      <c r="AD73" s="49">
        <f t="shared" si="124"/>
        <v>0</v>
      </c>
      <c r="AE73" s="49">
        <f t="shared" si="124"/>
        <v>0</v>
      </c>
      <c r="AF73" s="49">
        <f t="shared" si="124"/>
        <v>0</v>
      </c>
      <c r="AG73" s="49">
        <f t="shared" si="124"/>
        <v>0</v>
      </c>
      <c r="AH73" s="49">
        <f t="shared" si="124"/>
        <v>0</v>
      </c>
      <c r="AI73" s="49">
        <f t="shared" si="124"/>
        <v>0</v>
      </c>
      <c r="AJ73" s="49">
        <f t="shared" si="124"/>
        <v>0</v>
      </c>
      <c r="AK73" s="49">
        <f t="shared" si="124"/>
        <v>0</v>
      </c>
      <c r="AL73" s="49">
        <f t="shared" si="124"/>
        <v>0</v>
      </c>
      <c r="AM73" s="49">
        <f t="shared" si="124"/>
        <v>0</v>
      </c>
      <c r="AN73" s="49" t="e">
        <f t="shared" si="126"/>
        <v>#REF!</v>
      </c>
      <c r="AO73" s="49" t="e">
        <f t="shared" si="127"/>
        <v>#REF!</v>
      </c>
      <c r="AP73" s="49" t="e">
        <f t="shared" si="128"/>
        <v>#REF!</v>
      </c>
      <c r="AQ73" s="49" t="e">
        <f t="shared" si="129"/>
        <v>#REF!</v>
      </c>
      <c r="AR73" s="49" t="e">
        <f t="shared" si="130"/>
        <v>#REF!</v>
      </c>
      <c r="AS73" s="49" t="e">
        <f t="shared" si="131"/>
        <v>#REF!</v>
      </c>
      <c r="AT73" s="49" t="e">
        <f t="shared" si="132"/>
        <v>#REF!</v>
      </c>
      <c r="AU73" s="49" t="e">
        <f t="shared" si="133"/>
        <v>#REF!</v>
      </c>
      <c r="AV73" s="49" t="e">
        <f t="shared" si="134"/>
        <v>#REF!</v>
      </c>
      <c r="AW73" s="49" t="e">
        <f t="shared" si="135"/>
        <v>#REF!</v>
      </c>
      <c r="AX73" s="49" t="e">
        <f t="shared" si="136"/>
        <v>#REF!</v>
      </c>
    </row>
    <row r="74" spans="1:50" ht="24.95" hidden="1" customHeight="1" x14ac:dyDescent="0.25">
      <c r="A74" s="19"/>
      <c r="B74" s="72" t="str">
        <f t="shared" si="125"/>
        <v>Juin</v>
      </c>
      <c r="C74" s="11" t="str">
        <f t="shared" si="125"/>
        <v>Béziers</v>
      </c>
      <c r="D74" s="11" t="str">
        <f t="shared" si="125"/>
        <v/>
      </c>
      <c r="E74" s="45">
        <f t="shared" si="125"/>
        <v>7871</v>
      </c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4"/>
      <c r="AB74" s="50" t="e">
        <f>IF(#REF!="",0,#REF!)</f>
        <v>#REF!</v>
      </c>
      <c r="AC74" s="49">
        <f t="shared" si="124"/>
        <v>0</v>
      </c>
      <c r="AD74" s="49">
        <f t="shared" si="124"/>
        <v>0</v>
      </c>
      <c r="AE74" s="49">
        <f t="shared" si="124"/>
        <v>0</v>
      </c>
      <c r="AF74" s="49">
        <f t="shared" si="124"/>
        <v>0</v>
      </c>
      <c r="AG74" s="49">
        <f t="shared" si="124"/>
        <v>0</v>
      </c>
      <c r="AH74" s="49">
        <f t="shared" si="124"/>
        <v>0</v>
      </c>
      <c r="AI74" s="49">
        <f t="shared" si="124"/>
        <v>0</v>
      </c>
      <c r="AJ74" s="49">
        <f t="shared" si="124"/>
        <v>0</v>
      </c>
      <c r="AK74" s="49">
        <f t="shared" si="124"/>
        <v>0</v>
      </c>
      <c r="AL74" s="49">
        <f t="shared" si="124"/>
        <v>0</v>
      </c>
      <c r="AM74" s="49">
        <f t="shared" si="124"/>
        <v>0</v>
      </c>
      <c r="AN74" s="49" t="e">
        <f t="shared" si="126"/>
        <v>#REF!</v>
      </c>
      <c r="AO74" s="49" t="e">
        <f t="shared" si="127"/>
        <v>#REF!</v>
      </c>
      <c r="AP74" s="49" t="e">
        <f t="shared" si="128"/>
        <v>#REF!</v>
      </c>
      <c r="AQ74" s="49" t="e">
        <f t="shared" si="129"/>
        <v>#REF!</v>
      </c>
      <c r="AR74" s="49" t="e">
        <f t="shared" si="130"/>
        <v>#REF!</v>
      </c>
      <c r="AS74" s="49" t="e">
        <f t="shared" si="131"/>
        <v>#REF!</v>
      </c>
      <c r="AT74" s="49" t="e">
        <f t="shared" si="132"/>
        <v>#REF!</v>
      </c>
      <c r="AU74" s="49" t="e">
        <f t="shared" si="133"/>
        <v>#REF!</v>
      </c>
      <c r="AV74" s="49" t="e">
        <f t="shared" si="134"/>
        <v>#REF!</v>
      </c>
      <c r="AW74" s="49" t="e">
        <f t="shared" si="135"/>
        <v>#REF!</v>
      </c>
      <c r="AX74" s="49" t="e">
        <f t="shared" si="136"/>
        <v>#REF!</v>
      </c>
    </row>
    <row r="75" spans="1:50" ht="24.95" hidden="1" customHeight="1" x14ac:dyDescent="0.25">
      <c r="A75" s="19"/>
      <c r="B75" s="72" t="str">
        <f t="shared" si="125"/>
        <v>Juillet</v>
      </c>
      <c r="C75" s="11" t="str">
        <f t="shared" si="125"/>
        <v>Béziers</v>
      </c>
      <c r="D75" s="11" t="str">
        <f t="shared" si="125"/>
        <v/>
      </c>
      <c r="E75" s="45">
        <f t="shared" si="125"/>
        <v>7871</v>
      </c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4"/>
      <c r="AB75" s="50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</row>
    <row r="76" spans="1:50" ht="24.95" hidden="1" customHeight="1" x14ac:dyDescent="0.25">
      <c r="A76" s="19"/>
      <c r="B76" s="72" t="str">
        <f t="shared" si="125"/>
        <v>Août</v>
      </c>
      <c r="C76" s="11" t="str">
        <f t="shared" si="125"/>
        <v>Béziers</v>
      </c>
      <c r="D76" s="11" t="str">
        <f t="shared" si="125"/>
        <v/>
      </c>
      <c r="E76" s="45">
        <f t="shared" si="125"/>
        <v>7871</v>
      </c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4"/>
      <c r="AB76" s="50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</row>
    <row r="77" spans="1:50" ht="24.95" hidden="1" customHeight="1" x14ac:dyDescent="0.25">
      <c r="A77" s="19"/>
      <c r="B77" s="72" t="str">
        <f t="shared" si="125"/>
        <v>Septembre</v>
      </c>
      <c r="C77" s="11" t="str">
        <f t="shared" si="125"/>
        <v>Béziers</v>
      </c>
      <c r="D77" s="11" t="str">
        <f t="shared" si="125"/>
        <v/>
      </c>
      <c r="E77" s="45">
        <f t="shared" si="125"/>
        <v>7871</v>
      </c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4"/>
      <c r="AB77" s="50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</row>
    <row r="78" spans="1:50" ht="24.95" hidden="1" customHeight="1" x14ac:dyDescent="0.25">
      <c r="A78" s="19"/>
      <c r="B78" s="72" t="str">
        <f t="shared" si="125"/>
        <v>Octobre</v>
      </c>
      <c r="C78" s="11" t="str">
        <f t="shared" si="125"/>
        <v>Béziers</v>
      </c>
      <c r="D78" s="11" t="str">
        <f t="shared" si="125"/>
        <v/>
      </c>
      <c r="E78" s="45">
        <f t="shared" si="125"/>
        <v>7871</v>
      </c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4"/>
      <c r="AB78" s="50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</row>
    <row r="79" spans="1:50" ht="24.95" hidden="1" customHeight="1" x14ac:dyDescent="0.25">
      <c r="A79" s="19"/>
      <c r="B79" s="72" t="str">
        <f t="shared" si="125"/>
        <v>Novembre</v>
      </c>
      <c r="C79" s="11" t="str">
        <f t="shared" si="125"/>
        <v>Béziers</v>
      </c>
      <c r="D79" s="11" t="str">
        <f t="shared" si="125"/>
        <v/>
      </c>
      <c r="E79" s="45">
        <f t="shared" si="125"/>
        <v>7871</v>
      </c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4"/>
      <c r="AB79" s="50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</row>
    <row r="80" spans="1:50" ht="24.95" hidden="1" customHeight="1" x14ac:dyDescent="0.25">
      <c r="A80" s="19"/>
      <c r="B80" s="72" t="str">
        <f t="shared" si="125"/>
        <v>Décembre</v>
      </c>
      <c r="C80" s="11" t="str">
        <f t="shared" si="125"/>
        <v>Béziers</v>
      </c>
      <c r="D80" s="11" t="str">
        <f t="shared" si="125"/>
        <v/>
      </c>
      <c r="E80" s="45">
        <f t="shared" si="125"/>
        <v>7871</v>
      </c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4"/>
      <c r="AB80" s="50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</row>
    <row r="81" spans="1:50" ht="24.95" hidden="1" customHeight="1" x14ac:dyDescent="0.25">
      <c r="A81" s="19"/>
      <c r="B81" s="86" t="s">
        <v>38</v>
      </c>
      <c r="C81" s="11" t="str">
        <f t="shared" si="125"/>
        <v>Béziers</v>
      </c>
      <c r="D81" s="11" t="str">
        <f t="shared" si="125"/>
        <v/>
      </c>
      <c r="E81" s="45">
        <f t="shared" si="125"/>
        <v>7871</v>
      </c>
      <c r="F81" s="87">
        <f>SUM(F69:F80)</f>
        <v>0</v>
      </c>
      <c r="G81" s="87">
        <f t="shared" ref="G81" si="137">SUM(G69:G80)</f>
        <v>0</v>
      </c>
      <c r="H81" s="87">
        <f t="shared" ref="H81" si="138">SUM(H69:H80)</f>
        <v>0</v>
      </c>
      <c r="I81" s="87">
        <f t="shared" ref="I81" si="139">SUM(I69:I80)</f>
        <v>0</v>
      </c>
      <c r="J81" s="87">
        <f t="shared" ref="J81" si="140">SUM(J69:J80)</f>
        <v>0</v>
      </c>
      <c r="K81" s="87">
        <f t="shared" ref="K81" si="141">SUM(K69:K80)</f>
        <v>0</v>
      </c>
      <c r="L81" s="87">
        <f t="shared" ref="L81" si="142">SUM(L69:L80)</f>
        <v>0</v>
      </c>
      <c r="M81" s="87">
        <f t="shared" ref="M81" si="143">SUM(M69:M80)</f>
        <v>0</v>
      </c>
      <c r="N81" s="87">
        <f t="shared" ref="N81" si="144">SUM(N69:N80)</f>
        <v>0</v>
      </c>
      <c r="O81" s="87">
        <f t="shared" ref="O81" si="145">SUM(O69:O80)</f>
        <v>0</v>
      </c>
      <c r="P81" s="87">
        <f t="shared" ref="P81" si="146">SUM(P69:P80)</f>
        <v>0</v>
      </c>
      <c r="Q81" s="87">
        <f t="shared" ref="Q81:Z81" si="147">SUM(Q69:Q80)</f>
        <v>0</v>
      </c>
      <c r="R81" s="87">
        <f t="shared" si="147"/>
        <v>0</v>
      </c>
      <c r="S81" s="87">
        <f t="shared" si="147"/>
        <v>0</v>
      </c>
      <c r="T81" s="87">
        <f t="shared" si="147"/>
        <v>0</v>
      </c>
      <c r="U81" s="87">
        <f t="shared" si="147"/>
        <v>0</v>
      </c>
      <c r="V81" s="87">
        <f t="shared" si="147"/>
        <v>0</v>
      </c>
      <c r="W81" s="87">
        <f t="shared" si="147"/>
        <v>0</v>
      </c>
      <c r="X81" s="87">
        <f t="shared" si="147"/>
        <v>0</v>
      </c>
      <c r="Y81" s="87">
        <f t="shared" si="147"/>
        <v>0</v>
      </c>
      <c r="Z81" s="87">
        <f t="shared" si="147"/>
        <v>0</v>
      </c>
      <c r="AA81" s="4"/>
      <c r="AB81" s="50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</row>
    <row r="82" spans="1:50" ht="50.1" hidden="1" customHeight="1" x14ac:dyDescent="0.25">
      <c r="A82" s="19"/>
      <c r="B82" s="249" t="s">
        <v>1</v>
      </c>
      <c r="C82" s="249"/>
      <c r="D82" s="249"/>
      <c r="E82" s="249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1"/>
      <c r="AA82" s="4"/>
      <c r="AB82" s="50" t="e">
        <f>IF(#REF!="",0,#REF!)</f>
        <v>#REF!</v>
      </c>
      <c r="AC82" s="49">
        <f t="shared" ref="AC82:AM82" si="148">F106</f>
        <v>0</v>
      </c>
      <c r="AD82" s="49">
        <f t="shared" si="148"/>
        <v>0</v>
      </c>
      <c r="AE82" s="49">
        <f t="shared" si="148"/>
        <v>0</v>
      </c>
      <c r="AF82" s="49">
        <f t="shared" si="148"/>
        <v>0</v>
      </c>
      <c r="AG82" s="49">
        <f t="shared" si="148"/>
        <v>0</v>
      </c>
      <c r="AH82" s="49">
        <f t="shared" si="148"/>
        <v>0</v>
      </c>
      <c r="AI82" s="49">
        <f t="shared" si="148"/>
        <v>0</v>
      </c>
      <c r="AJ82" s="49">
        <f t="shared" si="148"/>
        <v>0</v>
      </c>
      <c r="AK82" s="49">
        <f t="shared" si="148"/>
        <v>0</v>
      </c>
      <c r="AL82" s="49">
        <f t="shared" si="148"/>
        <v>0</v>
      </c>
      <c r="AM82" s="49">
        <f t="shared" si="148"/>
        <v>0</v>
      </c>
      <c r="AN82" s="49" t="e">
        <f t="shared" si="126"/>
        <v>#REF!</v>
      </c>
      <c r="AO82" s="49" t="e">
        <f t="shared" si="127"/>
        <v>#REF!</v>
      </c>
      <c r="AP82" s="49" t="e">
        <f t="shared" si="128"/>
        <v>#REF!</v>
      </c>
      <c r="AQ82" s="49" t="e">
        <f t="shared" si="129"/>
        <v>#REF!</v>
      </c>
      <c r="AR82" s="49" t="e">
        <f t="shared" si="130"/>
        <v>#REF!</v>
      </c>
      <c r="AS82" s="49" t="e">
        <f t="shared" si="131"/>
        <v>#REF!</v>
      </c>
      <c r="AT82" s="49" t="e">
        <f t="shared" si="132"/>
        <v>#REF!</v>
      </c>
      <c r="AU82" s="49" t="e">
        <f t="shared" si="133"/>
        <v>#REF!</v>
      </c>
      <c r="AV82" s="49" t="e">
        <f t="shared" si="134"/>
        <v>#REF!</v>
      </c>
      <c r="AW82" s="49" t="e">
        <f t="shared" si="135"/>
        <v>#REF!</v>
      </c>
      <c r="AX82" s="49" t="e">
        <f t="shared" si="136"/>
        <v>#REF!</v>
      </c>
    </row>
    <row r="83" spans="1:50" ht="50.1" hidden="1" customHeight="1" x14ac:dyDescent="0.25">
      <c r="A83" s="19"/>
      <c r="B83" s="256"/>
      <c r="C83" s="256"/>
      <c r="D83" s="256"/>
      <c r="E83" s="256"/>
      <c r="F83" s="257" t="s">
        <v>27</v>
      </c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8"/>
      <c r="AA83" s="4"/>
      <c r="AB83" s="50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</row>
    <row r="84" spans="1:50" ht="50.1" hidden="1" customHeight="1" x14ac:dyDescent="0.25">
      <c r="A84" s="19"/>
      <c r="B84" s="42" t="str">
        <f t="shared" ref="B84:E85" si="149">B4</f>
        <v>Mois</v>
      </c>
      <c r="C84" s="69" t="str">
        <f t="shared" si="149"/>
        <v xml:space="preserve">VILLE : </v>
      </c>
      <c r="D84" s="69" t="str">
        <f t="shared" si="149"/>
        <v>ANNEE</v>
      </c>
      <c r="E84" s="69" t="str">
        <f t="shared" si="149"/>
        <v xml:space="preserve">Surface de plancher </v>
      </c>
      <c r="F84" s="24">
        <v>2010</v>
      </c>
      <c r="G84" s="24">
        <f>F84+1</f>
        <v>2011</v>
      </c>
      <c r="H84" s="24">
        <f>G84+1</f>
        <v>2012</v>
      </c>
      <c r="I84" s="24">
        <f t="shared" ref="I84:Q84" si="150">H84+1</f>
        <v>2013</v>
      </c>
      <c r="J84" s="24">
        <f t="shared" si="150"/>
        <v>2014</v>
      </c>
      <c r="K84" s="24">
        <f t="shared" si="150"/>
        <v>2015</v>
      </c>
      <c r="L84" s="24">
        <f t="shared" si="150"/>
        <v>2016</v>
      </c>
      <c r="M84" s="24">
        <f t="shared" si="150"/>
        <v>2017</v>
      </c>
      <c r="N84" s="24">
        <f t="shared" si="150"/>
        <v>2018</v>
      </c>
      <c r="O84" s="24">
        <f t="shared" si="150"/>
        <v>2019</v>
      </c>
      <c r="P84" s="24">
        <f t="shared" si="150"/>
        <v>2020</v>
      </c>
      <c r="Q84" s="24">
        <f t="shared" si="150"/>
        <v>2021</v>
      </c>
      <c r="R84" s="24">
        <f t="shared" ref="R84" si="151">Q84+1</f>
        <v>2022</v>
      </c>
      <c r="S84" s="24">
        <f t="shared" ref="S84" si="152">R84+1</f>
        <v>2023</v>
      </c>
      <c r="T84" s="24">
        <f t="shared" ref="T84" si="153">S84+1</f>
        <v>2024</v>
      </c>
      <c r="U84" s="24">
        <f t="shared" ref="U84" si="154">T84+1</f>
        <v>2025</v>
      </c>
      <c r="V84" s="24">
        <f t="shared" ref="V84" si="155">U84+1</f>
        <v>2026</v>
      </c>
      <c r="W84" s="24">
        <f t="shared" ref="W84" si="156">V84+1</f>
        <v>2027</v>
      </c>
      <c r="X84" s="24">
        <f t="shared" ref="X84" si="157">W84+1</f>
        <v>2028</v>
      </c>
      <c r="Y84" s="24">
        <f t="shared" ref="Y84" si="158">X84+1</f>
        <v>2029</v>
      </c>
      <c r="Z84" s="24">
        <f t="shared" ref="Z84" si="159">Y84+1</f>
        <v>2030</v>
      </c>
      <c r="AA84" s="4"/>
      <c r="AB84" s="50" t="e">
        <f>IF(#REF!="",0,#REF!)</f>
        <v>#REF!</v>
      </c>
      <c r="AC84" s="49">
        <f t="shared" ref="AC84:AM90" si="160">F114</f>
        <v>0</v>
      </c>
      <c r="AD84" s="49">
        <f t="shared" si="160"/>
        <v>0</v>
      </c>
      <c r="AE84" s="49">
        <f t="shared" si="160"/>
        <v>0</v>
      </c>
      <c r="AF84" s="49">
        <f t="shared" si="160"/>
        <v>0</v>
      </c>
      <c r="AG84" s="49">
        <f t="shared" si="160"/>
        <v>0</v>
      </c>
      <c r="AH84" s="49">
        <f t="shared" si="160"/>
        <v>0</v>
      </c>
      <c r="AI84" s="49">
        <f t="shared" si="160"/>
        <v>0</v>
      </c>
      <c r="AJ84" s="49">
        <f t="shared" si="160"/>
        <v>0</v>
      </c>
      <c r="AK84" s="49">
        <f t="shared" si="160"/>
        <v>0</v>
      </c>
      <c r="AL84" s="49">
        <f t="shared" si="160"/>
        <v>0</v>
      </c>
      <c r="AM84" s="49">
        <f t="shared" si="160"/>
        <v>0</v>
      </c>
      <c r="AN84" s="49" t="e">
        <f t="shared" si="126"/>
        <v>#REF!</v>
      </c>
      <c r="AO84" s="49" t="e">
        <f t="shared" si="127"/>
        <v>#REF!</v>
      </c>
      <c r="AP84" s="49" t="e">
        <f t="shared" si="128"/>
        <v>#REF!</v>
      </c>
      <c r="AQ84" s="49" t="e">
        <f t="shared" si="129"/>
        <v>#REF!</v>
      </c>
      <c r="AR84" s="49" t="e">
        <f t="shared" si="130"/>
        <v>#REF!</v>
      </c>
      <c r="AS84" s="49" t="e">
        <f t="shared" si="131"/>
        <v>#REF!</v>
      </c>
      <c r="AT84" s="49" t="e">
        <f t="shared" si="132"/>
        <v>#REF!</v>
      </c>
      <c r="AU84" s="49" t="e">
        <f t="shared" si="133"/>
        <v>#REF!</v>
      </c>
      <c r="AV84" s="49" t="e">
        <f t="shared" si="134"/>
        <v>#REF!</v>
      </c>
      <c r="AW84" s="49" t="e">
        <f t="shared" si="135"/>
        <v>#REF!</v>
      </c>
      <c r="AX84" s="49" t="e">
        <f t="shared" si="136"/>
        <v>#REF!</v>
      </c>
    </row>
    <row r="85" spans="1:50" ht="24.95" hidden="1" customHeight="1" x14ac:dyDescent="0.25">
      <c r="A85" s="19"/>
      <c r="B85" s="72" t="str">
        <f t="shared" si="149"/>
        <v>Janvier</v>
      </c>
      <c r="C85" s="16" t="str">
        <f t="shared" si="149"/>
        <v>Béziers</v>
      </c>
      <c r="D85" s="16" t="str">
        <f t="shared" si="149"/>
        <v/>
      </c>
      <c r="E85" s="45">
        <f t="shared" si="149"/>
        <v>7871</v>
      </c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4"/>
      <c r="AB85" s="50" t="e">
        <f>IF(#REF!="",0,#REF!)</f>
        <v>#REF!</v>
      </c>
      <c r="AC85" s="49" t="str">
        <f t="shared" si="160"/>
        <v>DEPENSES ANNUELLES en € TTC</v>
      </c>
      <c r="AD85" s="49">
        <f t="shared" si="160"/>
        <v>0</v>
      </c>
      <c r="AE85" s="49">
        <f t="shared" si="160"/>
        <v>0</v>
      </c>
      <c r="AF85" s="49">
        <f t="shared" si="160"/>
        <v>0</v>
      </c>
      <c r="AG85" s="49">
        <f t="shared" si="160"/>
        <v>0</v>
      </c>
      <c r="AH85" s="49">
        <f t="shared" si="160"/>
        <v>0</v>
      </c>
      <c r="AI85" s="49">
        <f t="shared" si="160"/>
        <v>0</v>
      </c>
      <c r="AJ85" s="49">
        <f t="shared" si="160"/>
        <v>0</v>
      </c>
      <c r="AK85" s="49">
        <f t="shared" si="160"/>
        <v>0</v>
      </c>
      <c r="AL85" s="49">
        <f t="shared" si="160"/>
        <v>0</v>
      </c>
      <c r="AM85" s="49">
        <f t="shared" si="160"/>
        <v>0</v>
      </c>
      <c r="AN85" s="49" t="e">
        <f t="shared" si="126"/>
        <v>#REF!</v>
      </c>
      <c r="AO85" s="49" t="e">
        <f t="shared" si="127"/>
        <v>#REF!</v>
      </c>
      <c r="AP85" s="49" t="e">
        <f t="shared" si="128"/>
        <v>#REF!</v>
      </c>
      <c r="AQ85" s="49" t="e">
        <f t="shared" si="129"/>
        <v>#REF!</v>
      </c>
      <c r="AR85" s="49" t="e">
        <f t="shared" si="130"/>
        <v>#REF!</v>
      </c>
      <c r="AS85" s="49" t="e">
        <f t="shared" si="131"/>
        <v>#REF!</v>
      </c>
      <c r="AT85" s="49" t="e">
        <f t="shared" si="132"/>
        <v>#REF!</v>
      </c>
      <c r="AU85" s="49" t="e">
        <f t="shared" si="133"/>
        <v>#REF!</v>
      </c>
      <c r="AV85" s="49" t="e">
        <f t="shared" si="134"/>
        <v>#REF!</v>
      </c>
      <c r="AW85" s="49" t="e">
        <f t="shared" si="135"/>
        <v>#REF!</v>
      </c>
      <c r="AX85" s="49" t="e">
        <f t="shared" si="136"/>
        <v>#REF!</v>
      </c>
    </row>
    <row r="86" spans="1:50" ht="24.95" hidden="1" customHeight="1" x14ac:dyDescent="0.25">
      <c r="A86" s="19"/>
      <c r="B86" s="72" t="str">
        <f t="shared" ref="B86:E97" si="161">B6</f>
        <v>Février</v>
      </c>
      <c r="C86" s="16" t="str">
        <f t="shared" si="161"/>
        <v>Béziers</v>
      </c>
      <c r="D86" s="16" t="str">
        <f t="shared" si="161"/>
        <v/>
      </c>
      <c r="E86" s="45">
        <f t="shared" si="161"/>
        <v>7871</v>
      </c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4"/>
      <c r="AB86" s="50" t="e">
        <f>IF(#REF!="",0,#REF!)</f>
        <v>#REF!</v>
      </c>
      <c r="AC86" s="49">
        <f t="shared" si="160"/>
        <v>2010</v>
      </c>
      <c r="AD86" s="49">
        <f t="shared" si="160"/>
        <v>2011</v>
      </c>
      <c r="AE86" s="49">
        <f t="shared" si="160"/>
        <v>2012</v>
      </c>
      <c r="AF86" s="49">
        <f t="shared" si="160"/>
        <v>2013</v>
      </c>
      <c r="AG86" s="49">
        <f t="shared" si="160"/>
        <v>2014</v>
      </c>
      <c r="AH86" s="49">
        <f t="shared" si="160"/>
        <v>2015</v>
      </c>
      <c r="AI86" s="49">
        <f t="shared" si="160"/>
        <v>2016</v>
      </c>
      <c r="AJ86" s="49">
        <f t="shared" si="160"/>
        <v>2017</v>
      </c>
      <c r="AK86" s="49">
        <f t="shared" si="160"/>
        <v>2018</v>
      </c>
      <c r="AL86" s="49">
        <f t="shared" si="160"/>
        <v>2019</v>
      </c>
      <c r="AM86" s="49">
        <f t="shared" si="160"/>
        <v>2020</v>
      </c>
      <c r="AN86" s="49" t="e">
        <f t="shared" si="126"/>
        <v>#REF!</v>
      </c>
      <c r="AO86" s="49" t="e">
        <f t="shared" si="127"/>
        <v>#REF!</v>
      </c>
      <c r="AP86" s="49" t="e">
        <f t="shared" si="128"/>
        <v>#REF!</v>
      </c>
      <c r="AQ86" s="49" t="e">
        <f t="shared" si="129"/>
        <v>#REF!</v>
      </c>
      <c r="AR86" s="49" t="e">
        <f t="shared" si="130"/>
        <v>#REF!</v>
      </c>
      <c r="AS86" s="49" t="e">
        <f t="shared" si="131"/>
        <v>#REF!</v>
      </c>
      <c r="AT86" s="49" t="e">
        <f t="shared" si="132"/>
        <v>#REF!</v>
      </c>
      <c r="AU86" s="49" t="e">
        <f t="shared" si="133"/>
        <v>#REF!</v>
      </c>
      <c r="AV86" s="49" t="e">
        <f t="shared" si="134"/>
        <v>#REF!</v>
      </c>
      <c r="AW86" s="49" t="e">
        <f t="shared" si="135"/>
        <v>#REF!</v>
      </c>
      <c r="AX86" s="49" t="e">
        <f t="shared" si="136"/>
        <v>#REF!</v>
      </c>
    </row>
    <row r="87" spans="1:50" ht="24.95" hidden="1" customHeight="1" x14ac:dyDescent="0.25">
      <c r="A87" s="19"/>
      <c r="B87" s="72" t="str">
        <f t="shared" si="161"/>
        <v>Mars</v>
      </c>
      <c r="C87" s="16" t="str">
        <f t="shared" si="161"/>
        <v>Béziers</v>
      </c>
      <c r="D87" s="16" t="str">
        <f t="shared" si="161"/>
        <v/>
      </c>
      <c r="E87" s="45">
        <f t="shared" si="161"/>
        <v>7871</v>
      </c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4"/>
      <c r="AB87" s="50" t="e">
        <f>IF(#REF!="",0,#REF!)</f>
        <v>#REF!</v>
      </c>
      <c r="AC87" s="49">
        <f t="shared" si="160"/>
        <v>0</v>
      </c>
      <c r="AD87" s="49">
        <f t="shared" si="160"/>
        <v>0</v>
      </c>
      <c r="AE87" s="49">
        <f t="shared" si="160"/>
        <v>0</v>
      </c>
      <c r="AF87" s="49">
        <f t="shared" si="160"/>
        <v>0</v>
      </c>
      <c r="AG87" s="49">
        <f t="shared" si="160"/>
        <v>0</v>
      </c>
      <c r="AH87" s="49">
        <f t="shared" si="160"/>
        <v>0</v>
      </c>
      <c r="AI87" s="49">
        <f t="shared" si="160"/>
        <v>0</v>
      </c>
      <c r="AJ87" s="49">
        <f t="shared" si="160"/>
        <v>0</v>
      </c>
      <c r="AK87" s="49">
        <f t="shared" si="160"/>
        <v>0</v>
      </c>
      <c r="AL87" s="49">
        <f t="shared" si="160"/>
        <v>0</v>
      </c>
      <c r="AM87" s="49">
        <f t="shared" si="160"/>
        <v>0</v>
      </c>
      <c r="AN87" s="49" t="e">
        <f t="shared" si="126"/>
        <v>#REF!</v>
      </c>
      <c r="AO87" s="49" t="e">
        <f t="shared" si="127"/>
        <v>#REF!</v>
      </c>
      <c r="AP87" s="49" t="e">
        <f t="shared" si="128"/>
        <v>#REF!</v>
      </c>
      <c r="AQ87" s="49" t="e">
        <f t="shared" si="129"/>
        <v>#REF!</v>
      </c>
      <c r="AR87" s="49" t="e">
        <f t="shared" si="130"/>
        <v>#REF!</v>
      </c>
      <c r="AS87" s="49" t="e">
        <f t="shared" si="131"/>
        <v>#REF!</v>
      </c>
      <c r="AT87" s="49" t="e">
        <f t="shared" si="132"/>
        <v>#REF!</v>
      </c>
      <c r="AU87" s="49" t="e">
        <f t="shared" si="133"/>
        <v>#REF!</v>
      </c>
      <c r="AV87" s="49" t="e">
        <f t="shared" si="134"/>
        <v>#REF!</v>
      </c>
      <c r="AW87" s="49" t="e">
        <f t="shared" si="135"/>
        <v>#REF!</v>
      </c>
      <c r="AX87" s="49" t="e">
        <f t="shared" si="136"/>
        <v>#REF!</v>
      </c>
    </row>
    <row r="88" spans="1:50" ht="24.95" hidden="1" customHeight="1" x14ac:dyDescent="0.25">
      <c r="A88" s="19"/>
      <c r="B88" s="72" t="str">
        <f t="shared" si="161"/>
        <v>Avril</v>
      </c>
      <c r="C88" s="16" t="str">
        <f t="shared" si="161"/>
        <v>Béziers</v>
      </c>
      <c r="D88" s="16" t="str">
        <f t="shared" si="161"/>
        <v/>
      </c>
      <c r="E88" s="45">
        <f t="shared" si="161"/>
        <v>7871</v>
      </c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4"/>
      <c r="AB88" s="50" t="e">
        <f>IF(#REF!="",0,#REF!)</f>
        <v>#REF!</v>
      </c>
      <c r="AC88" s="49">
        <f t="shared" si="160"/>
        <v>0</v>
      </c>
      <c r="AD88" s="49">
        <f t="shared" si="160"/>
        <v>0</v>
      </c>
      <c r="AE88" s="49">
        <f t="shared" si="160"/>
        <v>0</v>
      </c>
      <c r="AF88" s="49">
        <f t="shared" si="160"/>
        <v>0</v>
      </c>
      <c r="AG88" s="49">
        <f t="shared" si="160"/>
        <v>0</v>
      </c>
      <c r="AH88" s="49">
        <f t="shared" si="160"/>
        <v>0</v>
      </c>
      <c r="AI88" s="49">
        <f t="shared" si="160"/>
        <v>0</v>
      </c>
      <c r="AJ88" s="49">
        <f t="shared" si="160"/>
        <v>0</v>
      </c>
      <c r="AK88" s="49">
        <f t="shared" si="160"/>
        <v>0</v>
      </c>
      <c r="AL88" s="49">
        <f t="shared" si="160"/>
        <v>0</v>
      </c>
      <c r="AM88" s="49">
        <f t="shared" si="160"/>
        <v>0</v>
      </c>
      <c r="AN88" s="49" t="e">
        <f t="shared" si="126"/>
        <v>#REF!</v>
      </c>
      <c r="AO88" s="49" t="e">
        <f t="shared" si="127"/>
        <v>#REF!</v>
      </c>
      <c r="AP88" s="49" t="e">
        <f t="shared" si="128"/>
        <v>#REF!</v>
      </c>
      <c r="AQ88" s="49" t="e">
        <f t="shared" si="129"/>
        <v>#REF!</v>
      </c>
      <c r="AR88" s="49" t="e">
        <f t="shared" si="130"/>
        <v>#REF!</v>
      </c>
      <c r="AS88" s="49" t="e">
        <f t="shared" si="131"/>
        <v>#REF!</v>
      </c>
      <c r="AT88" s="49" t="e">
        <f t="shared" si="132"/>
        <v>#REF!</v>
      </c>
      <c r="AU88" s="49" t="e">
        <f t="shared" si="133"/>
        <v>#REF!</v>
      </c>
      <c r="AV88" s="49" t="e">
        <f t="shared" si="134"/>
        <v>#REF!</v>
      </c>
      <c r="AW88" s="49" t="e">
        <f t="shared" si="135"/>
        <v>#REF!</v>
      </c>
      <c r="AX88" s="49" t="e">
        <f t="shared" si="136"/>
        <v>#REF!</v>
      </c>
    </row>
    <row r="89" spans="1:50" ht="24.95" hidden="1" customHeight="1" x14ac:dyDescent="0.25">
      <c r="A89" s="19"/>
      <c r="B89" s="72" t="str">
        <f t="shared" si="161"/>
        <v>Mai</v>
      </c>
      <c r="C89" s="16" t="str">
        <f t="shared" si="161"/>
        <v>Béziers</v>
      </c>
      <c r="D89" s="16" t="str">
        <f t="shared" si="161"/>
        <v/>
      </c>
      <c r="E89" s="45">
        <f t="shared" si="161"/>
        <v>7871</v>
      </c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4"/>
      <c r="AB89" s="50" t="e">
        <f>IF(#REF!="",0,#REF!)</f>
        <v>#REF!</v>
      </c>
      <c r="AC89" s="49">
        <f t="shared" si="160"/>
        <v>0</v>
      </c>
      <c r="AD89" s="49">
        <f t="shared" si="160"/>
        <v>0</v>
      </c>
      <c r="AE89" s="49">
        <f t="shared" si="160"/>
        <v>0</v>
      </c>
      <c r="AF89" s="49">
        <f t="shared" si="160"/>
        <v>0</v>
      </c>
      <c r="AG89" s="49">
        <f t="shared" si="160"/>
        <v>0</v>
      </c>
      <c r="AH89" s="49">
        <f t="shared" si="160"/>
        <v>0</v>
      </c>
      <c r="AI89" s="49">
        <f t="shared" si="160"/>
        <v>0</v>
      </c>
      <c r="AJ89" s="49">
        <f t="shared" si="160"/>
        <v>0</v>
      </c>
      <c r="AK89" s="49">
        <f t="shared" si="160"/>
        <v>0</v>
      </c>
      <c r="AL89" s="49">
        <f t="shared" si="160"/>
        <v>0</v>
      </c>
      <c r="AM89" s="49">
        <f t="shared" si="160"/>
        <v>0</v>
      </c>
      <c r="AN89" s="49" t="e">
        <f t="shared" si="126"/>
        <v>#REF!</v>
      </c>
      <c r="AO89" s="49" t="e">
        <f t="shared" si="127"/>
        <v>#REF!</v>
      </c>
      <c r="AP89" s="49" t="e">
        <f t="shared" si="128"/>
        <v>#REF!</v>
      </c>
      <c r="AQ89" s="49" t="e">
        <f t="shared" si="129"/>
        <v>#REF!</v>
      </c>
      <c r="AR89" s="49" t="e">
        <f t="shared" si="130"/>
        <v>#REF!</v>
      </c>
      <c r="AS89" s="49" t="e">
        <f t="shared" si="131"/>
        <v>#REF!</v>
      </c>
      <c r="AT89" s="49" t="e">
        <f t="shared" si="132"/>
        <v>#REF!</v>
      </c>
      <c r="AU89" s="49" t="e">
        <f t="shared" si="133"/>
        <v>#REF!</v>
      </c>
      <c r="AV89" s="49" t="e">
        <f t="shared" si="134"/>
        <v>#REF!</v>
      </c>
      <c r="AW89" s="49" t="e">
        <f t="shared" si="135"/>
        <v>#REF!</v>
      </c>
      <c r="AX89" s="49" t="e">
        <f t="shared" si="136"/>
        <v>#REF!</v>
      </c>
    </row>
    <row r="90" spans="1:50" ht="24.95" hidden="1" customHeight="1" x14ac:dyDescent="0.25">
      <c r="A90" s="19"/>
      <c r="B90" s="72" t="str">
        <f t="shared" si="161"/>
        <v>Juin</v>
      </c>
      <c r="C90" s="16" t="str">
        <f t="shared" si="161"/>
        <v>Béziers</v>
      </c>
      <c r="D90" s="16" t="str">
        <f t="shared" si="161"/>
        <v/>
      </c>
      <c r="E90" s="45">
        <f t="shared" si="161"/>
        <v>7871</v>
      </c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4"/>
      <c r="AB90" s="50" t="e">
        <f>IF(#REF!="",0,#REF!)</f>
        <v>#REF!</v>
      </c>
      <c r="AC90" s="49">
        <f t="shared" si="160"/>
        <v>0</v>
      </c>
      <c r="AD90" s="49">
        <f t="shared" si="160"/>
        <v>0</v>
      </c>
      <c r="AE90" s="49">
        <f t="shared" si="160"/>
        <v>0</v>
      </c>
      <c r="AF90" s="49">
        <f t="shared" si="160"/>
        <v>0</v>
      </c>
      <c r="AG90" s="49">
        <f t="shared" si="160"/>
        <v>0</v>
      </c>
      <c r="AH90" s="49">
        <f t="shared" si="160"/>
        <v>0</v>
      </c>
      <c r="AI90" s="49">
        <f t="shared" si="160"/>
        <v>0</v>
      </c>
      <c r="AJ90" s="49">
        <f t="shared" si="160"/>
        <v>0</v>
      </c>
      <c r="AK90" s="49">
        <f t="shared" si="160"/>
        <v>0</v>
      </c>
      <c r="AL90" s="49">
        <f t="shared" si="160"/>
        <v>0</v>
      </c>
      <c r="AM90" s="49">
        <f t="shared" si="160"/>
        <v>0</v>
      </c>
      <c r="AN90" s="49" t="e">
        <f t="shared" si="126"/>
        <v>#REF!</v>
      </c>
      <c r="AO90" s="49" t="e">
        <f t="shared" si="127"/>
        <v>#REF!</v>
      </c>
      <c r="AP90" s="49" t="e">
        <f t="shared" si="128"/>
        <v>#REF!</v>
      </c>
      <c r="AQ90" s="49" t="e">
        <f t="shared" si="129"/>
        <v>#REF!</v>
      </c>
      <c r="AR90" s="49" t="e">
        <f t="shared" si="130"/>
        <v>#REF!</v>
      </c>
      <c r="AS90" s="49" t="e">
        <f t="shared" si="131"/>
        <v>#REF!</v>
      </c>
      <c r="AT90" s="49" t="e">
        <f t="shared" si="132"/>
        <v>#REF!</v>
      </c>
      <c r="AU90" s="49" t="e">
        <f t="shared" si="133"/>
        <v>#REF!</v>
      </c>
      <c r="AV90" s="49" t="e">
        <f t="shared" si="134"/>
        <v>#REF!</v>
      </c>
      <c r="AW90" s="49" t="e">
        <f t="shared" si="135"/>
        <v>#REF!</v>
      </c>
      <c r="AX90" s="49" t="e">
        <f t="shared" si="136"/>
        <v>#REF!</v>
      </c>
    </row>
    <row r="91" spans="1:50" ht="24.95" hidden="1" customHeight="1" x14ac:dyDescent="0.25">
      <c r="A91" s="19"/>
      <c r="B91" s="72" t="str">
        <f t="shared" si="161"/>
        <v>Juillet</v>
      </c>
      <c r="C91" s="16" t="str">
        <f t="shared" si="161"/>
        <v>Béziers</v>
      </c>
      <c r="D91" s="16" t="str">
        <f t="shared" si="161"/>
        <v/>
      </c>
      <c r="E91" s="45">
        <f t="shared" si="161"/>
        <v>7871</v>
      </c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4"/>
      <c r="AB91" s="50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</row>
    <row r="92" spans="1:50" ht="24.95" hidden="1" customHeight="1" x14ac:dyDescent="0.25">
      <c r="A92" s="19"/>
      <c r="B92" s="72" t="str">
        <f t="shared" si="161"/>
        <v>Août</v>
      </c>
      <c r="C92" s="16" t="str">
        <f t="shared" si="161"/>
        <v>Béziers</v>
      </c>
      <c r="D92" s="16" t="str">
        <f t="shared" si="161"/>
        <v/>
      </c>
      <c r="E92" s="45">
        <f t="shared" si="161"/>
        <v>7871</v>
      </c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4"/>
      <c r="AB92" s="50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</row>
    <row r="93" spans="1:50" ht="24.95" hidden="1" customHeight="1" x14ac:dyDescent="0.25">
      <c r="A93" s="19"/>
      <c r="B93" s="72" t="str">
        <f t="shared" si="161"/>
        <v>Septembre</v>
      </c>
      <c r="C93" s="16" t="str">
        <f t="shared" si="161"/>
        <v>Béziers</v>
      </c>
      <c r="D93" s="16" t="str">
        <f t="shared" si="161"/>
        <v/>
      </c>
      <c r="E93" s="45">
        <f t="shared" si="161"/>
        <v>7871</v>
      </c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4"/>
      <c r="AB93" s="50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</row>
    <row r="94" spans="1:50" ht="24.95" hidden="1" customHeight="1" x14ac:dyDescent="0.25">
      <c r="A94" s="19"/>
      <c r="B94" s="72" t="str">
        <f t="shared" si="161"/>
        <v>Octobre</v>
      </c>
      <c r="C94" s="16" t="str">
        <f t="shared" si="161"/>
        <v>Béziers</v>
      </c>
      <c r="D94" s="16" t="str">
        <f t="shared" si="161"/>
        <v/>
      </c>
      <c r="E94" s="45">
        <f t="shared" si="161"/>
        <v>7871</v>
      </c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4"/>
      <c r="AB94" s="50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</row>
    <row r="95" spans="1:50" ht="24.95" hidden="1" customHeight="1" x14ac:dyDescent="0.25">
      <c r="A95" s="19"/>
      <c r="B95" s="72" t="str">
        <f t="shared" si="161"/>
        <v>Novembre</v>
      </c>
      <c r="C95" s="16" t="str">
        <f t="shared" si="161"/>
        <v>Béziers</v>
      </c>
      <c r="D95" s="16" t="str">
        <f t="shared" si="161"/>
        <v/>
      </c>
      <c r="E95" s="45">
        <f t="shared" si="161"/>
        <v>7871</v>
      </c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4"/>
      <c r="AB95" s="50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</row>
    <row r="96" spans="1:50" ht="24.95" hidden="1" customHeight="1" x14ac:dyDescent="0.25">
      <c r="A96" s="19"/>
      <c r="B96" s="72" t="str">
        <f t="shared" si="161"/>
        <v>Décembre</v>
      </c>
      <c r="C96" s="16" t="str">
        <f t="shared" si="161"/>
        <v>Béziers</v>
      </c>
      <c r="D96" s="16" t="str">
        <f t="shared" si="161"/>
        <v/>
      </c>
      <c r="E96" s="45">
        <f t="shared" si="161"/>
        <v>7871</v>
      </c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4"/>
      <c r="AB96" s="50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</row>
    <row r="97" spans="1:50" ht="24.95" hidden="1" customHeight="1" x14ac:dyDescent="0.25">
      <c r="A97" s="19"/>
      <c r="B97" s="86" t="s">
        <v>38</v>
      </c>
      <c r="C97" s="16" t="str">
        <f t="shared" si="161"/>
        <v>Béziers</v>
      </c>
      <c r="D97" s="16" t="str">
        <f t="shared" si="161"/>
        <v/>
      </c>
      <c r="E97" s="45">
        <f t="shared" si="161"/>
        <v>7871</v>
      </c>
      <c r="F97" s="87">
        <f>SUM(F85:F96)</f>
        <v>0</v>
      </c>
      <c r="G97" s="87">
        <f t="shared" ref="G97" si="162">SUM(G85:G96)</f>
        <v>0</v>
      </c>
      <c r="H97" s="87">
        <f t="shared" ref="H97" si="163">SUM(H85:H96)</f>
        <v>0</v>
      </c>
      <c r="I97" s="87">
        <f t="shared" ref="I97" si="164">SUM(I85:I96)</f>
        <v>0</v>
      </c>
      <c r="J97" s="87">
        <f t="shared" ref="J97" si="165">SUM(J85:J96)</f>
        <v>0</v>
      </c>
      <c r="K97" s="87">
        <f t="shared" ref="K97" si="166">SUM(K85:K96)</f>
        <v>0</v>
      </c>
      <c r="L97" s="87">
        <f t="shared" ref="L97" si="167">SUM(L85:L96)</f>
        <v>0</v>
      </c>
      <c r="M97" s="87">
        <f t="shared" ref="M97" si="168">SUM(M85:M96)</f>
        <v>0</v>
      </c>
      <c r="N97" s="87">
        <f t="shared" ref="N97" si="169">SUM(N85:N96)</f>
        <v>0</v>
      </c>
      <c r="O97" s="87">
        <f t="shared" ref="O97" si="170">SUM(O85:O96)</f>
        <v>0</v>
      </c>
      <c r="P97" s="87">
        <f t="shared" ref="P97" si="171">SUM(P85:P96)</f>
        <v>0</v>
      </c>
      <c r="Q97" s="87">
        <f t="shared" ref="Q97:Z97" si="172">SUM(Q85:Q96)</f>
        <v>0</v>
      </c>
      <c r="R97" s="87">
        <f t="shared" si="172"/>
        <v>0</v>
      </c>
      <c r="S97" s="87">
        <f t="shared" si="172"/>
        <v>0</v>
      </c>
      <c r="T97" s="87">
        <f t="shared" si="172"/>
        <v>0</v>
      </c>
      <c r="U97" s="87">
        <f t="shared" si="172"/>
        <v>0</v>
      </c>
      <c r="V97" s="87">
        <f t="shared" si="172"/>
        <v>0</v>
      </c>
      <c r="W97" s="87">
        <f t="shared" si="172"/>
        <v>0</v>
      </c>
      <c r="X97" s="87">
        <f t="shared" si="172"/>
        <v>0</v>
      </c>
      <c r="Y97" s="87">
        <f t="shared" si="172"/>
        <v>0</v>
      </c>
      <c r="Z97" s="87">
        <f t="shared" si="172"/>
        <v>0</v>
      </c>
      <c r="AA97" s="4"/>
      <c r="AB97" s="50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</row>
    <row r="98" spans="1:50" ht="50.1" hidden="1" customHeight="1" x14ac:dyDescent="0.25">
      <c r="A98" s="19"/>
      <c r="B98" s="272" t="s">
        <v>33</v>
      </c>
      <c r="C98" s="272"/>
      <c r="D98" s="272"/>
      <c r="E98" s="272"/>
      <c r="F98" s="280"/>
      <c r="G98" s="280"/>
      <c r="H98" s="280"/>
      <c r="I98" s="280"/>
      <c r="J98" s="280"/>
      <c r="K98" s="280"/>
      <c r="L98" s="280"/>
      <c r="M98" s="280"/>
      <c r="N98" s="280"/>
      <c r="O98" s="280"/>
      <c r="P98" s="280"/>
      <c r="Q98" s="280"/>
      <c r="R98" s="280"/>
      <c r="S98" s="280"/>
      <c r="T98" s="280"/>
      <c r="U98" s="280"/>
      <c r="V98" s="280"/>
      <c r="W98" s="280"/>
      <c r="X98" s="280"/>
      <c r="Y98" s="280"/>
      <c r="Z98" s="281"/>
      <c r="AA98" s="4"/>
      <c r="AB98" s="50" t="e">
        <f>IF(#REF!="",0,#REF!)</f>
        <v>#REF!</v>
      </c>
      <c r="AC98" s="49">
        <f t="shared" ref="AC98:AM98" si="173">F122</f>
        <v>0</v>
      </c>
      <c r="AD98" s="49">
        <f t="shared" si="173"/>
        <v>0</v>
      </c>
      <c r="AE98" s="49">
        <f t="shared" si="173"/>
        <v>0</v>
      </c>
      <c r="AF98" s="49">
        <f t="shared" si="173"/>
        <v>0</v>
      </c>
      <c r="AG98" s="49">
        <f t="shared" si="173"/>
        <v>0</v>
      </c>
      <c r="AH98" s="49">
        <f t="shared" si="173"/>
        <v>0</v>
      </c>
      <c r="AI98" s="49">
        <f t="shared" si="173"/>
        <v>0</v>
      </c>
      <c r="AJ98" s="49">
        <f t="shared" si="173"/>
        <v>0</v>
      </c>
      <c r="AK98" s="49">
        <f t="shared" si="173"/>
        <v>0</v>
      </c>
      <c r="AL98" s="49">
        <f t="shared" si="173"/>
        <v>0</v>
      </c>
      <c r="AM98" s="49">
        <f t="shared" si="173"/>
        <v>0</v>
      </c>
      <c r="AN98" s="49" t="e">
        <f t="shared" si="126"/>
        <v>#REF!</v>
      </c>
      <c r="AO98" s="49" t="e">
        <f t="shared" si="127"/>
        <v>#REF!</v>
      </c>
      <c r="AP98" s="49" t="e">
        <f t="shared" si="128"/>
        <v>#REF!</v>
      </c>
      <c r="AQ98" s="49" t="e">
        <f t="shared" si="129"/>
        <v>#REF!</v>
      </c>
      <c r="AR98" s="49" t="e">
        <f t="shared" si="130"/>
        <v>#REF!</v>
      </c>
      <c r="AS98" s="49" t="e">
        <f t="shared" si="131"/>
        <v>#REF!</v>
      </c>
      <c r="AT98" s="49" t="e">
        <f t="shared" si="132"/>
        <v>#REF!</v>
      </c>
      <c r="AU98" s="49" t="e">
        <f t="shared" si="133"/>
        <v>#REF!</v>
      </c>
      <c r="AV98" s="49" t="e">
        <f t="shared" si="134"/>
        <v>#REF!</v>
      </c>
      <c r="AW98" s="49" t="e">
        <f t="shared" si="135"/>
        <v>#REF!</v>
      </c>
      <c r="AX98" s="49" t="e">
        <f t="shared" si="136"/>
        <v>#REF!</v>
      </c>
    </row>
    <row r="99" spans="1:50" ht="50.1" hidden="1" customHeight="1" x14ac:dyDescent="0.25">
      <c r="A99" s="19"/>
      <c r="B99" s="273"/>
      <c r="C99" s="273"/>
      <c r="D99" s="273"/>
      <c r="E99" s="273"/>
      <c r="F99" s="280" t="s">
        <v>27</v>
      </c>
      <c r="G99" s="280"/>
      <c r="H99" s="280"/>
      <c r="I99" s="280"/>
      <c r="J99" s="280"/>
      <c r="K99" s="280"/>
      <c r="L99" s="280"/>
      <c r="M99" s="280"/>
      <c r="N99" s="280"/>
      <c r="O99" s="280"/>
      <c r="P99" s="280"/>
      <c r="Q99" s="280"/>
      <c r="R99" s="280"/>
      <c r="S99" s="280"/>
      <c r="T99" s="280"/>
      <c r="U99" s="280"/>
      <c r="V99" s="280"/>
      <c r="W99" s="280"/>
      <c r="X99" s="280"/>
      <c r="Y99" s="280"/>
      <c r="Z99" s="281"/>
      <c r="AA99" s="4"/>
      <c r="AB99" s="50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</row>
    <row r="100" spans="1:50" ht="50.1" hidden="1" customHeight="1" x14ac:dyDescent="0.25">
      <c r="A100" s="19"/>
      <c r="B100" s="73" t="str">
        <f t="shared" ref="B100:E101" si="174">B4</f>
        <v>Mois</v>
      </c>
      <c r="C100" s="74" t="str">
        <f t="shared" si="174"/>
        <v xml:space="preserve">VILLE : </v>
      </c>
      <c r="D100" s="74" t="str">
        <f t="shared" si="174"/>
        <v>ANNEE</v>
      </c>
      <c r="E100" s="74" t="str">
        <f t="shared" si="174"/>
        <v xml:space="preserve">Surface de plancher </v>
      </c>
      <c r="F100" s="75">
        <v>2010</v>
      </c>
      <c r="G100" s="75">
        <f>F100+1</f>
        <v>2011</v>
      </c>
      <c r="H100" s="75">
        <f>G100+1</f>
        <v>2012</v>
      </c>
      <c r="I100" s="75">
        <f t="shared" ref="I100:Q100" si="175">H100+1</f>
        <v>2013</v>
      </c>
      <c r="J100" s="75">
        <f t="shared" si="175"/>
        <v>2014</v>
      </c>
      <c r="K100" s="75">
        <f t="shared" si="175"/>
        <v>2015</v>
      </c>
      <c r="L100" s="75">
        <f t="shared" si="175"/>
        <v>2016</v>
      </c>
      <c r="M100" s="75">
        <f t="shared" si="175"/>
        <v>2017</v>
      </c>
      <c r="N100" s="75">
        <f t="shared" si="175"/>
        <v>2018</v>
      </c>
      <c r="O100" s="75">
        <f t="shared" si="175"/>
        <v>2019</v>
      </c>
      <c r="P100" s="75">
        <f t="shared" si="175"/>
        <v>2020</v>
      </c>
      <c r="Q100" s="75">
        <f t="shared" si="175"/>
        <v>2021</v>
      </c>
      <c r="R100" s="75">
        <f t="shared" ref="R100" si="176">Q100+1</f>
        <v>2022</v>
      </c>
      <c r="S100" s="75">
        <f t="shared" ref="S100" si="177">R100+1</f>
        <v>2023</v>
      </c>
      <c r="T100" s="75">
        <f t="shared" ref="T100" si="178">S100+1</f>
        <v>2024</v>
      </c>
      <c r="U100" s="75">
        <f t="shared" ref="U100" si="179">T100+1</f>
        <v>2025</v>
      </c>
      <c r="V100" s="75">
        <f t="shared" ref="V100" si="180">U100+1</f>
        <v>2026</v>
      </c>
      <c r="W100" s="75">
        <f t="shared" ref="W100" si="181">V100+1</f>
        <v>2027</v>
      </c>
      <c r="X100" s="75">
        <f t="shared" ref="X100" si="182">W100+1</f>
        <v>2028</v>
      </c>
      <c r="Y100" s="75">
        <f t="shared" ref="Y100" si="183">X100+1</f>
        <v>2029</v>
      </c>
      <c r="Z100" s="75">
        <f t="shared" ref="Z100" si="184">Y100+1</f>
        <v>2030</v>
      </c>
      <c r="AA100" s="4"/>
      <c r="AB100" s="50" t="e">
        <f>IF(#REF!="",0,#REF!)</f>
        <v>#REF!</v>
      </c>
      <c r="AC100" s="49">
        <f t="shared" ref="AC100:AM106" si="185">F162</f>
        <v>0</v>
      </c>
      <c r="AD100" s="49">
        <f t="shared" si="185"/>
        <v>0</v>
      </c>
      <c r="AE100" s="49">
        <f t="shared" si="185"/>
        <v>0</v>
      </c>
      <c r="AF100" s="49">
        <f t="shared" si="185"/>
        <v>0</v>
      </c>
      <c r="AG100" s="49">
        <f t="shared" si="185"/>
        <v>0</v>
      </c>
      <c r="AH100" s="49">
        <f t="shared" si="185"/>
        <v>0</v>
      </c>
      <c r="AI100" s="49">
        <f t="shared" si="185"/>
        <v>0</v>
      </c>
      <c r="AJ100" s="49">
        <f t="shared" si="185"/>
        <v>0</v>
      </c>
      <c r="AK100" s="49">
        <f t="shared" si="185"/>
        <v>0</v>
      </c>
      <c r="AL100" s="49">
        <f t="shared" si="185"/>
        <v>0</v>
      </c>
      <c r="AM100" s="49">
        <f t="shared" si="185"/>
        <v>0</v>
      </c>
      <c r="AN100" s="49" t="e">
        <f t="shared" si="126"/>
        <v>#REF!</v>
      </c>
      <c r="AO100" s="49" t="e">
        <f t="shared" si="127"/>
        <v>#REF!</v>
      </c>
      <c r="AP100" s="49" t="e">
        <f t="shared" si="128"/>
        <v>#REF!</v>
      </c>
      <c r="AQ100" s="49" t="e">
        <f t="shared" si="129"/>
        <v>#REF!</v>
      </c>
      <c r="AR100" s="49" t="e">
        <f t="shared" si="130"/>
        <v>#REF!</v>
      </c>
      <c r="AS100" s="49" t="e">
        <f t="shared" si="131"/>
        <v>#REF!</v>
      </c>
      <c r="AT100" s="49" t="e">
        <f t="shared" si="132"/>
        <v>#REF!</v>
      </c>
      <c r="AU100" s="49" t="e">
        <f t="shared" si="133"/>
        <v>#REF!</v>
      </c>
      <c r="AV100" s="49" t="e">
        <f t="shared" si="134"/>
        <v>#REF!</v>
      </c>
      <c r="AW100" s="49" t="e">
        <f t="shared" si="135"/>
        <v>#REF!</v>
      </c>
      <c r="AX100" s="49" t="e">
        <f t="shared" si="136"/>
        <v>#REF!</v>
      </c>
    </row>
    <row r="101" spans="1:50" ht="24.95" hidden="1" customHeight="1" x14ac:dyDescent="0.25">
      <c r="A101" s="19"/>
      <c r="B101" s="72" t="str">
        <f t="shared" si="174"/>
        <v>Janvier</v>
      </c>
      <c r="C101" s="16" t="str">
        <f t="shared" si="174"/>
        <v>Béziers</v>
      </c>
      <c r="D101" s="16" t="str">
        <f t="shared" si="174"/>
        <v/>
      </c>
      <c r="E101" s="45">
        <f t="shared" si="174"/>
        <v>7871</v>
      </c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4"/>
      <c r="AB101" s="50" t="e">
        <f>IF(#REF!="",0,#REF!)</f>
        <v>#REF!</v>
      </c>
      <c r="AC101" s="49" t="str">
        <f t="shared" si="185"/>
        <v>DEPENSES ANNUELLES en € TTC</v>
      </c>
      <c r="AD101" s="49">
        <f t="shared" si="185"/>
        <v>0</v>
      </c>
      <c r="AE101" s="49">
        <f t="shared" si="185"/>
        <v>0</v>
      </c>
      <c r="AF101" s="49">
        <f t="shared" si="185"/>
        <v>0</v>
      </c>
      <c r="AG101" s="49">
        <f t="shared" si="185"/>
        <v>0</v>
      </c>
      <c r="AH101" s="49">
        <f t="shared" si="185"/>
        <v>0</v>
      </c>
      <c r="AI101" s="49">
        <f t="shared" si="185"/>
        <v>0</v>
      </c>
      <c r="AJ101" s="49">
        <f t="shared" si="185"/>
        <v>0</v>
      </c>
      <c r="AK101" s="49">
        <f t="shared" si="185"/>
        <v>0</v>
      </c>
      <c r="AL101" s="49">
        <f t="shared" si="185"/>
        <v>0</v>
      </c>
      <c r="AM101" s="49">
        <f t="shared" si="185"/>
        <v>0</v>
      </c>
      <c r="AN101" s="49" t="e">
        <f t="shared" si="126"/>
        <v>#REF!</v>
      </c>
      <c r="AO101" s="49" t="e">
        <f t="shared" si="127"/>
        <v>#REF!</v>
      </c>
      <c r="AP101" s="49" t="e">
        <f t="shared" si="128"/>
        <v>#REF!</v>
      </c>
      <c r="AQ101" s="49" t="e">
        <f t="shared" si="129"/>
        <v>#REF!</v>
      </c>
      <c r="AR101" s="49" t="e">
        <f t="shared" si="130"/>
        <v>#REF!</v>
      </c>
      <c r="AS101" s="49" t="e">
        <f t="shared" si="131"/>
        <v>#REF!</v>
      </c>
      <c r="AT101" s="49" t="e">
        <f t="shared" si="132"/>
        <v>#REF!</v>
      </c>
      <c r="AU101" s="49" t="e">
        <f t="shared" si="133"/>
        <v>#REF!</v>
      </c>
      <c r="AV101" s="49" t="e">
        <f t="shared" si="134"/>
        <v>#REF!</v>
      </c>
      <c r="AW101" s="49" t="e">
        <f t="shared" si="135"/>
        <v>#REF!</v>
      </c>
      <c r="AX101" s="49" t="e">
        <f t="shared" si="136"/>
        <v>#REF!</v>
      </c>
    </row>
    <row r="102" spans="1:50" ht="24.95" hidden="1" customHeight="1" x14ac:dyDescent="0.25">
      <c r="A102" s="19"/>
      <c r="B102" s="72" t="str">
        <f t="shared" ref="B102:E113" si="186">B6</f>
        <v>Février</v>
      </c>
      <c r="C102" s="16" t="str">
        <f t="shared" si="186"/>
        <v>Béziers</v>
      </c>
      <c r="D102" s="16" t="str">
        <f t="shared" si="186"/>
        <v/>
      </c>
      <c r="E102" s="45">
        <f t="shared" si="186"/>
        <v>7871</v>
      </c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4"/>
      <c r="AB102" s="50" t="e">
        <f>IF(#REF!="",0,#REF!)</f>
        <v>#REF!</v>
      </c>
      <c r="AC102" s="49">
        <f t="shared" si="185"/>
        <v>2010</v>
      </c>
      <c r="AD102" s="49">
        <f t="shared" si="185"/>
        <v>2011</v>
      </c>
      <c r="AE102" s="49">
        <f t="shared" si="185"/>
        <v>2012</v>
      </c>
      <c r="AF102" s="49">
        <f t="shared" si="185"/>
        <v>2013</v>
      </c>
      <c r="AG102" s="49">
        <f t="shared" si="185"/>
        <v>2014</v>
      </c>
      <c r="AH102" s="49">
        <f t="shared" si="185"/>
        <v>2015</v>
      </c>
      <c r="AI102" s="49">
        <f t="shared" si="185"/>
        <v>2016</v>
      </c>
      <c r="AJ102" s="49">
        <f t="shared" si="185"/>
        <v>2017</v>
      </c>
      <c r="AK102" s="49">
        <f t="shared" si="185"/>
        <v>2018</v>
      </c>
      <c r="AL102" s="49">
        <f t="shared" si="185"/>
        <v>2019</v>
      </c>
      <c r="AM102" s="49">
        <f t="shared" si="185"/>
        <v>2020</v>
      </c>
      <c r="AN102" s="49" t="e">
        <f t="shared" si="126"/>
        <v>#REF!</v>
      </c>
      <c r="AO102" s="49" t="e">
        <f t="shared" si="127"/>
        <v>#REF!</v>
      </c>
      <c r="AP102" s="49" t="e">
        <f t="shared" si="128"/>
        <v>#REF!</v>
      </c>
      <c r="AQ102" s="49" t="e">
        <f t="shared" si="129"/>
        <v>#REF!</v>
      </c>
      <c r="AR102" s="49" t="e">
        <f t="shared" si="130"/>
        <v>#REF!</v>
      </c>
      <c r="AS102" s="49" t="e">
        <f t="shared" si="131"/>
        <v>#REF!</v>
      </c>
      <c r="AT102" s="49" t="e">
        <f t="shared" si="132"/>
        <v>#REF!</v>
      </c>
      <c r="AU102" s="49" t="e">
        <f t="shared" si="133"/>
        <v>#REF!</v>
      </c>
      <c r="AV102" s="49" t="e">
        <f t="shared" si="134"/>
        <v>#REF!</v>
      </c>
      <c r="AW102" s="49" t="e">
        <f t="shared" si="135"/>
        <v>#REF!</v>
      </c>
      <c r="AX102" s="49" t="e">
        <f t="shared" si="136"/>
        <v>#REF!</v>
      </c>
    </row>
    <row r="103" spans="1:50" ht="24.95" hidden="1" customHeight="1" x14ac:dyDescent="0.25">
      <c r="A103" s="19"/>
      <c r="B103" s="72" t="str">
        <f t="shared" si="186"/>
        <v>Mars</v>
      </c>
      <c r="C103" s="16" t="str">
        <f t="shared" si="186"/>
        <v>Béziers</v>
      </c>
      <c r="D103" s="16" t="str">
        <f t="shared" si="186"/>
        <v/>
      </c>
      <c r="E103" s="45">
        <f t="shared" si="186"/>
        <v>7871</v>
      </c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4"/>
      <c r="AB103" s="50" t="e">
        <f>IF(#REF!="",0,#REF!)</f>
        <v>#REF!</v>
      </c>
      <c r="AC103" s="49">
        <f t="shared" si="185"/>
        <v>0</v>
      </c>
      <c r="AD103" s="49">
        <f t="shared" si="185"/>
        <v>0</v>
      </c>
      <c r="AE103" s="49">
        <f t="shared" si="185"/>
        <v>0</v>
      </c>
      <c r="AF103" s="49">
        <f t="shared" si="185"/>
        <v>0</v>
      </c>
      <c r="AG103" s="49">
        <f t="shared" si="185"/>
        <v>0</v>
      </c>
      <c r="AH103" s="49">
        <f t="shared" si="185"/>
        <v>0</v>
      </c>
      <c r="AI103" s="49">
        <f t="shared" si="185"/>
        <v>0</v>
      </c>
      <c r="AJ103" s="49">
        <f t="shared" si="185"/>
        <v>0</v>
      </c>
      <c r="AK103" s="49">
        <f t="shared" si="185"/>
        <v>0</v>
      </c>
      <c r="AL103" s="49">
        <f t="shared" si="185"/>
        <v>0</v>
      </c>
      <c r="AM103" s="49">
        <f t="shared" si="185"/>
        <v>0</v>
      </c>
      <c r="AN103" s="49" t="e">
        <f t="shared" si="126"/>
        <v>#REF!</v>
      </c>
      <c r="AO103" s="49" t="e">
        <f t="shared" si="127"/>
        <v>#REF!</v>
      </c>
      <c r="AP103" s="49" t="e">
        <f t="shared" si="128"/>
        <v>#REF!</v>
      </c>
      <c r="AQ103" s="49" t="e">
        <f t="shared" si="129"/>
        <v>#REF!</v>
      </c>
      <c r="AR103" s="49" t="e">
        <f t="shared" si="130"/>
        <v>#REF!</v>
      </c>
      <c r="AS103" s="49" t="e">
        <f t="shared" si="131"/>
        <v>#REF!</v>
      </c>
      <c r="AT103" s="49" t="e">
        <f t="shared" si="132"/>
        <v>#REF!</v>
      </c>
      <c r="AU103" s="49" t="e">
        <f t="shared" si="133"/>
        <v>#REF!</v>
      </c>
      <c r="AV103" s="49" t="e">
        <f t="shared" si="134"/>
        <v>#REF!</v>
      </c>
      <c r="AW103" s="49" t="e">
        <f t="shared" si="135"/>
        <v>#REF!</v>
      </c>
      <c r="AX103" s="49" t="e">
        <f t="shared" si="136"/>
        <v>#REF!</v>
      </c>
    </row>
    <row r="104" spans="1:50" ht="24.95" hidden="1" customHeight="1" x14ac:dyDescent="0.25">
      <c r="A104" s="19"/>
      <c r="B104" s="72" t="str">
        <f t="shared" si="186"/>
        <v>Avril</v>
      </c>
      <c r="C104" s="16" t="str">
        <f t="shared" si="186"/>
        <v>Béziers</v>
      </c>
      <c r="D104" s="16" t="str">
        <f t="shared" si="186"/>
        <v/>
      </c>
      <c r="E104" s="45">
        <f t="shared" si="186"/>
        <v>7871</v>
      </c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4"/>
      <c r="AB104" s="50" t="e">
        <f>IF(#REF!="",0,#REF!)</f>
        <v>#REF!</v>
      </c>
      <c r="AC104" s="49">
        <f t="shared" si="185"/>
        <v>0</v>
      </c>
      <c r="AD104" s="49">
        <f t="shared" si="185"/>
        <v>0</v>
      </c>
      <c r="AE104" s="49">
        <f t="shared" si="185"/>
        <v>0</v>
      </c>
      <c r="AF104" s="49">
        <f t="shared" si="185"/>
        <v>0</v>
      </c>
      <c r="AG104" s="49">
        <f t="shared" si="185"/>
        <v>0</v>
      </c>
      <c r="AH104" s="49">
        <f t="shared" si="185"/>
        <v>0</v>
      </c>
      <c r="AI104" s="49">
        <f t="shared" si="185"/>
        <v>0</v>
      </c>
      <c r="AJ104" s="49">
        <f t="shared" si="185"/>
        <v>0</v>
      </c>
      <c r="AK104" s="49">
        <f t="shared" si="185"/>
        <v>0</v>
      </c>
      <c r="AL104" s="49">
        <f t="shared" si="185"/>
        <v>0</v>
      </c>
      <c r="AM104" s="49">
        <f t="shared" si="185"/>
        <v>0</v>
      </c>
      <c r="AN104" s="49" t="e">
        <f t="shared" si="126"/>
        <v>#REF!</v>
      </c>
      <c r="AO104" s="49" t="e">
        <f t="shared" si="127"/>
        <v>#REF!</v>
      </c>
      <c r="AP104" s="49" t="e">
        <f t="shared" si="128"/>
        <v>#REF!</v>
      </c>
      <c r="AQ104" s="49" t="e">
        <f t="shared" si="129"/>
        <v>#REF!</v>
      </c>
      <c r="AR104" s="49" t="e">
        <f t="shared" si="130"/>
        <v>#REF!</v>
      </c>
      <c r="AS104" s="49" t="e">
        <f t="shared" si="131"/>
        <v>#REF!</v>
      </c>
      <c r="AT104" s="49" t="e">
        <f t="shared" si="132"/>
        <v>#REF!</v>
      </c>
      <c r="AU104" s="49" t="e">
        <f t="shared" si="133"/>
        <v>#REF!</v>
      </c>
      <c r="AV104" s="49" t="e">
        <f t="shared" si="134"/>
        <v>#REF!</v>
      </c>
      <c r="AW104" s="49" t="e">
        <f t="shared" si="135"/>
        <v>#REF!</v>
      </c>
      <c r="AX104" s="49" t="e">
        <f t="shared" si="136"/>
        <v>#REF!</v>
      </c>
    </row>
    <row r="105" spans="1:50" ht="24.95" hidden="1" customHeight="1" x14ac:dyDescent="0.25">
      <c r="A105" s="19"/>
      <c r="B105" s="72" t="str">
        <f t="shared" si="186"/>
        <v>Mai</v>
      </c>
      <c r="C105" s="16" t="str">
        <f t="shared" si="186"/>
        <v>Béziers</v>
      </c>
      <c r="D105" s="16" t="str">
        <f t="shared" si="186"/>
        <v/>
      </c>
      <c r="E105" s="45">
        <f t="shared" si="186"/>
        <v>7871</v>
      </c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4"/>
      <c r="AB105" s="50" t="e">
        <f>IF(#REF!="",0,#REF!)</f>
        <v>#REF!</v>
      </c>
      <c r="AC105" s="49">
        <f t="shared" si="185"/>
        <v>0</v>
      </c>
      <c r="AD105" s="49">
        <f t="shared" si="185"/>
        <v>0</v>
      </c>
      <c r="AE105" s="49">
        <f t="shared" si="185"/>
        <v>0</v>
      </c>
      <c r="AF105" s="49">
        <f t="shared" si="185"/>
        <v>0</v>
      </c>
      <c r="AG105" s="49">
        <f t="shared" si="185"/>
        <v>0</v>
      </c>
      <c r="AH105" s="49">
        <f t="shared" si="185"/>
        <v>0</v>
      </c>
      <c r="AI105" s="49">
        <f t="shared" si="185"/>
        <v>0</v>
      </c>
      <c r="AJ105" s="49">
        <f t="shared" si="185"/>
        <v>0</v>
      </c>
      <c r="AK105" s="49">
        <f t="shared" si="185"/>
        <v>0</v>
      </c>
      <c r="AL105" s="49">
        <f t="shared" si="185"/>
        <v>0</v>
      </c>
      <c r="AM105" s="49">
        <f t="shared" si="185"/>
        <v>0</v>
      </c>
      <c r="AN105" s="49" t="e">
        <f t="shared" si="126"/>
        <v>#REF!</v>
      </c>
      <c r="AO105" s="49" t="e">
        <f t="shared" si="127"/>
        <v>#REF!</v>
      </c>
      <c r="AP105" s="49" t="e">
        <f t="shared" si="128"/>
        <v>#REF!</v>
      </c>
      <c r="AQ105" s="49" t="e">
        <f t="shared" si="129"/>
        <v>#REF!</v>
      </c>
      <c r="AR105" s="49" t="e">
        <f t="shared" si="130"/>
        <v>#REF!</v>
      </c>
      <c r="AS105" s="49" t="e">
        <f t="shared" si="131"/>
        <v>#REF!</v>
      </c>
      <c r="AT105" s="49" t="e">
        <f t="shared" si="132"/>
        <v>#REF!</v>
      </c>
      <c r="AU105" s="49" t="e">
        <f t="shared" si="133"/>
        <v>#REF!</v>
      </c>
      <c r="AV105" s="49" t="e">
        <f t="shared" si="134"/>
        <v>#REF!</v>
      </c>
      <c r="AW105" s="49" t="e">
        <f t="shared" si="135"/>
        <v>#REF!</v>
      </c>
      <c r="AX105" s="49" t="e">
        <f t="shared" si="136"/>
        <v>#REF!</v>
      </c>
    </row>
    <row r="106" spans="1:50" ht="24.95" hidden="1" customHeight="1" x14ac:dyDescent="0.25">
      <c r="A106" s="19"/>
      <c r="B106" s="72" t="str">
        <f t="shared" si="186"/>
        <v>Juin</v>
      </c>
      <c r="C106" s="16" t="str">
        <f t="shared" si="186"/>
        <v>Béziers</v>
      </c>
      <c r="D106" s="16" t="str">
        <f t="shared" si="186"/>
        <v/>
      </c>
      <c r="E106" s="45">
        <f t="shared" si="186"/>
        <v>7871</v>
      </c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4"/>
      <c r="AB106" s="50" t="e">
        <f>IF(#REF!="",0,#REF!)</f>
        <v>#REF!</v>
      </c>
      <c r="AC106" s="49">
        <f t="shared" si="185"/>
        <v>0</v>
      </c>
      <c r="AD106" s="49">
        <f t="shared" si="185"/>
        <v>0</v>
      </c>
      <c r="AE106" s="49">
        <f t="shared" si="185"/>
        <v>0</v>
      </c>
      <c r="AF106" s="49">
        <f t="shared" si="185"/>
        <v>0</v>
      </c>
      <c r="AG106" s="49">
        <f t="shared" si="185"/>
        <v>0</v>
      </c>
      <c r="AH106" s="49">
        <f t="shared" si="185"/>
        <v>0</v>
      </c>
      <c r="AI106" s="49">
        <f t="shared" si="185"/>
        <v>0</v>
      </c>
      <c r="AJ106" s="49">
        <f t="shared" si="185"/>
        <v>0</v>
      </c>
      <c r="AK106" s="49">
        <f t="shared" si="185"/>
        <v>0</v>
      </c>
      <c r="AL106" s="49">
        <f t="shared" si="185"/>
        <v>0</v>
      </c>
      <c r="AM106" s="49">
        <f t="shared" si="185"/>
        <v>0</v>
      </c>
      <c r="AN106" s="49" t="e">
        <f t="shared" si="126"/>
        <v>#REF!</v>
      </c>
      <c r="AO106" s="49" t="e">
        <f t="shared" si="127"/>
        <v>#REF!</v>
      </c>
      <c r="AP106" s="49" t="e">
        <f t="shared" si="128"/>
        <v>#REF!</v>
      </c>
      <c r="AQ106" s="49" t="e">
        <f t="shared" si="129"/>
        <v>#REF!</v>
      </c>
      <c r="AR106" s="49" t="e">
        <f t="shared" si="130"/>
        <v>#REF!</v>
      </c>
      <c r="AS106" s="49" t="e">
        <f t="shared" si="131"/>
        <v>#REF!</v>
      </c>
      <c r="AT106" s="49" t="e">
        <f t="shared" si="132"/>
        <v>#REF!</v>
      </c>
      <c r="AU106" s="49" t="e">
        <f t="shared" si="133"/>
        <v>#REF!</v>
      </c>
      <c r="AV106" s="49" t="e">
        <f t="shared" si="134"/>
        <v>#REF!</v>
      </c>
      <c r="AW106" s="49" t="e">
        <f t="shared" si="135"/>
        <v>#REF!</v>
      </c>
      <c r="AX106" s="49" t="e">
        <f t="shared" si="136"/>
        <v>#REF!</v>
      </c>
    </row>
    <row r="107" spans="1:50" ht="24.95" hidden="1" customHeight="1" x14ac:dyDescent="0.25">
      <c r="A107" s="19"/>
      <c r="B107" s="72" t="str">
        <f t="shared" si="186"/>
        <v>Juillet</v>
      </c>
      <c r="C107" s="16" t="str">
        <f t="shared" si="186"/>
        <v>Béziers</v>
      </c>
      <c r="D107" s="16" t="str">
        <f t="shared" si="186"/>
        <v/>
      </c>
      <c r="E107" s="45">
        <f t="shared" si="186"/>
        <v>7871</v>
      </c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4"/>
      <c r="AB107" s="50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</row>
    <row r="108" spans="1:50" ht="24.95" hidden="1" customHeight="1" x14ac:dyDescent="0.25">
      <c r="A108" s="19"/>
      <c r="B108" s="72" t="str">
        <f t="shared" si="186"/>
        <v>Août</v>
      </c>
      <c r="C108" s="16" t="str">
        <f t="shared" si="186"/>
        <v>Béziers</v>
      </c>
      <c r="D108" s="16" t="str">
        <f t="shared" si="186"/>
        <v/>
      </c>
      <c r="E108" s="45">
        <f t="shared" si="186"/>
        <v>7871</v>
      </c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4"/>
      <c r="AB108" s="50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</row>
    <row r="109" spans="1:50" ht="24.95" hidden="1" customHeight="1" x14ac:dyDescent="0.25">
      <c r="A109" s="19"/>
      <c r="B109" s="72" t="str">
        <f t="shared" si="186"/>
        <v>Septembre</v>
      </c>
      <c r="C109" s="16" t="str">
        <f t="shared" si="186"/>
        <v>Béziers</v>
      </c>
      <c r="D109" s="16" t="str">
        <f t="shared" si="186"/>
        <v/>
      </c>
      <c r="E109" s="45">
        <f t="shared" si="186"/>
        <v>7871</v>
      </c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4"/>
      <c r="AB109" s="50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</row>
    <row r="110" spans="1:50" ht="24.95" hidden="1" customHeight="1" x14ac:dyDescent="0.25">
      <c r="A110" s="19"/>
      <c r="B110" s="72" t="str">
        <f t="shared" si="186"/>
        <v>Octobre</v>
      </c>
      <c r="C110" s="16" t="str">
        <f t="shared" si="186"/>
        <v>Béziers</v>
      </c>
      <c r="D110" s="16" t="str">
        <f t="shared" si="186"/>
        <v/>
      </c>
      <c r="E110" s="45">
        <f t="shared" si="186"/>
        <v>7871</v>
      </c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4"/>
      <c r="AB110" s="50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</row>
    <row r="111" spans="1:50" ht="24.95" hidden="1" customHeight="1" x14ac:dyDescent="0.25">
      <c r="A111" s="19"/>
      <c r="B111" s="72" t="str">
        <f t="shared" si="186"/>
        <v>Novembre</v>
      </c>
      <c r="C111" s="16" t="str">
        <f t="shared" si="186"/>
        <v>Béziers</v>
      </c>
      <c r="D111" s="16" t="str">
        <f t="shared" si="186"/>
        <v/>
      </c>
      <c r="E111" s="45">
        <f t="shared" si="186"/>
        <v>7871</v>
      </c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4"/>
      <c r="AB111" s="50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</row>
    <row r="112" spans="1:50" ht="24.95" hidden="1" customHeight="1" x14ac:dyDescent="0.25">
      <c r="A112" s="19"/>
      <c r="B112" s="72" t="str">
        <f t="shared" si="186"/>
        <v>Décembre</v>
      </c>
      <c r="C112" s="16" t="str">
        <f t="shared" si="186"/>
        <v>Béziers</v>
      </c>
      <c r="D112" s="16" t="str">
        <f t="shared" si="186"/>
        <v/>
      </c>
      <c r="E112" s="45">
        <f t="shared" si="186"/>
        <v>7871</v>
      </c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4"/>
      <c r="AB112" s="50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</row>
    <row r="113" spans="1:50" ht="24.95" hidden="1" customHeight="1" x14ac:dyDescent="0.25">
      <c r="A113" s="19"/>
      <c r="B113" s="86" t="s">
        <v>38</v>
      </c>
      <c r="C113" s="16" t="str">
        <f t="shared" si="186"/>
        <v>Béziers</v>
      </c>
      <c r="D113" s="16" t="str">
        <f t="shared" si="186"/>
        <v/>
      </c>
      <c r="E113" s="45">
        <f t="shared" si="186"/>
        <v>7871</v>
      </c>
      <c r="F113" s="87">
        <f>SUM(F101:F112)</f>
        <v>0</v>
      </c>
      <c r="G113" s="87">
        <f t="shared" ref="G113" si="187">SUM(G101:G112)</f>
        <v>0</v>
      </c>
      <c r="H113" s="87">
        <f t="shared" ref="H113" si="188">SUM(H101:H112)</f>
        <v>0</v>
      </c>
      <c r="I113" s="87">
        <f t="shared" ref="I113" si="189">SUM(I101:I112)</f>
        <v>0</v>
      </c>
      <c r="J113" s="87">
        <f t="shared" ref="J113" si="190">SUM(J101:J112)</f>
        <v>0</v>
      </c>
      <c r="K113" s="87">
        <f t="shared" ref="K113" si="191">SUM(K101:K112)</f>
        <v>0</v>
      </c>
      <c r="L113" s="87">
        <f t="shared" ref="L113" si="192">SUM(L101:L112)</f>
        <v>0</v>
      </c>
      <c r="M113" s="87">
        <f t="shared" ref="M113" si="193">SUM(M101:M112)</f>
        <v>0</v>
      </c>
      <c r="N113" s="87">
        <f t="shared" ref="N113" si="194">SUM(N101:N112)</f>
        <v>0</v>
      </c>
      <c r="O113" s="87">
        <f t="shared" ref="O113" si="195">SUM(O101:O112)</f>
        <v>0</v>
      </c>
      <c r="P113" s="87">
        <f t="shared" ref="P113" si="196">SUM(P101:P112)</f>
        <v>0</v>
      </c>
      <c r="Q113" s="87">
        <f t="shared" ref="Q113:Z113" si="197">SUM(Q101:Q112)</f>
        <v>0</v>
      </c>
      <c r="R113" s="87">
        <f t="shared" si="197"/>
        <v>0</v>
      </c>
      <c r="S113" s="87">
        <f t="shared" si="197"/>
        <v>0</v>
      </c>
      <c r="T113" s="87">
        <f t="shared" si="197"/>
        <v>0</v>
      </c>
      <c r="U113" s="87">
        <f t="shared" si="197"/>
        <v>0</v>
      </c>
      <c r="V113" s="87">
        <f t="shared" si="197"/>
        <v>0</v>
      </c>
      <c r="W113" s="87">
        <f t="shared" si="197"/>
        <v>0</v>
      </c>
      <c r="X113" s="87">
        <f t="shared" si="197"/>
        <v>0</v>
      </c>
      <c r="Y113" s="87">
        <f t="shared" si="197"/>
        <v>0</v>
      </c>
      <c r="Z113" s="87">
        <f t="shared" si="197"/>
        <v>0</v>
      </c>
      <c r="AA113" s="4"/>
      <c r="AB113" s="50" t="e">
        <f>IF(#REF!="",0,#REF!)</f>
        <v>#REF!</v>
      </c>
      <c r="AC113" s="49">
        <f t="shared" ref="AC113:AC115" si="198">F169</f>
        <v>0</v>
      </c>
      <c r="AD113" s="49">
        <f t="shared" ref="AD113:AD115" si="199">G169</f>
        <v>0</v>
      </c>
      <c r="AE113" s="49">
        <f t="shared" ref="AE113:AE115" si="200">H169</f>
        <v>0</v>
      </c>
      <c r="AF113" s="49">
        <f t="shared" ref="AF113:AF115" si="201">I169</f>
        <v>0</v>
      </c>
      <c r="AG113" s="49">
        <f t="shared" ref="AG113:AG115" si="202">J169</f>
        <v>0</v>
      </c>
      <c r="AH113" s="49">
        <f t="shared" ref="AH113:AH115" si="203">K169</f>
        <v>0</v>
      </c>
      <c r="AI113" s="49">
        <f t="shared" ref="AI113:AI115" si="204">L169</f>
        <v>0</v>
      </c>
      <c r="AJ113" s="49">
        <f t="shared" ref="AJ113:AJ115" si="205">M169</f>
        <v>0</v>
      </c>
      <c r="AK113" s="49">
        <f t="shared" ref="AK113:AK115" si="206">N169</f>
        <v>0</v>
      </c>
      <c r="AL113" s="49">
        <f t="shared" ref="AL113:AL115" si="207">O169</f>
        <v>0</v>
      </c>
      <c r="AM113" s="49">
        <f t="shared" ref="AM113:AM115" si="208">P169</f>
        <v>0</v>
      </c>
      <c r="AN113" s="49" t="e">
        <f t="shared" si="126"/>
        <v>#REF!</v>
      </c>
      <c r="AO113" s="49" t="e">
        <f t="shared" si="127"/>
        <v>#REF!</v>
      </c>
      <c r="AP113" s="49" t="e">
        <f t="shared" si="128"/>
        <v>#REF!</v>
      </c>
      <c r="AQ113" s="49" t="e">
        <f t="shared" si="129"/>
        <v>#REF!</v>
      </c>
      <c r="AR113" s="49" t="e">
        <f t="shared" si="130"/>
        <v>#REF!</v>
      </c>
      <c r="AS113" s="49" t="e">
        <f t="shared" si="131"/>
        <v>#REF!</v>
      </c>
      <c r="AT113" s="49" t="e">
        <f t="shared" si="132"/>
        <v>#REF!</v>
      </c>
      <c r="AU113" s="49" t="e">
        <f t="shared" si="133"/>
        <v>#REF!</v>
      </c>
      <c r="AV113" s="49" t="e">
        <f t="shared" si="134"/>
        <v>#REF!</v>
      </c>
      <c r="AW113" s="49" t="e">
        <f t="shared" si="135"/>
        <v>#REF!</v>
      </c>
      <c r="AX113" s="49" t="e">
        <f t="shared" si="136"/>
        <v>#REF!</v>
      </c>
    </row>
    <row r="114" spans="1:50" ht="50.1" hidden="1" customHeight="1" x14ac:dyDescent="0.25">
      <c r="A114" s="19"/>
      <c r="B114" s="274" t="s">
        <v>34</v>
      </c>
      <c r="C114" s="274"/>
      <c r="D114" s="274"/>
      <c r="E114" s="274"/>
      <c r="F114" s="278"/>
      <c r="G114" s="278"/>
      <c r="H114" s="278"/>
      <c r="I114" s="278"/>
      <c r="J114" s="278"/>
      <c r="K114" s="278"/>
      <c r="L114" s="278"/>
      <c r="M114" s="278"/>
      <c r="N114" s="278"/>
      <c r="O114" s="278"/>
      <c r="P114" s="278"/>
      <c r="Q114" s="278"/>
      <c r="R114" s="278"/>
      <c r="S114" s="278"/>
      <c r="T114" s="278"/>
      <c r="U114" s="278"/>
      <c r="V114" s="278"/>
      <c r="W114" s="278"/>
      <c r="X114" s="278"/>
      <c r="Y114" s="278"/>
      <c r="Z114" s="279"/>
      <c r="AA114" s="4"/>
      <c r="AB114" s="50" t="e">
        <f>IF(#REF!="",0,#REF!)</f>
        <v>#REF!</v>
      </c>
      <c r="AC114" s="49">
        <f t="shared" si="198"/>
        <v>0</v>
      </c>
      <c r="AD114" s="49">
        <f t="shared" si="199"/>
        <v>0</v>
      </c>
      <c r="AE114" s="49">
        <f t="shared" si="200"/>
        <v>0</v>
      </c>
      <c r="AF114" s="49">
        <f t="shared" si="201"/>
        <v>0</v>
      </c>
      <c r="AG114" s="49">
        <f t="shared" si="202"/>
        <v>0</v>
      </c>
      <c r="AH114" s="49">
        <f t="shared" si="203"/>
        <v>0</v>
      </c>
      <c r="AI114" s="49">
        <f t="shared" si="204"/>
        <v>0</v>
      </c>
      <c r="AJ114" s="49">
        <f t="shared" si="205"/>
        <v>0</v>
      </c>
      <c r="AK114" s="49">
        <f t="shared" si="206"/>
        <v>0</v>
      </c>
      <c r="AL114" s="49">
        <f t="shared" si="207"/>
        <v>0</v>
      </c>
      <c r="AM114" s="49">
        <f t="shared" si="208"/>
        <v>0</v>
      </c>
      <c r="AN114" s="49" t="e">
        <f t="shared" si="126"/>
        <v>#REF!</v>
      </c>
      <c r="AO114" s="49" t="e">
        <f t="shared" si="127"/>
        <v>#REF!</v>
      </c>
      <c r="AP114" s="49" t="e">
        <f t="shared" si="128"/>
        <v>#REF!</v>
      </c>
      <c r="AQ114" s="49" t="e">
        <f t="shared" si="129"/>
        <v>#REF!</v>
      </c>
      <c r="AR114" s="49" t="e">
        <f t="shared" si="130"/>
        <v>#REF!</v>
      </c>
      <c r="AS114" s="49" t="e">
        <f t="shared" si="131"/>
        <v>#REF!</v>
      </c>
      <c r="AT114" s="49" t="e">
        <f t="shared" si="132"/>
        <v>#REF!</v>
      </c>
      <c r="AU114" s="49" t="e">
        <f t="shared" si="133"/>
        <v>#REF!</v>
      </c>
      <c r="AV114" s="49" t="e">
        <f t="shared" si="134"/>
        <v>#REF!</v>
      </c>
      <c r="AW114" s="49" t="e">
        <f t="shared" si="135"/>
        <v>#REF!</v>
      </c>
      <c r="AX114" s="49" t="e">
        <f t="shared" si="136"/>
        <v>#REF!</v>
      </c>
    </row>
    <row r="115" spans="1:50" ht="50.1" hidden="1" customHeight="1" x14ac:dyDescent="0.25">
      <c r="A115" s="19"/>
      <c r="B115" s="275"/>
      <c r="C115" s="275"/>
      <c r="D115" s="275"/>
      <c r="E115" s="275"/>
      <c r="F115" s="278" t="s">
        <v>27</v>
      </c>
      <c r="G115" s="278"/>
      <c r="H115" s="278"/>
      <c r="I115" s="278"/>
      <c r="J115" s="278"/>
      <c r="K115" s="278"/>
      <c r="L115" s="278"/>
      <c r="M115" s="278"/>
      <c r="N115" s="278"/>
      <c r="O115" s="278"/>
      <c r="P115" s="278"/>
      <c r="Q115" s="278"/>
      <c r="R115" s="278"/>
      <c r="S115" s="278"/>
      <c r="T115" s="278"/>
      <c r="U115" s="278"/>
      <c r="V115" s="278"/>
      <c r="W115" s="278"/>
      <c r="X115" s="278"/>
      <c r="Y115" s="278"/>
      <c r="Z115" s="279"/>
      <c r="AA115" s="4"/>
      <c r="AB115" s="50" t="e">
        <f>IF(#REF!="",0,#REF!)</f>
        <v>#REF!</v>
      </c>
      <c r="AC115" s="49">
        <f t="shared" si="198"/>
        <v>0</v>
      </c>
      <c r="AD115" s="49">
        <f t="shared" si="199"/>
        <v>0</v>
      </c>
      <c r="AE115" s="49">
        <f t="shared" si="200"/>
        <v>0</v>
      </c>
      <c r="AF115" s="49">
        <f t="shared" si="201"/>
        <v>0</v>
      </c>
      <c r="AG115" s="49">
        <f t="shared" si="202"/>
        <v>0</v>
      </c>
      <c r="AH115" s="49">
        <f t="shared" si="203"/>
        <v>0</v>
      </c>
      <c r="AI115" s="49">
        <f t="shared" si="204"/>
        <v>0</v>
      </c>
      <c r="AJ115" s="49">
        <f t="shared" si="205"/>
        <v>0</v>
      </c>
      <c r="AK115" s="49">
        <f t="shared" si="206"/>
        <v>0</v>
      </c>
      <c r="AL115" s="49">
        <f t="shared" si="207"/>
        <v>0</v>
      </c>
      <c r="AM115" s="49">
        <f t="shared" si="208"/>
        <v>0</v>
      </c>
      <c r="AN115" s="49" t="e">
        <f t="shared" si="126"/>
        <v>#REF!</v>
      </c>
      <c r="AO115" s="49" t="e">
        <f t="shared" si="127"/>
        <v>#REF!</v>
      </c>
      <c r="AP115" s="49" t="e">
        <f t="shared" si="128"/>
        <v>#REF!</v>
      </c>
      <c r="AQ115" s="49" t="e">
        <f t="shared" si="129"/>
        <v>#REF!</v>
      </c>
      <c r="AR115" s="49" t="e">
        <f t="shared" si="130"/>
        <v>#REF!</v>
      </c>
      <c r="AS115" s="49" t="e">
        <f t="shared" si="131"/>
        <v>#REF!</v>
      </c>
      <c r="AT115" s="49" t="e">
        <f t="shared" si="132"/>
        <v>#REF!</v>
      </c>
      <c r="AU115" s="49" t="e">
        <f t="shared" si="133"/>
        <v>#REF!</v>
      </c>
      <c r="AV115" s="49" t="e">
        <f t="shared" si="134"/>
        <v>#REF!</v>
      </c>
      <c r="AW115" s="49" t="e">
        <f t="shared" si="135"/>
        <v>#REF!</v>
      </c>
      <c r="AX115" s="49" t="e">
        <f t="shared" si="136"/>
        <v>#REF!</v>
      </c>
    </row>
    <row r="116" spans="1:50" ht="50.1" hidden="1" customHeight="1" x14ac:dyDescent="0.25">
      <c r="A116" s="19"/>
      <c r="B116" s="15" t="str">
        <f t="shared" ref="B116:E117" si="209">B4</f>
        <v>Mois</v>
      </c>
      <c r="C116" s="29" t="str">
        <f t="shared" si="209"/>
        <v xml:space="preserve">VILLE : </v>
      </c>
      <c r="D116" s="29" t="str">
        <f t="shared" si="209"/>
        <v>ANNEE</v>
      </c>
      <c r="E116" s="29" t="str">
        <f t="shared" si="209"/>
        <v xml:space="preserve">Surface de plancher </v>
      </c>
      <c r="F116" s="76">
        <v>2010</v>
      </c>
      <c r="G116" s="76">
        <f>F116+1</f>
        <v>2011</v>
      </c>
      <c r="H116" s="76">
        <f>G116+1</f>
        <v>2012</v>
      </c>
      <c r="I116" s="76">
        <f t="shared" ref="I116:Q116" si="210">H116+1</f>
        <v>2013</v>
      </c>
      <c r="J116" s="76">
        <f t="shared" si="210"/>
        <v>2014</v>
      </c>
      <c r="K116" s="76">
        <f t="shared" si="210"/>
        <v>2015</v>
      </c>
      <c r="L116" s="76">
        <f t="shared" si="210"/>
        <v>2016</v>
      </c>
      <c r="M116" s="76">
        <f t="shared" si="210"/>
        <v>2017</v>
      </c>
      <c r="N116" s="76">
        <f t="shared" si="210"/>
        <v>2018</v>
      </c>
      <c r="O116" s="76">
        <f t="shared" si="210"/>
        <v>2019</v>
      </c>
      <c r="P116" s="76">
        <f t="shared" si="210"/>
        <v>2020</v>
      </c>
      <c r="Q116" s="76">
        <f t="shared" si="210"/>
        <v>2021</v>
      </c>
      <c r="R116" s="76">
        <f t="shared" ref="R116" si="211">Q116+1</f>
        <v>2022</v>
      </c>
      <c r="S116" s="76">
        <f t="shared" ref="S116" si="212">R116+1</f>
        <v>2023</v>
      </c>
      <c r="T116" s="76">
        <f t="shared" ref="T116" si="213">S116+1</f>
        <v>2024</v>
      </c>
      <c r="U116" s="76">
        <f t="shared" ref="U116" si="214">T116+1</f>
        <v>2025</v>
      </c>
      <c r="V116" s="76">
        <f t="shared" ref="V116" si="215">U116+1</f>
        <v>2026</v>
      </c>
      <c r="W116" s="76">
        <f t="shared" ref="W116" si="216">V116+1</f>
        <v>2027</v>
      </c>
      <c r="X116" s="76">
        <f t="shared" ref="X116" si="217">W116+1</f>
        <v>2028</v>
      </c>
      <c r="Y116" s="76">
        <f t="shared" ref="Y116" si="218">X116+1</f>
        <v>2029</v>
      </c>
      <c r="Z116" s="76">
        <f t="shared" ref="Z116" si="219">Y116+1</f>
        <v>2030</v>
      </c>
      <c r="AA116" s="4"/>
      <c r="AB116" s="50" t="e">
        <f>IF(#REF!="",0,#REF!)</f>
        <v>#REF!</v>
      </c>
      <c r="AC116" s="49" t="e">
        <f>#REF!</f>
        <v>#REF!</v>
      </c>
      <c r="AD116" s="49" t="e">
        <f>#REF!</f>
        <v>#REF!</v>
      </c>
      <c r="AE116" s="49" t="e">
        <f>#REF!</f>
        <v>#REF!</v>
      </c>
      <c r="AF116" s="49" t="e">
        <f>#REF!</f>
        <v>#REF!</v>
      </c>
      <c r="AG116" s="49" t="e">
        <f>#REF!</f>
        <v>#REF!</v>
      </c>
      <c r="AH116" s="49" t="e">
        <f>#REF!</f>
        <v>#REF!</v>
      </c>
      <c r="AI116" s="49" t="e">
        <f>#REF!</f>
        <v>#REF!</v>
      </c>
      <c r="AJ116" s="49" t="e">
        <f>#REF!</f>
        <v>#REF!</v>
      </c>
      <c r="AK116" s="49" t="e">
        <f>#REF!</f>
        <v>#REF!</v>
      </c>
      <c r="AL116" s="49" t="e">
        <f>#REF!</f>
        <v>#REF!</v>
      </c>
      <c r="AM116" s="49" t="e">
        <f>#REF!</f>
        <v>#REF!</v>
      </c>
      <c r="AN116" s="49" t="e">
        <f t="shared" si="126"/>
        <v>#REF!</v>
      </c>
      <c r="AO116" s="49" t="e">
        <f t="shared" si="127"/>
        <v>#REF!</v>
      </c>
      <c r="AP116" s="49" t="e">
        <f t="shared" si="128"/>
        <v>#REF!</v>
      </c>
      <c r="AQ116" s="49" t="e">
        <f t="shared" si="129"/>
        <v>#REF!</v>
      </c>
      <c r="AR116" s="49" t="e">
        <f t="shared" si="130"/>
        <v>#REF!</v>
      </c>
      <c r="AS116" s="49" t="e">
        <f t="shared" si="131"/>
        <v>#REF!</v>
      </c>
      <c r="AT116" s="49" t="e">
        <f t="shared" si="132"/>
        <v>#REF!</v>
      </c>
      <c r="AU116" s="49" t="e">
        <f t="shared" si="133"/>
        <v>#REF!</v>
      </c>
      <c r="AV116" s="49" t="e">
        <f t="shared" si="134"/>
        <v>#REF!</v>
      </c>
      <c r="AW116" s="49" t="e">
        <f t="shared" si="135"/>
        <v>#REF!</v>
      </c>
      <c r="AX116" s="49" t="e">
        <f t="shared" si="136"/>
        <v>#REF!</v>
      </c>
    </row>
    <row r="117" spans="1:50" ht="24.95" hidden="1" customHeight="1" x14ac:dyDescent="0.25">
      <c r="A117" s="19"/>
      <c r="B117" s="72" t="str">
        <f t="shared" si="209"/>
        <v>Janvier</v>
      </c>
      <c r="C117" s="16" t="str">
        <f t="shared" si="209"/>
        <v>Béziers</v>
      </c>
      <c r="D117" s="16" t="str">
        <f t="shared" si="209"/>
        <v/>
      </c>
      <c r="E117" s="45">
        <f t="shared" si="209"/>
        <v>7871</v>
      </c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4"/>
      <c r="AB117" s="50" t="e">
        <f>IF(#REF!="",0,#REF!)</f>
        <v>#REF!</v>
      </c>
      <c r="AC117" s="49">
        <f t="shared" ref="AC117:AM121" si="220">F173</f>
        <v>0</v>
      </c>
      <c r="AD117" s="49">
        <f t="shared" si="220"/>
        <v>0</v>
      </c>
      <c r="AE117" s="49">
        <f t="shared" si="220"/>
        <v>0</v>
      </c>
      <c r="AF117" s="49">
        <f t="shared" si="220"/>
        <v>0</v>
      </c>
      <c r="AG117" s="49">
        <f t="shared" si="220"/>
        <v>0</v>
      </c>
      <c r="AH117" s="49">
        <f t="shared" si="220"/>
        <v>0</v>
      </c>
      <c r="AI117" s="49">
        <f t="shared" si="220"/>
        <v>0</v>
      </c>
      <c r="AJ117" s="49">
        <f t="shared" si="220"/>
        <v>0</v>
      </c>
      <c r="AK117" s="49">
        <f t="shared" si="220"/>
        <v>0</v>
      </c>
      <c r="AL117" s="49">
        <f t="shared" si="220"/>
        <v>0</v>
      </c>
      <c r="AM117" s="49">
        <f t="shared" si="220"/>
        <v>0</v>
      </c>
      <c r="AN117" s="49" t="e">
        <f t="shared" si="126"/>
        <v>#REF!</v>
      </c>
      <c r="AO117" s="49" t="e">
        <f t="shared" si="127"/>
        <v>#REF!</v>
      </c>
      <c r="AP117" s="49" t="e">
        <f t="shared" si="128"/>
        <v>#REF!</v>
      </c>
      <c r="AQ117" s="49" t="e">
        <f t="shared" si="129"/>
        <v>#REF!</v>
      </c>
      <c r="AR117" s="49" t="e">
        <f t="shared" si="130"/>
        <v>#REF!</v>
      </c>
      <c r="AS117" s="49" t="e">
        <f t="shared" si="131"/>
        <v>#REF!</v>
      </c>
      <c r="AT117" s="49" t="e">
        <f t="shared" si="132"/>
        <v>#REF!</v>
      </c>
      <c r="AU117" s="49" t="e">
        <f t="shared" si="133"/>
        <v>#REF!</v>
      </c>
      <c r="AV117" s="49" t="e">
        <f t="shared" si="134"/>
        <v>#REF!</v>
      </c>
      <c r="AW117" s="49" t="e">
        <f t="shared" si="135"/>
        <v>#REF!</v>
      </c>
      <c r="AX117" s="49" t="e">
        <f t="shared" si="136"/>
        <v>#REF!</v>
      </c>
    </row>
    <row r="118" spans="1:50" ht="24.95" hidden="1" customHeight="1" x14ac:dyDescent="0.25">
      <c r="A118" s="19"/>
      <c r="B118" s="72" t="str">
        <f t="shared" ref="B118:E129" si="221">B6</f>
        <v>Février</v>
      </c>
      <c r="C118" s="16" t="str">
        <f t="shared" si="221"/>
        <v>Béziers</v>
      </c>
      <c r="D118" s="16" t="str">
        <f t="shared" si="221"/>
        <v/>
      </c>
      <c r="E118" s="45">
        <f t="shared" si="221"/>
        <v>7871</v>
      </c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4"/>
      <c r="AB118" s="50" t="e">
        <f>IF(#REF!="",0,#REF!)</f>
        <v>#REF!</v>
      </c>
      <c r="AC118" s="49">
        <f t="shared" si="220"/>
        <v>0</v>
      </c>
      <c r="AD118" s="49">
        <f t="shared" si="220"/>
        <v>0</v>
      </c>
      <c r="AE118" s="49">
        <f t="shared" si="220"/>
        <v>0</v>
      </c>
      <c r="AF118" s="49">
        <f t="shared" si="220"/>
        <v>0</v>
      </c>
      <c r="AG118" s="49">
        <f t="shared" si="220"/>
        <v>0</v>
      </c>
      <c r="AH118" s="49">
        <f t="shared" si="220"/>
        <v>0</v>
      </c>
      <c r="AI118" s="49">
        <f t="shared" si="220"/>
        <v>0</v>
      </c>
      <c r="AJ118" s="49">
        <f t="shared" si="220"/>
        <v>0</v>
      </c>
      <c r="AK118" s="49">
        <f t="shared" si="220"/>
        <v>0</v>
      </c>
      <c r="AL118" s="49">
        <f t="shared" si="220"/>
        <v>0</v>
      </c>
      <c r="AM118" s="49">
        <f t="shared" si="220"/>
        <v>0</v>
      </c>
      <c r="AN118" s="49" t="e">
        <f t="shared" si="126"/>
        <v>#REF!</v>
      </c>
      <c r="AO118" s="49" t="e">
        <f t="shared" si="127"/>
        <v>#REF!</v>
      </c>
      <c r="AP118" s="49" t="e">
        <f t="shared" si="128"/>
        <v>#REF!</v>
      </c>
      <c r="AQ118" s="49" t="e">
        <f t="shared" si="129"/>
        <v>#REF!</v>
      </c>
      <c r="AR118" s="49" t="e">
        <f t="shared" si="130"/>
        <v>#REF!</v>
      </c>
      <c r="AS118" s="49" t="e">
        <f t="shared" si="131"/>
        <v>#REF!</v>
      </c>
      <c r="AT118" s="49" t="e">
        <f t="shared" si="132"/>
        <v>#REF!</v>
      </c>
      <c r="AU118" s="49" t="e">
        <f t="shared" si="133"/>
        <v>#REF!</v>
      </c>
      <c r="AV118" s="49" t="e">
        <f t="shared" si="134"/>
        <v>#REF!</v>
      </c>
      <c r="AW118" s="49" t="e">
        <f t="shared" si="135"/>
        <v>#REF!</v>
      </c>
      <c r="AX118" s="49" t="e">
        <f t="shared" si="136"/>
        <v>#REF!</v>
      </c>
    </row>
    <row r="119" spans="1:50" ht="24.95" hidden="1" customHeight="1" x14ac:dyDescent="0.25">
      <c r="A119" s="19"/>
      <c r="B119" s="72" t="str">
        <f t="shared" si="221"/>
        <v>Mars</v>
      </c>
      <c r="C119" s="16" t="str">
        <f t="shared" si="221"/>
        <v>Béziers</v>
      </c>
      <c r="D119" s="16" t="str">
        <f t="shared" si="221"/>
        <v/>
      </c>
      <c r="E119" s="45">
        <f t="shared" si="221"/>
        <v>7871</v>
      </c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4"/>
      <c r="AB119" s="50" t="e">
        <f>IF(#REF!="",0,#REF!)</f>
        <v>#REF!</v>
      </c>
      <c r="AC119" s="49">
        <f t="shared" si="220"/>
        <v>0</v>
      </c>
      <c r="AD119" s="49">
        <f t="shared" si="220"/>
        <v>0</v>
      </c>
      <c r="AE119" s="49">
        <f t="shared" si="220"/>
        <v>0</v>
      </c>
      <c r="AF119" s="49">
        <f t="shared" si="220"/>
        <v>0</v>
      </c>
      <c r="AG119" s="49">
        <f t="shared" si="220"/>
        <v>0</v>
      </c>
      <c r="AH119" s="49">
        <f t="shared" si="220"/>
        <v>0</v>
      </c>
      <c r="AI119" s="49">
        <f t="shared" si="220"/>
        <v>0</v>
      </c>
      <c r="AJ119" s="49">
        <f t="shared" si="220"/>
        <v>0</v>
      </c>
      <c r="AK119" s="49">
        <f t="shared" si="220"/>
        <v>0</v>
      </c>
      <c r="AL119" s="49">
        <f t="shared" si="220"/>
        <v>0</v>
      </c>
      <c r="AM119" s="49">
        <f t="shared" si="220"/>
        <v>0</v>
      </c>
      <c r="AN119" s="49" t="e">
        <f t="shared" si="126"/>
        <v>#REF!</v>
      </c>
      <c r="AO119" s="49" t="e">
        <f t="shared" si="127"/>
        <v>#REF!</v>
      </c>
      <c r="AP119" s="49" t="e">
        <f t="shared" si="128"/>
        <v>#REF!</v>
      </c>
      <c r="AQ119" s="49" t="e">
        <f t="shared" si="129"/>
        <v>#REF!</v>
      </c>
      <c r="AR119" s="49" t="e">
        <f t="shared" si="130"/>
        <v>#REF!</v>
      </c>
      <c r="AS119" s="49" t="e">
        <f t="shared" si="131"/>
        <v>#REF!</v>
      </c>
      <c r="AT119" s="49" t="e">
        <f t="shared" si="132"/>
        <v>#REF!</v>
      </c>
      <c r="AU119" s="49" t="e">
        <f t="shared" si="133"/>
        <v>#REF!</v>
      </c>
      <c r="AV119" s="49" t="e">
        <f t="shared" si="134"/>
        <v>#REF!</v>
      </c>
      <c r="AW119" s="49" t="e">
        <f t="shared" si="135"/>
        <v>#REF!</v>
      </c>
      <c r="AX119" s="49" t="e">
        <f t="shared" si="136"/>
        <v>#REF!</v>
      </c>
    </row>
    <row r="120" spans="1:50" ht="24.95" hidden="1" customHeight="1" x14ac:dyDescent="0.25">
      <c r="A120" s="19"/>
      <c r="B120" s="72" t="str">
        <f t="shared" si="221"/>
        <v>Avril</v>
      </c>
      <c r="C120" s="16" t="str">
        <f t="shared" si="221"/>
        <v>Béziers</v>
      </c>
      <c r="D120" s="16" t="str">
        <f t="shared" si="221"/>
        <v/>
      </c>
      <c r="E120" s="45">
        <f t="shared" si="221"/>
        <v>7871</v>
      </c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4"/>
      <c r="AB120" s="50" t="e">
        <f>IF(#REF!="",0,#REF!)</f>
        <v>#REF!</v>
      </c>
      <c r="AC120" s="49">
        <f t="shared" si="220"/>
        <v>0</v>
      </c>
      <c r="AD120" s="49">
        <f t="shared" si="220"/>
        <v>0</v>
      </c>
      <c r="AE120" s="49">
        <f t="shared" si="220"/>
        <v>0</v>
      </c>
      <c r="AF120" s="49">
        <f t="shared" si="220"/>
        <v>0</v>
      </c>
      <c r="AG120" s="49">
        <f t="shared" si="220"/>
        <v>0</v>
      </c>
      <c r="AH120" s="49">
        <f t="shared" si="220"/>
        <v>0</v>
      </c>
      <c r="AI120" s="49">
        <f t="shared" si="220"/>
        <v>0</v>
      </c>
      <c r="AJ120" s="49">
        <f t="shared" si="220"/>
        <v>0</v>
      </c>
      <c r="AK120" s="49">
        <f t="shared" si="220"/>
        <v>0</v>
      </c>
      <c r="AL120" s="49">
        <f t="shared" si="220"/>
        <v>0</v>
      </c>
      <c r="AM120" s="49">
        <f t="shared" si="220"/>
        <v>0</v>
      </c>
      <c r="AN120" s="49" t="e">
        <f t="shared" si="126"/>
        <v>#REF!</v>
      </c>
      <c r="AO120" s="49" t="e">
        <f t="shared" si="127"/>
        <v>#REF!</v>
      </c>
      <c r="AP120" s="49" t="e">
        <f t="shared" si="128"/>
        <v>#REF!</v>
      </c>
      <c r="AQ120" s="49" t="e">
        <f t="shared" si="129"/>
        <v>#REF!</v>
      </c>
      <c r="AR120" s="49" t="e">
        <f t="shared" si="130"/>
        <v>#REF!</v>
      </c>
      <c r="AS120" s="49" t="e">
        <f t="shared" si="131"/>
        <v>#REF!</v>
      </c>
      <c r="AT120" s="49" t="e">
        <f t="shared" si="132"/>
        <v>#REF!</v>
      </c>
      <c r="AU120" s="49" t="e">
        <f t="shared" si="133"/>
        <v>#REF!</v>
      </c>
      <c r="AV120" s="49" t="e">
        <f t="shared" si="134"/>
        <v>#REF!</v>
      </c>
      <c r="AW120" s="49" t="e">
        <f t="shared" si="135"/>
        <v>#REF!</v>
      </c>
      <c r="AX120" s="49" t="e">
        <f t="shared" si="136"/>
        <v>#REF!</v>
      </c>
    </row>
    <row r="121" spans="1:50" ht="24.95" hidden="1" customHeight="1" x14ac:dyDescent="0.25">
      <c r="A121" s="19"/>
      <c r="B121" s="72" t="str">
        <f t="shared" si="221"/>
        <v>Mai</v>
      </c>
      <c r="C121" s="16" t="str">
        <f t="shared" si="221"/>
        <v>Béziers</v>
      </c>
      <c r="D121" s="16" t="str">
        <f t="shared" si="221"/>
        <v/>
      </c>
      <c r="E121" s="45">
        <f t="shared" si="221"/>
        <v>7871</v>
      </c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4"/>
      <c r="AB121" s="50" t="e">
        <f>IF(#REF!="",0,#REF!)</f>
        <v>#REF!</v>
      </c>
      <c r="AC121" s="49">
        <f t="shared" si="220"/>
        <v>0</v>
      </c>
      <c r="AD121" s="49">
        <f t="shared" si="220"/>
        <v>0</v>
      </c>
      <c r="AE121" s="49">
        <f t="shared" si="220"/>
        <v>0</v>
      </c>
      <c r="AF121" s="49">
        <f t="shared" si="220"/>
        <v>0</v>
      </c>
      <c r="AG121" s="49">
        <f t="shared" si="220"/>
        <v>0</v>
      </c>
      <c r="AH121" s="49">
        <f t="shared" si="220"/>
        <v>0</v>
      </c>
      <c r="AI121" s="49">
        <f t="shared" si="220"/>
        <v>0</v>
      </c>
      <c r="AJ121" s="49">
        <f t="shared" si="220"/>
        <v>0</v>
      </c>
      <c r="AK121" s="49">
        <f t="shared" si="220"/>
        <v>0</v>
      </c>
      <c r="AL121" s="49">
        <f t="shared" si="220"/>
        <v>0</v>
      </c>
      <c r="AM121" s="49">
        <f t="shared" si="220"/>
        <v>0</v>
      </c>
      <c r="AN121" s="49" t="e">
        <f t="shared" si="126"/>
        <v>#REF!</v>
      </c>
      <c r="AO121" s="49" t="e">
        <f t="shared" si="127"/>
        <v>#REF!</v>
      </c>
      <c r="AP121" s="49" t="e">
        <f t="shared" si="128"/>
        <v>#REF!</v>
      </c>
      <c r="AQ121" s="49" t="e">
        <f t="shared" si="129"/>
        <v>#REF!</v>
      </c>
      <c r="AR121" s="49" t="e">
        <f t="shared" si="130"/>
        <v>#REF!</v>
      </c>
      <c r="AS121" s="49" t="e">
        <f t="shared" si="131"/>
        <v>#REF!</v>
      </c>
      <c r="AT121" s="49" t="e">
        <f t="shared" si="132"/>
        <v>#REF!</v>
      </c>
      <c r="AU121" s="49" t="e">
        <f t="shared" si="133"/>
        <v>#REF!</v>
      </c>
      <c r="AV121" s="49" t="e">
        <f t="shared" si="134"/>
        <v>#REF!</v>
      </c>
      <c r="AW121" s="49" t="e">
        <f t="shared" si="135"/>
        <v>#REF!</v>
      </c>
      <c r="AX121" s="49" t="e">
        <f t="shared" si="136"/>
        <v>#REF!</v>
      </c>
    </row>
    <row r="122" spans="1:50" ht="24.95" hidden="1" customHeight="1" x14ac:dyDescent="0.25">
      <c r="A122" s="19"/>
      <c r="B122" s="72" t="str">
        <f t="shared" si="221"/>
        <v>Juin</v>
      </c>
      <c r="C122" s="16" t="str">
        <f t="shared" si="221"/>
        <v>Béziers</v>
      </c>
      <c r="D122" s="16" t="str">
        <f t="shared" si="221"/>
        <v/>
      </c>
      <c r="E122" s="45">
        <f t="shared" si="221"/>
        <v>7871</v>
      </c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4"/>
      <c r="AB122" s="50" t="e">
        <f>IF(#REF!="",0,#REF!)</f>
        <v>#REF!</v>
      </c>
      <c r="AC122" s="49" t="e">
        <f>#REF!</f>
        <v>#REF!</v>
      </c>
      <c r="AD122" s="49" t="e">
        <f>#REF!</f>
        <v>#REF!</v>
      </c>
      <c r="AE122" s="49" t="e">
        <f>#REF!</f>
        <v>#REF!</v>
      </c>
      <c r="AF122" s="49" t="e">
        <f>#REF!</f>
        <v>#REF!</v>
      </c>
      <c r="AG122" s="49" t="e">
        <f>#REF!</f>
        <v>#REF!</v>
      </c>
      <c r="AH122" s="49" t="e">
        <f>#REF!</f>
        <v>#REF!</v>
      </c>
      <c r="AI122" s="49" t="e">
        <f>#REF!</f>
        <v>#REF!</v>
      </c>
      <c r="AJ122" s="49" t="e">
        <f>#REF!</f>
        <v>#REF!</v>
      </c>
      <c r="AK122" s="49" t="e">
        <f>#REF!</f>
        <v>#REF!</v>
      </c>
      <c r="AL122" s="49" t="e">
        <f>#REF!</f>
        <v>#REF!</v>
      </c>
      <c r="AM122" s="49" t="e">
        <f>#REF!</f>
        <v>#REF!</v>
      </c>
      <c r="AN122" s="49" t="e">
        <f t="shared" si="126"/>
        <v>#REF!</v>
      </c>
      <c r="AO122" s="49" t="e">
        <f t="shared" si="127"/>
        <v>#REF!</v>
      </c>
      <c r="AP122" s="49" t="e">
        <f t="shared" si="128"/>
        <v>#REF!</v>
      </c>
      <c r="AQ122" s="49" t="e">
        <f t="shared" si="129"/>
        <v>#REF!</v>
      </c>
      <c r="AR122" s="49" t="e">
        <f t="shared" si="130"/>
        <v>#REF!</v>
      </c>
      <c r="AS122" s="49" t="e">
        <f t="shared" si="131"/>
        <v>#REF!</v>
      </c>
      <c r="AT122" s="49" t="e">
        <f t="shared" si="132"/>
        <v>#REF!</v>
      </c>
      <c r="AU122" s="49" t="e">
        <f t="shared" si="133"/>
        <v>#REF!</v>
      </c>
      <c r="AV122" s="49" t="e">
        <f t="shared" si="134"/>
        <v>#REF!</v>
      </c>
      <c r="AW122" s="49" t="e">
        <f t="shared" si="135"/>
        <v>#REF!</v>
      </c>
      <c r="AX122" s="49" t="e">
        <f t="shared" si="136"/>
        <v>#REF!</v>
      </c>
    </row>
    <row r="123" spans="1:50" ht="24.95" hidden="1" customHeight="1" x14ac:dyDescent="0.25">
      <c r="A123" s="19"/>
      <c r="B123" s="72" t="str">
        <f t="shared" si="221"/>
        <v>Juillet</v>
      </c>
      <c r="C123" s="16" t="str">
        <f t="shared" si="221"/>
        <v>Béziers</v>
      </c>
      <c r="D123" s="16" t="str">
        <f t="shared" si="221"/>
        <v/>
      </c>
      <c r="E123" s="45">
        <f t="shared" si="221"/>
        <v>7871</v>
      </c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4"/>
      <c r="AB123" s="50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</row>
    <row r="124" spans="1:50" ht="24.95" hidden="1" customHeight="1" x14ac:dyDescent="0.25">
      <c r="A124" s="19"/>
      <c r="B124" s="72" t="str">
        <f t="shared" si="221"/>
        <v>Août</v>
      </c>
      <c r="C124" s="16" t="str">
        <f t="shared" si="221"/>
        <v>Béziers</v>
      </c>
      <c r="D124" s="16" t="str">
        <f t="shared" si="221"/>
        <v/>
      </c>
      <c r="E124" s="45">
        <f t="shared" si="221"/>
        <v>7871</v>
      </c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4"/>
      <c r="AB124" s="50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</row>
    <row r="125" spans="1:50" ht="24.95" hidden="1" customHeight="1" x14ac:dyDescent="0.25">
      <c r="A125" s="19"/>
      <c r="B125" s="72" t="str">
        <f t="shared" si="221"/>
        <v>Septembre</v>
      </c>
      <c r="C125" s="16" t="str">
        <f t="shared" si="221"/>
        <v>Béziers</v>
      </c>
      <c r="D125" s="16" t="str">
        <f t="shared" si="221"/>
        <v/>
      </c>
      <c r="E125" s="45">
        <f t="shared" si="221"/>
        <v>7871</v>
      </c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4"/>
      <c r="AB125" s="50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</row>
    <row r="126" spans="1:50" ht="24.95" hidden="1" customHeight="1" x14ac:dyDescent="0.25">
      <c r="A126" s="19"/>
      <c r="B126" s="72" t="str">
        <f t="shared" si="221"/>
        <v>Octobre</v>
      </c>
      <c r="C126" s="16" t="str">
        <f t="shared" si="221"/>
        <v>Béziers</v>
      </c>
      <c r="D126" s="16" t="str">
        <f t="shared" si="221"/>
        <v/>
      </c>
      <c r="E126" s="45">
        <f t="shared" si="221"/>
        <v>7871</v>
      </c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4"/>
      <c r="AB126" s="50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</row>
    <row r="127" spans="1:50" ht="24.95" hidden="1" customHeight="1" x14ac:dyDescent="0.25">
      <c r="A127" s="19"/>
      <c r="B127" s="72" t="str">
        <f t="shared" si="221"/>
        <v>Novembre</v>
      </c>
      <c r="C127" s="16" t="str">
        <f t="shared" si="221"/>
        <v>Béziers</v>
      </c>
      <c r="D127" s="16" t="str">
        <f t="shared" si="221"/>
        <v/>
      </c>
      <c r="E127" s="45">
        <f t="shared" si="221"/>
        <v>7871</v>
      </c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4"/>
      <c r="AB127" s="50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</row>
    <row r="128" spans="1:50" ht="24.95" hidden="1" customHeight="1" x14ac:dyDescent="0.25">
      <c r="A128" s="19"/>
      <c r="B128" s="72" t="str">
        <f t="shared" si="221"/>
        <v>Décembre</v>
      </c>
      <c r="C128" s="16" t="str">
        <f t="shared" si="221"/>
        <v>Béziers</v>
      </c>
      <c r="D128" s="16" t="str">
        <f t="shared" si="221"/>
        <v/>
      </c>
      <c r="E128" s="45">
        <f t="shared" si="221"/>
        <v>7871</v>
      </c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4"/>
      <c r="AB128" s="50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</row>
    <row r="129" spans="1:50" ht="24.95" hidden="1" customHeight="1" x14ac:dyDescent="0.25">
      <c r="A129" s="19"/>
      <c r="B129" s="86" t="s">
        <v>38</v>
      </c>
      <c r="C129" s="16" t="str">
        <f t="shared" si="221"/>
        <v>Béziers</v>
      </c>
      <c r="D129" s="16" t="str">
        <f t="shared" si="221"/>
        <v/>
      </c>
      <c r="E129" s="45">
        <f t="shared" si="221"/>
        <v>7871</v>
      </c>
      <c r="F129" s="87">
        <f>SUM(F117:F128)</f>
        <v>0</v>
      </c>
      <c r="G129" s="87">
        <f t="shared" ref="G129" si="222">SUM(G117:G128)</f>
        <v>0</v>
      </c>
      <c r="H129" s="87">
        <f t="shared" ref="H129" si="223">SUM(H117:H128)</f>
        <v>0</v>
      </c>
      <c r="I129" s="87">
        <f t="shared" ref="I129" si="224">SUM(I117:I128)</f>
        <v>0</v>
      </c>
      <c r="J129" s="87">
        <f t="shared" ref="J129" si="225">SUM(J117:J128)</f>
        <v>0</v>
      </c>
      <c r="K129" s="87">
        <f t="shared" ref="K129" si="226">SUM(K117:K128)</f>
        <v>0</v>
      </c>
      <c r="L129" s="87">
        <f t="shared" ref="L129" si="227">SUM(L117:L128)</f>
        <v>0</v>
      </c>
      <c r="M129" s="87">
        <f t="shared" ref="M129" si="228">SUM(M117:M128)</f>
        <v>0</v>
      </c>
      <c r="N129" s="87">
        <f t="shared" ref="N129" si="229">SUM(N117:N128)</f>
        <v>0</v>
      </c>
      <c r="O129" s="87">
        <f t="shared" ref="O129" si="230">SUM(O117:O128)</f>
        <v>0</v>
      </c>
      <c r="P129" s="87">
        <f t="shared" ref="P129" si="231">SUM(P117:P128)</f>
        <v>0</v>
      </c>
      <c r="Q129" s="87">
        <f t="shared" ref="Q129:Z129" si="232">SUM(Q117:Q128)</f>
        <v>0</v>
      </c>
      <c r="R129" s="87">
        <f t="shared" si="232"/>
        <v>0</v>
      </c>
      <c r="S129" s="87">
        <f t="shared" si="232"/>
        <v>0</v>
      </c>
      <c r="T129" s="87">
        <f t="shared" si="232"/>
        <v>0</v>
      </c>
      <c r="U129" s="87">
        <f t="shared" si="232"/>
        <v>0</v>
      </c>
      <c r="V129" s="87">
        <f t="shared" si="232"/>
        <v>0</v>
      </c>
      <c r="W129" s="87">
        <f t="shared" si="232"/>
        <v>0</v>
      </c>
      <c r="X129" s="87">
        <f t="shared" si="232"/>
        <v>0</v>
      </c>
      <c r="Y129" s="87">
        <f t="shared" si="232"/>
        <v>0</v>
      </c>
      <c r="Z129" s="87">
        <f t="shared" si="232"/>
        <v>0</v>
      </c>
      <c r="AA129" s="4"/>
      <c r="AB129" s="50" t="e">
        <f>IF(#REF!="",0,#REF!)</f>
        <v>#REF!</v>
      </c>
      <c r="AC129" s="49" t="e">
        <f>#REF!</f>
        <v>#REF!</v>
      </c>
      <c r="AD129" s="49" t="e">
        <f>#REF!</f>
        <v>#REF!</v>
      </c>
      <c r="AE129" s="49" t="e">
        <f>#REF!</f>
        <v>#REF!</v>
      </c>
      <c r="AF129" s="49" t="e">
        <f>#REF!</f>
        <v>#REF!</v>
      </c>
      <c r="AG129" s="49" t="e">
        <f>#REF!</f>
        <v>#REF!</v>
      </c>
      <c r="AH129" s="49" t="e">
        <f>#REF!</f>
        <v>#REF!</v>
      </c>
      <c r="AI129" s="49" t="e">
        <f>#REF!</f>
        <v>#REF!</v>
      </c>
      <c r="AJ129" s="49" t="e">
        <f>#REF!</f>
        <v>#REF!</v>
      </c>
      <c r="AK129" s="49" t="e">
        <f>#REF!</f>
        <v>#REF!</v>
      </c>
      <c r="AL129" s="49" t="e">
        <f>#REF!</f>
        <v>#REF!</v>
      </c>
      <c r="AM129" s="49" t="e">
        <f>#REF!</f>
        <v>#REF!</v>
      </c>
      <c r="AN129" s="49" t="e">
        <f t="shared" si="126"/>
        <v>#REF!</v>
      </c>
      <c r="AO129" s="49" t="e">
        <f t="shared" si="127"/>
        <v>#REF!</v>
      </c>
      <c r="AP129" s="49" t="e">
        <f t="shared" si="128"/>
        <v>#REF!</v>
      </c>
      <c r="AQ129" s="49" t="e">
        <f t="shared" si="129"/>
        <v>#REF!</v>
      </c>
      <c r="AR129" s="49" t="e">
        <f t="shared" si="130"/>
        <v>#REF!</v>
      </c>
      <c r="AS129" s="49" t="e">
        <f t="shared" si="131"/>
        <v>#REF!</v>
      </c>
      <c r="AT129" s="49" t="e">
        <f t="shared" si="132"/>
        <v>#REF!</v>
      </c>
      <c r="AU129" s="49" t="e">
        <f t="shared" si="133"/>
        <v>#REF!</v>
      </c>
      <c r="AV129" s="49" t="e">
        <f t="shared" si="134"/>
        <v>#REF!</v>
      </c>
      <c r="AW129" s="49" t="e">
        <f t="shared" si="135"/>
        <v>#REF!</v>
      </c>
      <c r="AX129" s="49" t="e">
        <f t="shared" si="136"/>
        <v>#REF!</v>
      </c>
    </row>
    <row r="130" spans="1:50" ht="50.1" customHeight="1" x14ac:dyDescent="0.25">
      <c r="A130" s="19"/>
      <c r="B130" s="298" t="s">
        <v>66</v>
      </c>
      <c r="C130" s="298"/>
      <c r="D130" s="298"/>
      <c r="E130" s="298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3"/>
      <c r="AA130" s="4"/>
      <c r="AB130" s="50" t="e">
        <f>IF(#REF!="",0,#REF!)</f>
        <v>#REF!</v>
      </c>
      <c r="AC130" s="49" t="e">
        <f>#REF!</f>
        <v>#REF!</v>
      </c>
      <c r="AD130" s="49" t="e">
        <f>#REF!</f>
        <v>#REF!</v>
      </c>
      <c r="AE130" s="49" t="e">
        <f>#REF!</f>
        <v>#REF!</v>
      </c>
      <c r="AF130" s="49" t="e">
        <f>#REF!</f>
        <v>#REF!</v>
      </c>
      <c r="AG130" s="49" t="e">
        <f>#REF!</f>
        <v>#REF!</v>
      </c>
      <c r="AH130" s="49" t="e">
        <f>#REF!</f>
        <v>#REF!</v>
      </c>
      <c r="AI130" s="49" t="e">
        <f>#REF!</f>
        <v>#REF!</v>
      </c>
      <c r="AJ130" s="49" t="e">
        <f>#REF!</f>
        <v>#REF!</v>
      </c>
      <c r="AK130" s="49" t="e">
        <f>#REF!</f>
        <v>#REF!</v>
      </c>
      <c r="AL130" s="49" t="e">
        <f>#REF!</f>
        <v>#REF!</v>
      </c>
      <c r="AM130" s="49" t="e">
        <f>#REF!</f>
        <v>#REF!</v>
      </c>
      <c r="AN130" s="49" t="e">
        <f t="shared" si="126"/>
        <v>#REF!</v>
      </c>
      <c r="AO130" s="49" t="e">
        <f t="shared" si="127"/>
        <v>#REF!</v>
      </c>
      <c r="AP130" s="49" t="e">
        <f t="shared" si="128"/>
        <v>#REF!</v>
      </c>
      <c r="AQ130" s="49" t="e">
        <f t="shared" si="129"/>
        <v>#REF!</v>
      </c>
      <c r="AR130" s="49" t="e">
        <f t="shared" si="130"/>
        <v>#REF!</v>
      </c>
      <c r="AS130" s="49" t="e">
        <f t="shared" si="131"/>
        <v>#REF!</v>
      </c>
      <c r="AT130" s="49" t="e">
        <f t="shared" si="132"/>
        <v>#REF!</v>
      </c>
      <c r="AU130" s="49" t="e">
        <f t="shared" si="133"/>
        <v>#REF!</v>
      </c>
      <c r="AV130" s="49" t="e">
        <f t="shared" si="134"/>
        <v>#REF!</v>
      </c>
      <c r="AW130" s="49" t="e">
        <f t="shared" si="135"/>
        <v>#REF!</v>
      </c>
      <c r="AX130" s="49" t="e">
        <f>AB130*AM130</f>
        <v>#REF!</v>
      </c>
    </row>
    <row r="131" spans="1:50" ht="50.1" customHeight="1" x14ac:dyDescent="0.25">
      <c r="A131" s="19"/>
      <c r="B131" s="299"/>
      <c r="C131" s="299"/>
      <c r="D131" s="299"/>
      <c r="E131" s="299"/>
      <c r="F131" s="292" t="s">
        <v>27</v>
      </c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3"/>
      <c r="AA131" s="4"/>
    </row>
    <row r="132" spans="1:50" ht="50.1" customHeight="1" x14ac:dyDescent="0.25">
      <c r="A132" s="19"/>
      <c r="B132" s="93" t="str">
        <f t="shared" ref="B132:E133" si="233">B20</f>
        <v>Mois</v>
      </c>
      <c r="C132" s="94" t="str">
        <f t="shared" si="233"/>
        <v xml:space="preserve">VILLE : </v>
      </c>
      <c r="D132" s="94" t="str">
        <f t="shared" si="233"/>
        <v>ANNEE</v>
      </c>
      <c r="E132" s="94" t="str">
        <f t="shared" si="233"/>
        <v xml:space="preserve">Surface de plancher </v>
      </c>
      <c r="F132" s="95">
        <v>2010</v>
      </c>
      <c r="G132" s="95">
        <f>F132+1</f>
        <v>2011</v>
      </c>
      <c r="H132" s="95">
        <f>G132+1</f>
        <v>2012</v>
      </c>
      <c r="I132" s="95">
        <f t="shared" ref="I132:Q132" si="234">H132+1</f>
        <v>2013</v>
      </c>
      <c r="J132" s="95">
        <f t="shared" si="234"/>
        <v>2014</v>
      </c>
      <c r="K132" s="95">
        <f t="shared" si="234"/>
        <v>2015</v>
      </c>
      <c r="L132" s="95">
        <f t="shared" si="234"/>
        <v>2016</v>
      </c>
      <c r="M132" s="95">
        <f t="shared" si="234"/>
        <v>2017</v>
      </c>
      <c r="N132" s="95">
        <f t="shared" si="234"/>
        <v>2018</v>
      </c>
      <c r="O132" s="95">
        <f t="shared" si="234"/>
        <v>2019</v>
      </c>
      <c r="P132" s="95">
        <f t="shared" si="234"/>
        <v>2020</v>
      </c>
      <c r="Q132" s="95">
        <f t="shared" si="234"/>
        <v>2021</v>
      </c>
      <c r="R132" s="95">
        <f t="shared" ref="R132" si="235">Q132+1</f>
        <v>2022</v>
      </c>
      <c r="S132" s="95">
        <f t="shared" ref="S132" si="236">R132+1</f>
        <v>2023</v>
      </c>
      <c r="T132" s="95">
        <f t="shared" ref="T132" si="237">S132+1</f>
        <v>2024</v>
      </c>
      <c r="U132" s="95">
        <f t="shared" ref="U132" si="238">T132+1</f>
        <v>2025</v>
      </c>
      <c r="V132" s="95">
        <f t="shared" ref="V132" si="239">U132+1</f>
        <v>2026</v>
      </c>
      <c r="W132" s="95">
        <f t="shared" ref="W132" si="240">V132+1</f>
        <v>2027</v>
      </c>
      <c r="X132" s="95">
        <f t="shared" ref="X132" si="241">W132+1</f>
        <v>2028</v>
      </c>
      <c r="Y132" s="95">
        <f t="shared" ref="Y132" si="242">X132+1</f>
        <v>2029</v>
      </c>
      <c r="Z132" s="95">
        <f t="shared" ref="Z132" si="243">Y132+1</f>
        <v>2030</v>
      </c>
      <c r="AA132" s="4"/>
    </row>
    <row r="133" spans="1:50" ht="24.95" customHeight="1" x14ac:dyDescent="0.25">
      <c r="A133" s="19"/>
      <c r="B133" s="72" t="str">
        <f t="shared" si="233"/>
        <v>Janvier</v>
      </c>
      <c r="C133" s="16" t="str">
        <f t="shared" si="233"/>
        <v>Béziers</v>
      </c>
      <c r="D133" s="16" t="str">
        <f t="shared" si="233"/>
        <v/>
      </c>
      <c r="E133" s="45">
        <f t="shared" si="233"/>
        <v>7871</v>
      </c>
      <c r="F133" s="21">
        <f>SUM(F21,F37,F53,F69,F85,F101,F117)</f>
        <v>0</v>
      </c>
      <c r="G133" s="21">
        <f t="shared" ref="G133:Z133" si="244">SUM(G21,G37,G53,G69,G85,G101,G117)</f>
        <v>0</v>
      </c>
      <c r="H133" s="21">
        <f t="shared" si="244"/>
        <v>7055</v>
      </c>
      <c r="I133" s="21">
        <f t="shared" si="244"/>
        <v>9547</v>
      </c>
      <c r="J133" s="21">
        <f t="shared" si="244"/>
        <v>13267</v>
      </c>
      <c r="K133" s="21">
        <f t="shared" si="244"/>
        <v>6797</v>
      </c>
      <c r="L133" s="21">
        <f t="shared" si="244"/>
        <v>5430</v>
      </c>
      <c r="M133" s="21">
        <f t="shared" si="244"/>
        <v>5329</v>
      </c>
      <c r="N133" s="21">
        <f t="shared" si="244"/>
        <v>4548</v>
      </c>
      <c r="O133" s="21">
        <f t="shared" si="244"/>
        <v>7298</v>
      </c>
      <c r="P133" s="21">
        <f t="shared" si="244"/>
        <v>6097</v>
      </c>
      <c r="Q133" s="21">
        <f t="shared" si="244"/>
        <v>5846.3</v>
      </c>
      <c r="R133" s="21">
        <f t="shared" si="244"/>
        <v>5908.78</v>
      </c>
      <c r="S133" s="21">
        <f t="shared" si="244"/>
        <v>0</v>
      </c>
      <c r="T133" s="21">
        <f t="shared" si="244"/>
        <v>0</v>
      </c>
      <c r="U133" s="21">
        <f t="shared" si="244"/>
        <v>0</v>
      </c>
      <c r="V133" s="21">
        <f t="shared" si="244"/>
        <v>0</v>
      </c>
      <c r="W133" s="21">
        <f t="shared" si="244"/>
        <v>0</v>
      </c>
      <c r="X133" s="21">
        <f t="shared" si="244"/>
        <v>0</v>
      </c>
      <c r="Y133" s="21">
        <f t="shared" si="244"/>
        <v>0</v>
      </c>
      <c r="Z133" s="21">
        <f t="shared" si="244"/>
        <v>0</v>
      </c>
      <c r="AA133" s="4"/>
    </row>
    <row r="134" spans="1:50" ht="24.95" customHeight="1" x14ac:dyDescent="0.25">
      <c r="A134" s="19"/>
      <c r="B134" s="72" t="str">
        <f t="shared" ref="B134:E145" si="245">B22</f>
        <v>Février</v>
      </c>
      <c r="C134" s="16" t="str">
        <f t="shared" si="245"/>
        <v>Béziers</v>
      </c>
      <c r="D134" s="16" t="str">
        <f t="shared" si="245"/>
        <v/>
      </c>
      <c r="E134" s="45">
        <f t="shared" si="245"/>
        <v>7871</v>
      </c>
      <c r="F134" s="21">
        <f t="shared" ref="F134:Z135" si="246">SUM(F22,F38,F54,F70,F86,F102,F118)</f>
        <v>0</v>
      </c>
      <c r="G134" s="21">
        <f t="shared" si="246"/>
        <v>0</v>
      </c>
      <c r="H134" s="21">
        <f t="shared" si="246"/>
        <v>9631</v>
      </c>
      <c r="I134" s="21">
        <f t="shared" si="246"/>
        <v>8833</v>
      </c>
      <c r="J134" s="21">
        <f t="shared" si="246"/>
        <v>0</v>
      </c>
      <c r="K134" s="21">
        <f t="shared" si="246"/>
        <v>6966</v>
      </c>
      <c r="L134" s="21">
        <f t="shared" si="246"/>
        <v>5066</v>
      </c>
      <c r="M134" s="21">
        <f t="shared" si="246"/>
        <v>4172</v>
      </c>
      <c r="N134" s="21">
        <f t="shared" si="246"/>
        <v>5965</v>
      </c>
      <c r="O134" s="21">
        <f t="shared" si="246"/>
        <v>5960</v>
      </c>
      <c r="P134" s="21">
        <f t="shared" si="246"/>
        <v>5107</v>
      </c>
      <c r="Q134" s="21">
        <f t="shared" si="246"/>
        <v>4281.79</v>
      </c>
      <c r="R134" s="21">
        <f t="shared" si="246"/>
        <v>5543.3</v>
      </c>
      <c r="S134" s="21">
        <f t="shared" si="246"/>
        <v>0</v>
      </c>
      <c r="T134" s="21">
        <f t="shared" si="246"/>
        <v>0</v>
      </c>
      <c r="U134" s="21">
        <f t="shared" si="246"/>
        <v>0</v>
      </c>
      <c r="V134" s="21">
        <f t="shared" si="246"/>
        <v>0</v>
      </c>
      <c r="W134" s="21">
        <f t="shared" si="246"/>
        <v>0</v>
      </c>
      <c r="X134" s="21">
        <f t="shared" si="246"/>
        <v>0</v>
      </c>
      <c r="Y134" s="21">
        <f t="shared" si="246"/>
        <v>0</v>
      </c>
      <c r="Z134" s="21">
        <f t="shared" si="246"/>
        <v>0</v>
      </c>
      <c r="AA134" s="4"/>
    </row>
    <row r="135" spans="1:50" ht="24.95" customHeight="1" x14ac:dyDescent="0.25">
      <c r="A135" s="19"/>
      <c r="B135" s="72" t="str">
        <f t="shared" si="245"/>
        <v>Mars</v>
      </c>
      <c r="C135" s="16" t="str">
        <f t="shared" si="245"/>
        <v>Béziers</v>
      </c>
      <c r="D135" s="16" t="str">
        <f t="shared" si="245"/>
        <v/>
      </c>
      <c r="E135" s="45">
        <f t="shared" si="245"/>
        <v>7871</v>
      </c>
      <c r="F135" s="21">
        <f t="shared" ref="F135:Z136" si="247">SUM(F23,F39,F55,F71,F87,F103,F119)</f>
        <v>0</v>
      </c>
      <c r="G135" s="21">
        <f t="shared" si="247"/>
        <v>0</v>
      </c>
      <c r="H135" s="21">
        <f t="shared" si="247"/>
        <v>4949</v>
      </c>
      <c r="I135" s="21">
        <f t="shared" si="247"/>
        <v>7576</v>
      </c>
      <c r="J135" s="21">
        <f t="shared" si="246"/>
        <v>4217</v>
      </c>
      <c r="K135" s="21">
        <f t="shared" si="247"/>
        <v>4195</v>
      </c>
      <c r="L135" s="21">
        <f t="shared" si="247"/>
        <v>4855</v>
      </c>
      <c r="M135" s="21">
        <f t="shared" si="247"/>
        <v>3133</v>
      </c>
      <c r="N135" s="21">
        <f t="shared" si="247"/>
        <v>5041</v>
      </c>
      <c r="O135" s="21">
        <f t="shared" si="247"/>
        <v>4031</v>
      </c>
      <c r="P135" s="21">
        <f t="shared" si="247"/>
        <v>4914</v>
      </c>
      <c r="Q135" s="21">
        <f t="shared" si="247"/>
        <v>3592.93</v>
      </c>
      <c r="R135" s="21">
        <f t="shared" si="247"/>
        <v>4666.5200000000004</v>
      </c>
      <c r="S135" s="21">
        <f t="shared" si="247"/>
        <v>0</v>
      </c>
      <c r="T135" s="21">
        <f t="shared" si="247"/>
        <v>0</v>
      </c>
      <c r="U135" s="21">
        <f t="shared" si="247"/>
        <v>0</v>
      </c>
      <c r="V135" s="21">
        <f t="shared" si="247"/>
        <v>0</v>
      </c>
      <c r="W135" s="21">
        <f t="shared" si="247"/>
        <v>0</v>
      </c>
      <c r="X135" s="21">
        <f t="shared" si="247"/>
        <v>0</v>
      </c>
      <c r="Y135" s="21">
        <f t="shared" si="247"/>
        <v>0</v>
      </c>
      <c r="Z135" s="21">
        <f t="shared" si="247"/>
        <v>0</v>
      </c>
      <c r="AA135" s="4"/>
    </row>
    <row r="136" spans="1:50" ht="24.95" customHeight="1" x14ac:dyDescent="0.25">
      <c r="A136" s="19"/>
      <c r="B136" s="72" t="str">
        <f t="shared" si="245"/>
        <v>Avril</v>
      </c>
      <c r="C136" s="16" t="str">
        <f t="shared" si="245"/>
        <v>Béziers</v>
      </c>
      <c r="D136" s="16" t="str">
        <f t="shared" si="245"/>
        <v/>
      </c>
      <c r="E136" s="45">
        <f t="shared" si="245"/>
        <v>7871</v>
      </c>
      <c r="F136" s="21">
        <f t="shared" ref="F136:Z137" si="248">SUM(F24,F40,F56,F72,F88,F104,F120)</f>
        <v>0</v>
      </c>
      <c r="G136" s="21">
        <f t="shared" si="248"/>
        <v>0</v>
      </c>
      <c r="H136" s="21">
        <f t="shared" si="248"/>
        <v>2351</v>
      </c>
      <c r="I136" s="21">
        <f t="shared" si="248"/>
        <v>2619</v>
      </c>
      <c r="J136" s="21">
        <f>SUM(J24,J39,J56,J72,J88,J104,J120)</f>
        <v>3020</v>
      </c>
      <c r="K136" s="21">
        <f t="shared" si="248"/>
        <v>2939</v>
      </c>
      <c r="L136" s="21">
        <f t="shared" si="248"/>
        <v>2643</v>
      </c>
      <c r="M136" s="21">
        <f t="shared" si="248"/>
        <v>2127</v>
      </c>
      <c r="N136" s="21">
        <f t="shared" si="247"/>
        <v>5373</v>
      </c>
      <c r="O136" s="21">
        <f t="shared" si="248"/>
        <v>3954</v>
      </c>
      <c r="P136" s="21">
        <f t="shared" si="248"/>
        <v>4212</v>
      </c>
      <c r="Q136" s="21">
        <f t="shared" si="248"/>
        <v>3413.82</v>
      </c>
      <c r="R136" s="21">
        <f t="shared" si="248"/>
        <v>3486.44</v>
      </c>
      <c r="S136" s="21">
        <f t="shared" si="248"/>
        <v>0</v>
      </c>
      <c r="T136" s="21">
        <f t="shared" si="248"/>
        <v>0</v>
      </c>
      <c r="U136" s="21">
        <f t="shared" si="248"/>
        <v>0</v>
      </c>
      <c r="V136" s="21">
        <f t="shared" si="248"/>
        <v>0</v>
      </c>
      <c r="W136" s="21">
        <f t="shared" si="248"/>
        <v>0</v>
      </c>
      <c r="X136" s="21">
        <f t="shared" si="248"/>
        <v>0</v>
      </c>
      <c r="Y136" s="21">
        <f t="shared" si="248"/>
        <v>0</v>
      </c>
      <c r="Z136" s="21">
        <f t="shared" si="248"/>
        <v>0</v>
      </c>
      <c r="AA136" s="4"/>
    </row>
    <row r="137" spans="1:50" ht="24.95" customHeight="1" x14ac:dyDescent="0.25">
      <c r="A137" s="19"/>
      <c r="B137" s="72" t="str">
        <f t="shared" si="245"/>
        <v>Mai</v>
      </c>
      <c r="C137" s="16" t="str">
        <f t="shared" si="245"/>
        <v>Béziers</v>
      </c>
      <c r="D137" s="16" t="str">
        <f t="shared" si="245"/>
        <v/>
      </c>
      <c r="E137" s="45">
        <f t="shared" si="245"/>
        <v>7871</v>
      </c>
      <c r="F137" s="21">
        <f t="shared" ref="F137:Z137" si="249">SUM(F25,F41,F57,F73,F89,F105,F121)</f>
        <v>0</v>
      </c>
      <c r="G137" s="21">
        <f t="shared" si="249"/>
        <v>0</v>
      </c>
      <c r="H137" s="21">
        <f t="shared" si="249"/>
        <v>1517</v>
      </c>
      <c r="I137" s="21">
        <f t="shared" si="249"/>
        <v>3506</v>
      </c>
      <c r="J137" s="21">
        <f t="shared" si="249"/>
        <v>1851</v>
      </c>
      <c r="K137" s="21">
        <f t="shared" si="249"/>
        <v>2002</v>
      </c>
      <c r="L137" s="21">
        <f t="shared" si="249"/>
        <v>2056</v>
      </c>
      <c r="M137" s="21">
        <f t="shared" si="249"/>
        <v>1525</v>
      </c>
      <c r="N137" s="21">
        <f>SUM(N25,N40,N57,N73,N89,N105,N121)</f>
        <v>0</v>
      </c>
      <c r="O137" s="21">
        <f t="shared" si="249"/>
        <v>2106</v>
      </c>
      <c r="P137" s="21">
        <f t="shared" si="248"/>
        <v>4873</v>
      </c>
      <c r="Q137" s="21">
        <f t="shared" si="249"/>
        <v>2536.3200000000002</v>
      </c>
      <c r="R137" s="21">
        <f t="shared" si="249"/>
        <v>1866.17</v>
      </c>
      <c r="S137" s="21">
        <f t="shared" si="249"/>
        <v>0</v>
      </c>
      <c r="T137" s="21">
        <f t="shared" si="249"/>
        <v>0</v>
      </c>
      <c r="U137" s="21">
        <f t="shared" si="249"/>
        <v>0</v>
      </c>
      <c r="V137" s="21">
        <f t="shared" si="249"/>
        <v>0</v>
      </c>
      <c r="W137" s="21">
        <f t="shared" si="249"/>
        <v>0</v>
      </c>
      <c r="X137" s="21">
        <f t="shared" si="249"/>
        <v>0</v>
      </c>
      <c r="Y137" s="21">
        <f t="shared" si="249"/>
        <v>0</v>
      </c>
      <c r="Z137" s="21">
        <f t="shared" si="249"/>
        <v>0</v>
      </c>
      <c r="AA137" s="4"/>
    </row>
    <row r="138" spans="1:50" ht="24.95" customHeight="1" x14ac:dyDescent="0.25">
      <c r="A138" s="19"/>
      <c r="B138" s="72" t="str">
        <f t="shared" si="245"/>
        <v>Juin</v>
      </c>
      <c r="C138" s="16" t="str">
        <f t="shared" si="245"/>
        <v>Béziers</v>
      </c>
      <c r="D138" s="16" t="str">
        <f t="shared" si="245"/>
        <v/>
      </c>
      <c r="E138" s="45">
        <f t="shared" si="245"/>
        <v>7871</v>
      </c>
      <c r="F138" s="21">
        <f t="shared" ref="F138:Z138" si="250">SUM(F26,F42,F58,F74,F90,F106,F122)</f>
        <v>0</v>
      </c>
      <c r="G138" s="21">
        <f t="shared" si="250"/>
        <v>0</v>
      </c>
      <c r="H138" s="21">
        <f t="shared" si="250"/>
        <v>1417</v>
      </c>
      <c r="I138" s="21">
        <f t="shared" si="250"/>
        <v>1453</v>
      </c>
      <c r="J138" s="21">
        <f t="shared" si="250"/>
        <v>1526</v>
      </c>
      <c r="K138" s="21">
        <f t="shared" si="250"/>
        <v>1639</v>
      </c>
      <c r="L138" s="21">
        <f t="shared" si="250"/>
        <v>1826</v>
      </c>
      <c r="M138" s="21">
        <f t="shared" si="250"/>
        <v>1353</v>
      </c>
      <c r="N138" s="21">
        <f t="shared" si="250"/>
        <v>1687</v>
      </c>
      <c r="O138" s="21">
        <f t="shared" si="250"/>
        <v>1789</v>
      </c>
      <c r="P138" s="21">
        <f>SUM(P26,P41,P58,P74,P90,P106,P122)</f>
        <v>0</v>
      </c>
      <c r="Q138" s="21">
        <f t="shared" si="250"/>
        <v>1572.7</v>
      </c>
      <c r="R138" s="21">
        <f t="shared" si="250"/>
        <v>1702.75</v>
      </c>
      <c r="S138" s="21">
        <f t="shared" si="250"/>
        <v>0</v>
      </c>
      <c r="T138" s="21">
        <f t="shared" si="250"/>
        <v>0</v>
      </c>
      <c r="U138" s="21">
        <f t="shared" si="250"/>
        <v>0</v>
      </c>
      <c r="V138" s="21">
        <f t="shared" si="250"/>
        <v>0</v>
      </c>
      <c r="W138" s="21">
        <f t="shared" si="250"/>
        <v>0</v>
      </c>
      <c r="X138" s="21">
        <f t="shared" si="250"/>
        <v>0</v>
      </c>
      <c r="Y138" s="21">
        <f t="shared" si="250"/>
        <v>0</v>
      </c>
      <c r="Z138" s="21">
        <f t="shared" si="250"/>
        <v>0</v>
      </c>
      <c r="AA138" s="4"/>
    </row>
    <row r="139" spans="1:50" ht="24.95" customHeight="1" x14ac:dyDescent="0.25">
      <c r="A139" s="19"/>
      <c r="B139" s="72" t="str">
        <f t="shared" si="245"/>
        <v>Juillet</v>
      </c>
      <c r="C139" s="16" t="str">
        <f t="shared" si="245"/>
        <v>Béziers</v>
      </c>
      <c r="D139" s="16" t="str">
        <f t="shared" si="245"/>
        <v/>
      </c>
      <c r="E139" s="45">
        <f t="shared" si="245"/>
        <v>7871</v>
      </c>
      <c r="F139" s="21">
        <f t="shared" ref="F139:Z139" si="251">SUM(F27,F43,F59,F75,F91,F107,F123)</f>
        <v>0</v>
      </c>
      <c r="G139" s="21">
        <f t="shared" si="251"/>
        <v>0</v>
      </c>
      <c r="H139" s="21">
        <f t="shared" si="251"/>
        <v>1062</v>
      </c>
      <c r="I139" s="21">
        <f t="shared" si="251"/>
        <v>1098</v>
      </c>
      <c r="J139" s="21">
        <f t="shared" si="251"/>
        <v>1377</v>
      </c>
      <c r="K139" s="21">
        <f t="shared" si="251"/>
        <v>1478</v>
      </c>
      <c r="L139" s="21">
        <f t="shared" si="251"/>
        <v>1923</v>
      </c>
      <c r="M139" s="21">
        <f t="shared" si="251"/>
        <v>1256</v>
      </c>
      <c r="N139" s="21">
        <f t="shared" si="251"/>
        <v>1801</v>
      </c>
      <c r="O139" s="21">
        <f t="shared" si="251"/>
        <v>1581</v>
      </c>
      <c r="P139" s="21">
        <f t="shared" si="251"/>
        <v>2485</v>
      </c>
      <c r="Q139" s="21">
        <f t="shared" si="251"/>
        <v>1414.29</v>
      </c>
      <c r="R139" s="21">
        <f t="shared" si="251"/>
        <v>1532.88</v>
      </c>
      <c r="S139" s="21">
        <f t="shared" si="251"/>
        <v>0</v>
      </c>
      <c r="T139" s="21">
        <f t="shared" si="251"/>
        <v>0</v>
      </c>
      <c r="U139" s="21">
        <f t="shared" si="251"/>
        <v>0</v>
      </c>
      <c r="V139" s="21">
        <f t="shared" si="251"/>
        <v>0</v>
      </c>
      <c r="W139" s="21">
        <f t="shared" si="251"/>
        <v>0</v>
      </c>
      <c r="X139" s="21">
        <f t="shared" si="251"/>
        <v>0</v>
      </c>
      <c r="Y139" s="21">
        <f t="shared" si="251"/>
        <v>0</v>
      </c>
      <c r="Z139" s="21">
        <f t="shared" si="251"/>
        <v>0</v>
      </c>
      <c r="AA139" s="4"/>
    </row>
    <row r="140" spans="1:50" ht="24.95" customHeight="1" x14ac:dyDescent="0.25">
      <c r="A140" s="19"/>
      <c r="B140" s="72" t="str">
        <f t="shared" si="245"/>
        <v>Août</v>
      </c>
      <c r="C140" s="16" t="str">
        <f t="shared" si="245"/>
        <v>Béziers</v>
      </c>
      <c r="D140" s="16" t="str">
        <f t="shared" si="245"/>
        <v/>
      </c>
      <c r="E140" s="45">
        <f t="shared" si="245"/>
        <v>7871</v>
      </c>
      <c r="F140" s="21">
        <f t="shared" ref="F140:Z140" si="252">SUM(F28,F44,F60,F76,F92,F108,F124)</f>
        <v>0</v>
      </c>
      <c r="G140" s="21">
        <f t="shared" si="252"/>
        <v>0</v>
      </c>
      <c r="H140" s="21">
        <f t="shared" si="252"/>
        <v>1053</v>
      </c>
      <c r="I140" s="21">
        <f t="shared" si="252"/>
        <v>1097</v>
      </c>
      <c r="J140" s="21">
        <f t="shared" si="252"/>
        <v>1312</v>
      </c>
      <c r="K140" s="21">
        <f t="shared" si="252"/>
        <v>1575</v>
      </c>
      <c r="L140" s="21">
        <f t="shared" si="252"/>
        <v>1472</v>
      </c>
      <c r="M140" s="21">
        <f t="shared" si="252"/>
        <v>1196</v>
      </c>
      <c r="N140" s="21">
        <f t="shared" si="252"/>
        <v>1885</v>
      </c>
      <c r="O140" s="21">
        <f t="shared" si="252"/>
        <v>1616</v>
      </c>
      <c r="P140" s="21">
        <f t="shared" si="252"/>
        <v>2576</v>
      </c>
      <c r="Q140" s="21">
        <f t="shared" si="252"/>
        <v>1415.16</v>
      </c>
      <c r="R140" s="21">
        <f t="shared" si="252"/>
        <v>1586.45</v>
      </c>
      <c r="S140" s="21">
        <f t="shared" si="252"/>
        <v>0</v>
      </c>
      <c r="T140" s="21">
        <f t="shared" si="252"/>
        <v>0</v>
      </c>
      <c r="U140" s="21">
        <f t="shared" si="252"/>
        <v>0</v>
      </c>
      <c r="V140" s="21">
        <f t="shared" si="252"/>
        <v>0</v>
      </c>
      <c r="W140" s="21">
        <f t="shared" si="252"/>
        <v>0</v>
      </c>
      <c r="X140" s="21">
        <f t="shared" si="252"/>
        <v>0</v>
      </c>
      <c r="Y140" s="21">
        <f t="shared" si="252"/>
        <v>0</v>
      </c>
      <c r="Z140" s="21">
        <f t="shared" si="252"/>
        <v>0</v>
      </c>
      <c r="AA140" s="4"/>
    </row>
    <row r="141" spans="1:50" ht="24.95" customHeight="1" x14ac:dyDescent="0.25">
      <c r="A141" s="19"/>
      <c r="B141" s="72" t="str">
        <f t="shared" si="245"/>
        <v>Septembre</v>
      </c>
      <c r="C141" s="16" t="str">
        <f t="shared" si="245"/>
        <v>Béziers</v>
      </c>
      <c r="D141" s="16" t="str">
        <f t="shared" si="245"/>
        <v/>
      </c>
      <c r="E141" s="45">
        <f t="shared" si="245"/>
        <v>7871</v>
      </c>
      <c r="F141" s="21">
        <f t="shared" ref="F141:Z141" si="253">SUM(F29,F45,F61,F77,F93,F109,F125)</f>
        <v>0</v>
      </c>
      <c r="G141" s="21">
        <f t="shared" si="253"/>
        <v>0</v>
      </c>
      <c r="H141" s="21">
        <f t="shared" si="253"/>
        <v>996</v>
      </c>
      <c r="I141" s="21">
        <f t="shared" si="253"/>
        <v>1109</v>
      </c>
      <c r="J141" s="21">
        <f t="shared" si="253"/>
        <v>1374</v>
      </c>
      <c r="K141" s="21">
        <f t="shared" si="253"/>
        <v>1683</v>
      </c>
      <c r="L141" s="21">
        <f t="shared" si="253"/>
        <v>1864</v>
      </c>
      <c r="M141" s="21">
        <f t="shared" si="253"/>
        <v>1316</v>
      </c>
      <c r="N141" s="21">
        <f t="shared" si="253"/>
        <v>1963</v>
      </c>
      <c r="O141" s="21">
        <f t="shared" si="253"/>
        <v>1733</v>
      </c>
      <c r="P141" s="21">
        <f t="shared" si="253"/>
        <v>2507</v>
      </c>
      <c r="Q141" s="21">
        <f t="shared" si="253"/>
        <v>1425.35</v>
      </c>
      <c r="R141" s="21">
        <f t="shared" si="253"/>
        <v>1597.27</v>
      </c>
      <c r="S141" s="21">
        <f t="shared" si="253"/>
        <v>0</v>
      </c>
      <c r="T141" s="21">
        <f t="shared" si="253"/>
        <v>0</v>
      </c>
      <c r="U141" s="21">
        <f t="shared" si="253"/>
        <v>0</v>
      </c>
      <c r="V141" s="21">
        <f t="shared" si="253"/>
        <v>0</v>
      </c>
      <c r="W141" s="21">
        <f t="shared" si="253"/>
        <v>0</v>
      </c>
      <c r="X141" s="21">
        <f t="shared" si="253"/>
        <v>0</v>
      </c>
      <c r="Y141" s="21">
        <f t="shared" si="253"/>
        <v>0</v>
      </c>
      <c r="Z141" s="21">
        <f t="shared" si="253"/>
        <v>0</v>
      </c>
      <c r="AA141" s="4"/>
    </row>
    <row r="142" spans="1:50" ht="24.95" customHeight="1" x14ac:dyDescent="0.25">
      <c r="A142" s="19"/>
      <c r="B142" s="72" t="str">
        <f t="shared" si="245"/>
        <v>Octobre</v>
      </c>
      <c r="C142" s="16" t="str">
        <f t="shared" si="245"/>
        <v>Béziers</v>
      </c>
      <c r="D142" s="16" t="str">
        <f t="shared" si="245"/>
        <v/>
      </c>
      <c r="E142" s="45">
        <f t="shared" si="245"/>
        <v>7871</v>
      </c>
      <c r="F142" s="21">
        <f t="shared" ref="F142:Z142" si="254">SUM(F30,F46,F62,F78,F94,F110,F126)</f>
        <v>0</v>
      </c>
      <c r="G142" s="21">
        <f t="shared" si="254"/>
        <v>0</v>
      </c>
      <c r="H142" s="21">
        <f t="shared" si="254"/>
        <v>2890</v>
      </c>
      <c r="I142" s="21">
        <f t="shared" si="254"/>
        <v>1135</v>
      </c>
      <c r="J142" s="21">
        <f t="shared" si="254"/>
        <v>1529</v>
      </c>
      <c r="K142" s="21">
        <f t="shared" si="254"/>
        <v>2154</v>
      </c>
      <c r="L142" s="21">
        <f t="shared" si="254"/>
        <v>2367</v>
      </c>
      <c r="M142" s="21">
        <f t="shared" si="254"/>
        <v>1305</v>
      </c>
      <c r="N142" s="21">
        <f t="shared" si="254"/>
        <v>2284</v>
      </c>
      <c r="O142" s="21">
        <f t="shared" si="254"/>
        <v>2080</v>
      </c>
      <c r="P142" s="21">
        <f t="shared" si="254"/>
        <v>3343</v>
      </c>
      <c r="Q142" s="21">
        <f t="shared" si="254"/>
        <v>1781.91</v>
      </c>
      <c r="R142" s="21">
        <f t="shared" si="254"/>
        <v>1535.78</v>
      </c>
      <c r="S142" s="21">
        <f t="shared" si="254"/>
        <v>0</v>
      </c>
      <c r="T142" s="21">
        <f t="shared" si="254"/>
        <v>0</v>
      </c>
      <c r="U142" s="21">
        <f t="shared" si="254"/>
        <v>0</v>
      </c>
      <c r="V142" s="21">
        <f t="shared" si="254"/>
        <v>0</v>
      </c>
      <c r="W142" s="21">
        <f t="shared" si="254"/>
        <v>0</v>
      </c>
      <c r="X142" s="21">
        <f t="shared" si="254"/>
        <v>0</v>
      </c>
      <c r="Y142" s="21">
        <f t="shared" si="254"/>
        <v>0</v>
      </c>
      <c r="Z142" s="21">
        <f t="shared" si="254"/>
        <v>0</v>
      </c>
      <c r="AA142" s="4"/>
    </row>
    <row r="143" spans="1:50" ht="24.95" customHeight="1" x14ac:dyDescent="0.25">
      <c r="A143" s="19"/>
      <c r="B143" s="72" t="str">
        <f t="shared" si="245"/>
        <v>Novembre</v>
      </c>
      <c r="C143" s="16" t="str">
        <f t="shared" si="245"/>
        <v>Béziers</v>
      </c>
      <c r="D143" s="16" t="str">
        <f t="shared" si="245"/>
        <v/>
      </c>
      <c r="E143" s="45">
        <f t="shared" si="245"/>
        <v>7871</v>
      </c>
      <c r="F143" s="21">
        <f t="shared" ref="F143:Z143" si="255">SUM(F31,F47,F63,F79,F95,F111,F127)</f>
        <v>0</v>
      </c>
      <c r="G143" s="21">
        <f t="shared" si="255"/>
        <v>0</v>
      </c>
      <c r="H143" s="21">
        <f t="shared" si="255"/>
        <v>5423</v>
      </c>
      <c r="I143" s="21">
        <f t="shared" si="255"/>
        <v>5639</v>
      </c>
      <c r="J143" s="21">
        <f t="shared" si="255"/>
        <v>3455</v>
      </c>
      <c r="K143" s="21">
        <f t="shared" si="255"/>
        <v>4050</v>
      </c>
      <c r="L143" s="21">
        <f t="shared" si="255"/>
        <v>3912</v>
      </c>
      <c r="M143" s="21">
        <f t="shared" si="255"/>
        <v>3431</v>
      </c>
      <c r="N143" s="21">
        <f t="shared" si="255"/>
        <v>5129</v>
      </c>
      <c r="O143" s="21">
        <f t="shared" si="255"/>
        <v>4258</v>
      </c>
      <c r="P143" s="21">
        <f t="shared" si="255"/>
        <v>4382</v>
      </c>
      <c r="Q143" s="21">
        <f t="shared" si="255"/>
        <v>3205.64</v>
      </c>
      <c r="R143" s="21">
        <f t="shared" si="255"/>
        <v>2512.08</v>
      </c>
      <c r="S143" s="21">
        <f t="shared" si="255"/>
        <v>0</v>
      </c>
      <c r="T143" s="21">
        <f t="shared" si="255"/>
        <v>0</v>
      </c>
      <c r="U143" s="21">
        <f t="shared" si="255"/>
        <v>0</v>
      </c>
      <c r="V143" s="21">
        <f t="shared" si="255"/>
        <v>0</v>
      </c>
      <c r="W143" s="21">
        <f t="shared" si="255"/>
        <v>0</v>
      </c>
      <c r="X143" s="21">
        <f t="shared" si="255"/>
        <v>0</v>
      </c>
      <c r="Y143" s="21">
        <f t="shared" si="255"/>
        <v>0</v>
      </c>
      <c r="Z143" s="21">
        <f t="shared" si="255"/>
        <v>0</v>
      </c>
      <c r="AA143" s="4"/>
    </row>
    <row r="144" spans="1:50" ht="24.95" customHeight="1" x14ac:dyDescent="0.25">
      <c r="A144" s="19"/>
      <c r="B144" s="72" t="str">
        <f t="shared" si="245"/>
        <v>Décembre</v>
      </c>
      <c r="C144" s="16" t="str">
        <f t="shared" si="245"/>
        <v>Béziers</v>
      </c>
      <c r="D144" s="16" t="str">
        <f t="shared" si="245"/>
        <v/>
      </c>
      <c r="E144" s="45">
        <f t="shared" si="245"/>
        <v>7871</v>
      </c>
      <c r="F144" s="21">
        <f t="shared" ref="F144:Z144" si="256">SUM(F32,F48,F64,F80,F96,F112,F128)</f>
        <v>0</v>
      </c>
      <c r="G144" s="21">
        <f t="shared" si="256"/>
        <v>0</v>
      </c>
      <c r="H144" s="21">
        <f t="shared" si="256"/>
        <v>8648</v>
      </c>
      <c r="I144" s="21">
        <f t="shared" si="256"/>
        <v>7953</v>
      </c>
      <c r="J144" s="21">
        <f t="shared" si="256"/>
        <v>5106</v>
      </c>
      <c r="K144" s="21">
        <f t="shared" si="256"/>
        <v>3878</v>
      </c>
      <c r="L144" s="21">
        <f t="shared" si="256"/>
        <v>4159</v>
      </c>
      <c r="M144" s="21">
        <f t="shared" si="256"/>
        <v>4624</v>
      </c>
      <c r="N144" s="21">
        <f t="shared" si="256"/>
        <v>5862</v>
      </c>
      <c r="O144" s="21">
        <f t="shared" si="256"/>
        <v>5130</v>
      </c>
      <c r="P144" s="21">
        <f t="shared" si="256"/>
        <v>5092</v>
      </c>
      <c r="Q144" s="21">
        <f t="shared" si="256"/>
        <v>4316.0600000000004</v>
      </c>
      <c r="R144" s="21">
        <f t="shared" si="256"/>
        <v>4450.9400000000005</v>
      </c>
      <c r="S144" s="21">
        <f t="shared" si="256"/>
        <v>0</v>
      </c>
      <c r="T144" s="21">
        <f t="shared" si="256"/>
        <v>0</v>
      </c>
      <c r="U144" s="21">
        <f t="shared" si="256"/>
        <v>0</v>
      </c>
      <c r="V144" s="21">
        <f t="shared" si="256"/>
        <v>0</v>
      </c>
      <c r="W144" s="21">
        <f t="shared" si="256"/>
        <v>0</v>
      </c>
      <c r="X144" s="21">
        <f t="shared" si="256"/>
        <v>0</v>
      </c>
      <c r="Y144" s="21">
        <f t="shared" si="256"/>
        <v>0</v>
      </c>
      <c r="Z144" s="21">
        <f t="shared" si="256"/>
        <v>0</v>
      </c>
      <c r="AA144" s="4"/>
    </row>
    <row r="145" spans="1:27" ht="24.95" customHeight="1" x14ac:dyDescent="0.25">
      <c r="A145" s="19"/>
      <c r="B145" s="86" t="s">
        <v>38</v>
      </c>
      <c r="C145" s="16" t="str">
        <f t="shared" si="245"/>
        <v>Béziers</v>
      </c>
      <c r="D145" s="16" t="str">
        <f t="shared" si="245"/>
        <v/>
      </c>
      <c r="E145" s="45">
        <f t="shared" si="245"/>
        <v>7871</v>
      </c>
      <c r="F145" s="87">
        <f>SUM(F133:F144)</f>
        <v>0</v>
      </c>
      <c r="G145" s="87">
        <f t="shared" ref="G145" si="257">SUM(G133:G144)</f>
        <v>0</v>
      </c>
      <c r="H145" s="87">
        <f t="shared" ref="H145" si="258">SUM(H133:H144)</f>
        <v>46992</v>
      </c>
      <c r="I145" s="87">
        <f t="shared" ref="I145" si="259">SUM(I133:I144)</f>
        <v>51565</v>
      </c>
      <c r="J145" s="87">
        <f t="shared" ref="J145" si="260">SUM(J133:J144)</f>
        <v>38034</v>
      </c>
      <c r="K145" s="87">
        <f t="shared" ref="K145" si="261">SUM(K133:K144)</f>
        <v>39356</v>
      </c>
      <c r="L145" s="87">
        <f t="shared" ref="L145" si="262">SUM(L133:L144)</f>
        <v>37573</v>
      </c>
      <c r="M145" s="87">
        <f t="shared" ref="M145" si="263">SUM(M133:M144)</f>
        <v>30767</v>
      </c>
      <c r="N145" s="87">
        <f t="shared" ref="N145" si="264">SUM(N133:N144)</f>
        <v>41538</v>
      </c>
      <c r="O145" s="87">
        <f t="shared" ref="O145" si="265">SUM(O133:O144)</f>
        <v>41536</v>
      </c>
      <c r="P145" s="87">
        <f t="shared" ref="P145" si="266">SUM(P133:P144)</f>
        <v>45588</v>
      </c>
      <c r="Q145" s="87">
        <f t="shared" ref="Q145:Z145" si="267">SUM(Q133:Q144)</f>
        <v>34802.269999999997</v>
      </c>
      <c r="R145" s="87">
        <f t="shared" si="267"/>
        <v>36389.360000000001</v>
      </c>
      <c r="S145" s="87">
        <f t="shared" si="267"/>
        <v>0</v>
      </c>
      <c r="T145" s="87">
        <f t="shared" si="267"/>
        <v>0</v>
      </c>
      <c r="U145" s="87">
        <f t="shared" si="267"/>
        <v>0</v>
      </c>
      <c r="V145" s="87">
        <f t="shared" si="267"/>
        <v>0</v>
      </c>
      <c r="W145" s="87">
        <f t="shared" si="267"/>
        <v>0</v>
      </c>
      <c r="X145" s="87">
        <f t="shared" si="267"/>
        <v>0</v>
      </c>
      <c r="Y145" s="87">
        <f t="shared" si="267"/>
        <v>0</v>
      </c>
      <c r="Z145" s="87">
        <f t="shared" si="267"/>
        <v>0</v>
      </c>
      <c r="AA145" s="4"/>
    </row>
    <row r="146" spans="1:27" ht="50.1" customHeight="1" x14ac:dyDescent="0.25">
      <c r="A146" s="19"/>
      <c r="B146" s="296" t="s">
        <v>67</v>
      </c>
      <c r="C146" s="296"/>
      <c r="D146" s="296"/>
      <c r="E146" s="296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5"/>
      <c r="AA146" s="4"/>
    </row>
    <row r="147" spans="1:27" ht="50.1" customHeight="1" x14ac:dyDescent="0.25">
      <c r="A147" s="19"/>
      <c r="B147" s="297"/>
      <c r="C147" s="297"/>
      <c r="D147" s="297"/>
      <c r="E147" s="297"/>
      <c r="F147" s="294" t="s">
        <v>27</v>
      </c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5"/>
      <c r="AA147" s="4"/>
    </row>
    <row r="148" spans="1:27" ht="50.1" customHeight="1" x14ac:dyDescent="0.25">
      <c r="A148" s="19"/>
      <c r="B148" s="96" t="str">
        <f t="shared" ref="B148:E149" si="268">B36</f>
        <v>Mois</v>
      </c>
      <c r="C148" s="97" t="str">
        <f t="shared" si="268"/>
        <v xml:space="preserve">VILLE : </v>
      </c>
      <c r="D148" s="97" t="str">
        <f t="shared" si="268"/>
        <v>ANNEE</v>
      </c>
      <c r="E148" s="97" t="str">
        <f t="shared" si="268"/>
        <v xml:space="preserve">Surface de plancher </v>
      </c>
      <c r="F148" s="98">
        <v>2010</v>
      </c>
      <c r="G148" s="98">
        <f>F148+1</f>
        <v>2011</v>
      </c>
      <c r="H148" s="98">
        <f>G148+1</f>
        <v>2012</v>
      </c>
      <c r="I148" s="98">
        <f t="shared" ref="I148:Q148" si="269">H148+1</f>
        <v>2013</v>
      </c>
      <c r="J148" s="98">
        <f t="shared" si="269"/>
        <v>2014</v>
      </c>
      <c r="K148" s="98">
        <f t="shared" si="269"/>
        <v>2015</v>
      </c>
      <c r="L148" s="98">
        <f t="shared" si="269"/>
        <v>2016</v>
      </c>
      <c r="M148" s="98">
        <f t="shared" si="269"/>
        <v>2017</v>
      </c>
      <c r="N148" s="98">
        <f t="shared" si="269"/>
        <v>2018</v>
      </c>
      <c r="O148" s="98">
        <f t="shared" si="269"/>
        <v>2019</v>
      </c>
      <c r="P148" s="98">
        <f t="shared" si="269"/>
        <v>2020</v>
      </c>
      <c r="Q148" s="98">
        <f t="shared" si="269"/>
        <v>2021</v>
      </c>
      <c r="R148" s="98">
        <f t="shared" ref="R148" si="270">Q148+1</f>
        <v>2022</v>
      </c>
      <c r="S148" s="98">
        <f t="shared" ref="S148" si="271">R148+1</f>
        <v>2023</v>
      </c>
      <c r="T148" s="98">
        <f t="shared" ref="T148" si="272">S148+1</f>
        <v>2024</v>
      </c>
      <c r="U148" s="98">
        <f t="shared" ref="U148" si="273">T148+1</f>
        <v>2025</v>
      </c>
      <c r="V148" s="98">
        <f t="shared" ref="V148" si="274">U148+1</f>
        <v>2026</v>
      </c>
      <c r="W148" s="98">
        <f t="shared" ref="W148" si="275">V148+1</f>
        <v>2027</v>
      </c>
      <c r="X148" s="98">
        <f t="shared" ref="X148" si="276">W148+1</f>
        <v>2028</v>
      </c>
      <c r="Y148" s="98">
        <f t="shared" ref="Y148" si="277">X148+1</f>
        <v>2029</v>
      </c>
      <c r="Z148" s="98">
        <f t="shared" ref="Z148" si="278">Y148+1</f>
        <v>2030</v>
      </c>
      <c r="AA148" s="4"/>
    </row>
    <row r="149" spans="1:27" ht="24.95" customHeight="1" x14ac:dyDescent="0.25">
      <c r="A149" s="19"/>
      <c r="B149" s="72" t="str">
        <f t="shared" si="268"/>
        <v>Janvier</v>
      </c>
      <c r="C149" s="16" t="str">
        <f t="shared" si="268"/>
        <v>Béziers</v>
      </c>
      <c r="D149" s="16" t="str">
        <f t="shared" si="268"/>
        <v/>
      </c>
      <c r="E149" s="45">
        <f t="shared" si="268"/>
        <v>7871</v>
      </c>
      <c r="F149" s="21">
        <f>SUM(F5,F133)</f>
        <v>0</v>
      </c>
      <c r="G149" s="21">
        <f t="shared" ref="G149:Z149" si="279">SUM(G5,G133)</f>
        <v>0</v>
      </c>
      <c r="H149" s="21">
        <f t="shared" si="279"/>
        <v>11624</v>
      </c>
      <c r="I149" s="21">
        <f t="shared" si="279"/>
        <v>15572</v>
      </c>
      <c r="J149" s="21">
        <f t="shared" si="279"/>
        <v>18981</v>
      </c>
      <c r="K149" s="21">
        <f t="shared" si="279"/>
        <v>12887</v>
      </c>
      <c r="L149" s="21">
        <f t="shared" si="279"/>
        <v>11133</v>
      </c>
      <c r="M149" s="21">
        <f t="shared" si="279"/>
        <v>10043</v>
      </c>
      <c r="N149" s="21">
        <f t="shared" si="279"/>
        <v>8931</v>
      </c>
      <c r="O149" s="21">
        <f t="shared" si="279"/>
        <v>19481</v>
      </c>
      <c r="P149" s="21">
        <f t="shared" si="279"/>
        <v>12418</v>
      </c>
      <c r="Q149" s="21">
        <f t="shared" si="279"/>
        <v>13320.02</v>
      </c>
      <c r="R149" s="21">
        <f t="shared" si="279"/>
        <v>14033.34</v>
      </c>
      <c r="S149" s="21">
        <f t="shared" si="279"/>
        <v>0</v>
      </c>
      <c r="T149" s="21">
        <f t="shared" si="279"/>
        <v>0</v>
      </c>
      <c r="U149" s="21">
        <f t="shared" si="279"/>
        <v>0</v>
      </c>
      <c r="V149" s="21">
        <f t="shared" si="279"/>
        <v>0</v>
      </c>
      <c r="W149" s="21">
        <f t="shared" si="279"/>
        <v>0</v>
      </c>
      <c r="X149" s="21">
        <f t="shared" si="279"/>
        <v>0</v>
      </c>
      <c r="Y149" s="21">
        <f t="shared" si="279"/>
        <v>0</v>
      </c>
      <c r="Z149" s="21">
        <f t="shared" si="279"/>
        <v>0</v>
      </c>
      <c r="AA149" s="4"/>
    </row>
    <row r="150" spans="1:27" ht="24.95" customHeight="1" x14ac:dyDescent="0.25">
      <c r="A150" s="19"/>
      <c r="B150" s="72" t="str">
        <f t="shared" ref="B150:E161" si="280">B38</f>
        <v>Février</v>
      </c>
      <c r="C150" s="16" t="str">
        <f t="shared" si="280"/>
        <v>Béziers</v>
      </c>
      <c r="D150" s="16" t="str">
        <f t="shared" si="280"/>
        <v/>
      </c>
      <c r="E150" s="45">
        <f t="shared" si="280"/>
        <v>7871</v>
      </c>
      <c r="F150" s="21">
        <f t="shared" ref="F150:Z150" si="281">SUM(F6,F134)</f>
        <v>0</v>
      </c>
      <c r="G150" s="21">
        <f t="shared" si="281"/>
        <v>0</v>
      </c>
      <c r="H150" s="21">
        <f t="shared" si="281"/>
        <v>14289</v>
      </c>
      <c r="I150" s="21">
        <f t="shared" si="281"/>
        <v>13984</v>
      </c>
      <c r="J150" s="21">
        <f t="shared" si="281"/>
        <v>4946</v>
      </c>
      <c r="K150" s="21">
        <f t="shared" si="281"/>
        <v>12255</v>
      </c>
      <c r="L150" s="21">
        <f t="shared" si="281"/>
        <v>10220</v>
      </c>
      <c r="M150" s="21">
        <f t="shared" si="281"/>
        <v>8007</v>
      </c>
      <c r="N150" s="21">
        <f t="shared" si="281"/>
        <v>10174</v>
      </c>
      <c r="O150" s="21">
        <f t="shared" si="281"/>
        <v>5960</v>
      </c>
      <c r="P150" s="21">
        <f t="shared" si="281"/>
        <v>10474</v>
      </c>
      <c r="Q150" s="21">
        <f t="shared" si="281"/>
        <v>10628.779999999999</v>
      </c>
      <c r="R150" s="21">
        <f t="shared" si="281"/>
        <v>11167.560000000001</v>
      </c>
      <c r="S150" s="21">
        <f t="shared" si="281"/>
        <v>0</v>
      </c>
      <c r="T150" s="21">
        <f t="shared" si="281"/>
        <v>0</v>
      </c>
      <c r="U150" s="21">
        <f t="shared" si="281"/>
        <v>0</v>
      </c>
      <c r="V150" s="21">
        <f t="shared" si="281"/>
        <v>0</v>
      </c>
      <c r="W150" s="21">
        <f t="shared" si="281"/>
        <v>0</v>
      </c>
      <c r="X150" s="21">
        <f t="shared" si="281"/>
        <v>0</v>
      </c>
      <c r="Y150" s="21">
        <f t="shared" si="281"/>
        <v>0</v>
      </c>
      <c r="Z150" s="21">
        <f t="shared" si="281"/>
        <v>0</v>
      </c>
      <c r="AA150" s="4"/>
    </row>
    <row r="151" spans="1:27" ht="24.95" customHeight="1" x14ac:dyDescent="0.25">
      <c r="A151" s="19"/>
      <c r="B151" s="72" t="str">
        <f t="shared" si="280"/>
        <v>Mars</v>
      </c>
      <c r="C151" s="16" t="str">
        <f t="shared" si="280"/>
        <v>Béziers</v>
      </c>
      <c r="D151" s="16" t="str">
        <f t="shared" si="280"/>
        <v/>
      </c>
      <c r="E151" s="45">
        <f t="shared" si="280"/>
        <v>7871</v>
      </c>
      <c r="F151" s="21">
        <f t="shared" ref="F151:Z151" si="282">SUM(F7,F135)</f>
        <v>0</v>
      </c>
      <c r="G151" s="21">
        <f t="shared" si="282"/>
        <v>0</v>
      </c>
      <c r="H151" s="21">
        <f t="shared" si="282"/>
        <v>8623</v>
      </c>
      <c r="I151" s="21">
        <f t="shared" si="282"/>
        <v>12462</v>
      </c>
      <c r="J151" s="21">
        <f t="shared" si="282"/>
        <v>8719</v>
      </c>
      <c r="K151" s="21">
        <f t="shared" si="282"/>
        <v>9054</v>
      </c>
      <c r="L151" s="21">
        <f t="shared" si="282"/>
        <v>10257</v>
      </c>
      <c r="M151" s="21">
        <f t="shared" si="282"/>
        <v>7090</v>
      </c>
      <c r="N151" s="21">
        <f t="shared" si="282"/>
        <v>9302</v>
      </c>
      <c r="O151" s="21">
        <f t="shared" si="282"/>
        <v>9387</v>
      </c>
      <c r="P151" s="21">
        <f t="shared" si="282"/>
        <v>10500</v>
      </c>
      <c r="Q151" s="21">
        <f t="shared" si="282"/>
        <v>10194.950000000001</v>
      </c>
      <c r="R151" s="21">
        <f t="shared" si="282"/>
        <v>10626.6</v>
      </c>
      <c r="S151" s="21">
        <f t="shared" si="282"/>
        <v>0</v>
      </c>
      <c r="T151" s="21">
        <f t="shared" si="282"/>
        <v>0</v>
      </c>
      <c r="U151" s="21">
        <f t="shared" si="282"/>
        <v>0</v>
      </c>
      <c r="V151" s="21">
        <f t="shared" si="282"/>
        <v>0</v>
      </c>
      <c r="W151" s="21">
        <f t="shared" si="282"/>
        <v>0</v>
      </c>
      <c r="X151" s="21">
        <f t="shared" si="282"/>
        <v>0</v>
      </c>
      <c r="Y151" s="21">
        <f t="shared" si="282"/>
        <v>0</v>
      </c>
      <c r="Z151" s="21">
        <f t="shared" si="282"/>
        <v>0</v>
      </c>
      <c r="AA151" s="4"/>
    </row>
    <row r="152" spans="1:27" ht="24.95" customHeight="1" x14ac:dyDescent="0.25">
      <c r="A152" s="19"/>
      <c r="B152" s="72" t="str">
        <f t="shared" si="280"/>
        <v>Avril</v>
      </c>
      <c r="C152" s="16" t="str">
        <f t="shared" si="280"/>
        <v>Béziers</v>
      </c>
      <c r="D152" s="16" t="str">
        <f t="shared" si="280"/>
        <v/>
      </c>
      <c r="E152" s="45">
        <f t="shared" si="280"/>
        <v>7871</v>
      </c>
      <c r="F152" s="21">
        <f t="shared" ref="F152:Z152" si="283">SUM(F8,F136)</f>
        <v>0</v>
      </c>
      <c r="G152" s="21">
        <f t="shared" si="283"/>
        <v>0</v>
      </c>
      <c r="H152" s="21">
        <f t="shared" si="283"/>
        <v>4969</v>
      </c>
      <c r="I152" s="21">
        <f t="shared" si="283"/>
        <v>5951</v>
      </c>
      <c r="J152" s="21">
        <f t="shared" si="283"/>
        <v>6424</v>
      </c>
      <c r="K152" s="21">
        <f t="shared" si="283"/>
        <v>6292</v>
      </c>
      <c r="L152" s="21">
        <f t="shared" si="283"/>
        <v>6397</v>
      </c>
      <c r="M152" s="21">
        <f t="shared" si="283"/>
        <v>4903</v>
      </c>
      <c r="N152" s="21">
        <f t="shared" si="283"/>
        <v>8236</v>
      </c>
      <c r="O152" s="21">
        <f t="shared" si="283"/>
        <v>7729</v>
      </c>
      <c r="P152" s="21">
        <f t="shared" si="283"/>
        <v>7914</v>
      </c>
      <c r="Q152" s="21">
        <f t="shared" si="283"/>
        <v>7422.48</v>
      </c>
      <c r="R152" s="21">
        <f t="shared" si="283"/>
        <v>7103.25</v>
      </c>
      <c r="S152" s="21">
        <f t="shared" si="283"/>
        <v>0</v>
      </c>
      <c r="T152" s="21">
        <f t="shared" si="283"/>
        <v>0</v>
      </c>
      <c r="U152" s="21">
        <f t="shared" si="283"/>
        <v>0</v>
      </c>
      <c r="V152" s="21">
        <f t="shared" si="283"/>
        <v>0</v>
      </c>
      <c r="W152" s="21">
        <f t="shared" si="283"/>
        <v>0</v>
      </c>
      <c r="X152" s="21">
        <f t="shared" si="283"/>
        <v>0</v>
      </c>
      <c r="Y152" s="21">
        <f t="shared" si="283"/>
        <v>0</v>
      </c>
      <c r="Z152" s="21">
        <f t="shared" si="283"/>
        <v>0</v>
      </c>
      <c r="AA152" s="4"/>
    </row>
    <row r="153" spans="1:27" ht="24.95" customHeight="1" x14ac:dyDescent="0.25">
      <c r="A153" s="19"/>
      <c r="B153" s="72" t="str">
        <f t="shared" si="280"/>
        <v>Mai</v>
      </c>
      <c r="C153" s="16" t="str">
        <f t="shared" si="280"/>
        <v>Béziers</v>
      </c>
      <c r="D153" s="16" t="str">
        <f t="shared" si="280"/>
        <v/>
      </c>
      <c r="E153" s="45">
        <f t="shared" si="280"/>
        <v>7871</v>
      </c>
      <c r="F153" s="21">
        <f t="shared" ref="F153:Z153" si="284">SUM(F9,F137)</f>
        <v>0</v>
      </c>
      <c r="G153" s="21">
        <f t="shared" si="284"/>
        <v>0</v>
      </c>
      <c r="H153" s="21">
        <f t="shared" si="284"/>
        <v>3901</v>
      </c>
      <c r="I153" s="21">
        <f t="shared" si="284"/>
        <v>6652</v>
      </c>
      <c r="J153" s="21">
        <f t="shared" si="284"/>
        <v>4911</v>
      </c>
      <c r="K153" s="21">
        <f t="shared" si="284"/>
        <v>6002</v>
      </c>
      <c r="L153" s="21">
        <f t="shared" si="284"/>
        <v>5502</v>
      </c>
      <c r="M153" s="21">
        <f t="shared" si="284"/>
        <v>4327</v>
      </c>
      <c r="N153" s="21">
        <f t="shared" si="284"/>
        <v>2715</v>
      </c>
      <c r="O153" s="21">
        <f t="shared" si="284"/>
        <v>5594</v>
      </c>
      <c r="P153" s="21">
        <f t="shared" si="284"/>
        <v>8361</v>
      </c>
      <c r="Q153" s="21">
        <f t="shared" si="284"/>
        <v>6230.1</v>
      </c>
      <c r="R153" s="21">
        <f t="shared" si="284"/>
        <v>5543.2800000000007</v>
      </c>
      <c r="S153" s="21">
        <f t="shared" si="284"/>
        <v>0</v>
      </c>
      <c r="T153" s="21">
        <f t="shared" si="284"/>
        <v>0</v>
      </c>
      <c r="U153" s="21">
        <f t="shared" si="284"/>
        <v>0</v>
      </c>
      <c r="V153" s="21">
        <f t="shared" si="284"/>
        <v>0</v>
      </c>
      <c r="W153" s="21">
        <f t="shared" si="284"/>
        <v>0</v>
      </c>
      <c r="X153" s="21">
        <f t="shared" si="284"/>
        <v>0</v>
      </c>
      <c r="Y153" s="21">
        <f t="shared" si="284"/>
        <v>0</v>
      </c>
      <c r="Z153" s="21">
        <f t="shared" si="284"/>
        <v>0</v>
      </c>
      <c r="AA153" s="4"/>
    </row>
    <row r="154" spans="1:27" ht="24.95" customHeight="1" x14ac:dyDescent="0.25">
      <c r="A154" s="19"/>
      <c r="B154" s="72" t="str">
        <f t="shared" si="280"/>
        <v>Juin</v>
      </c>
      <c r="C154" s="16" t="str">
        <f t="shared" si="280"/>
        <v>Béziers</v>
      </c>
      <c r="D154" s="16" t="str">
        <f t="shared" si="280"/>
        <v/>
      </c>
      <c r="E154" s="45">
        <f t="shared" si="280"/>
        <v>7871</v>
      </c>
      <c r="F154" s="21">
        <f t="shared" ref="F154:Z154" si="285">SUM(F10,F138)</f>
        <v>0</v>
      </c>
      <c r="G154" s="21">
        <f t="shared" si="285"/>
        <v>0</v>
      </c>
      <c r="H154" s="21">
        <f t="shared" si="285"/>
        <v>5073</v>
      </c>
      <c r="I154" s="21">
        <f t="shared" si="285"/>
        <v>4493</v>
      </c>
      <c r="J154" s="21">
        <f t="shared" si="285"/>
        <v>6000</v>
      </c>
      <c r="K154" s="21">
        <f t="shared" si="285"/>
        <v>7216</v>
      </c>
      <c r="L154" s="21">
        <f t="shared" si="285"/>
        <v>6323</v>
      </c>
      <c r="M154" s="21">
        <f t="shared" si="285"/>
        <v>6738</v>
      </c>
      <c r="N154" s="21">
        <f t="shared" si="285"/>
        <v>5835</v>
      </c>
      <c r="O154" s="21">
        <f t="shared" si="285"/>
        <v>6511</v>
      </c>
      <c r="P154" s="21">
        <f t="shared" si="285"/>
        <v>4636</v>
      </c>
      <c r="Q154" s="21">
        <f t="shared" si="285"/>
        <v>7102.0599999999995</v>
      </c>
      <c r="R154" s="21">
        <f t="shared" si="285"/>
        <v>7071.26</v>
      </c>
      <c r="S154" s="21">
        <f t="shared" si="285"/>
        <v>0</v>
      </c>
      <c r="T154" s="21">
        <f t="shared" si="285"/>
        <v>0</v>
      </c>
      <c r="U154" s="21">
        <f t="shared" si="285"/>
        <v>0</v>
      </c>
      <c r="V154" s="21">
        <f t="shared" si="285"/>
        <v>0</v>
      </c>
      <c r="W154" s="21">
        <f t="shared" si="285"/>
        <v>0</v>
      </c>
      <c r="X154" s="21">
        <f t="shared" si="285"/>
        <v>0</v>
      </c>
      <c r="Y154" s="21">
        <f t="shared" si="285"/>
        <v>0</v>
      </c>
      <c r="Z154" s="21">
        <f t="shared" si="285"/>
        <v>0</v>
      </c>
      <c r="AA154" s="4"/>
    </row>
    <row r="155" spans="1:27" ht="24.95" customHeight="1" x14ac:dyDescent="0.25">
      <c r="A155" s="19"/>
      <c r="B155" s="72" t="str">
        <f t="shared" si="280"/>
        <v>Juillet</v>
      </c>
      <c r="C155" s="16" t="str">
        <f t="shared" si="280"/>
        <v>Béziers</v>
      </c>
      <c r="D155" s="16" t="str">
        <f t="shared" si="280"/>
        <v/>
      </c>
      <c r="E155" s="45">
        <f t="shared" si="280"/>
        <v>7871</v>
      </c>
      <c r="F155" s="21">
        <f t="shared" ref="F155:Z155" si="286">SUM(F11,F139)</f>
        <v>0</v>
      </c>
      <c r="G155" s="21">
        <f t="shared" si="286"/>
        <v>0</v>
      </c>
      <c r="H155" s="21">
        <f t="shared" si="286"/>
        <v>5313</v>
      </c>
      <c r="I155" s="21">
        <f t="shared" si="286"/>
        <v>7688</v>
      </c>
      <c r="J155" s="21">
        <f t="shared" si="286"/>
        <v>5895</v>
      </c>
      <c r="K155" s="21">
        <f t="shared" si="286"/>
        <v>8309</v>
      </c>
      <c r="L155" s="21">
        <f t="shared" si="286"/>
        <v>7892</v>
      </c>
      <c r="M155" s="21">
        <f t="shared" si="286"/>
        <v>5952</v>
      </c>
      <c r="N155" s="21">
        <f t="shared" si="286"/>
        <v>7267</v>
      </c>
      <c r="O155" s="21">
        <f t="shared" si="286"/>
        <v>9106</v>
      </c>
      <c r="P155" s="21">
        <f t="shared" si="286"/>
        <v>8747</v>
      </c>
      <c r="Q155" s="21">
        <f t="shared" si="286"/>
        <v>7523.41</v>
      </c>
      <c r="R155" s="21">
        <f t="shared" si="286"/>
        <v>7536.25</v>
      </c>
      <c r="S155" s="21">
        <f t="shared" si="286"/>
        <v>0</v>
      </c>
      <c r="T155" s="21">
        <f t="shared" si="286"/>
        <v>0</v>
      </c>
      <c r="U155" s="21">
        <f t="shared" si="286"/>
        <v>0</v>
      </c>
      <c r="V155" s="21">
        <f t="shared" si="286"/>
        <v>0</v>
      </c>
      <c r="W155" s="21">
        <f t="shared" si="286"/>
        <v>0</v>
      </c>
      <c r="X155" s="21">
        <f t="shared" si="286"/>
        <v>0</v>
      </c>
      <c r="Y155" s="21">
        <f t="shared" si="286"/>
        <v>0</v>
      </c>
      <c r="Z155" s="21">
        <f t="shared" si="286"/>
        <v>0</v>
      </c>
      <c r="AA155" s="4"/>
    </row>
    <row r="156" spans="1:27" ht="24.95" customHeight="1" x14ac:dyDescent="0.25">
      <c r="A156" s="19"/>
      <c r="B156" s="72" t="str">
        <f t="shared" si="280"/>
        <v>Août</v>
      </c>
      <c r="C156" s="16" t="str">
        <f t="shared" si="280"/>
        <v>Béziers</v>
      </c>
      <c r="D156" s="16" t="str">
        <f t="shared" si="280"/>
        <v/>
      </c>
      <c r="E156" s="45">
        <f t="shared" si="280"/>
        <v>7871</v>
      </c>
      <c r="F156" s="21">
        <f t="shared" ref="F156:Z156" si="287">SUM(F12,F140)</f>
        <v>0</v>
      </c>
      <c r="G156" s="21">
        <f t="shared" si="287"/>
        <v>0</v>
      </c>
      <c r="H156" s="21">
        <f t="shared" si="287"/>
        <v>6125</v>
      </c>
      <c r="I156" s="21">
        <f t="shared" si="287"/>
        <v>5942</v>
      </c>
      <c r="J156" s="21">
        <f t="shared" si="287"/>
        <v>5855</v>
      </c>
      <c r="K156" s="21">
        <f t="shared" si="287"/>
        <v>6930</v>
      </c>
      <c r="L156" s="21">
        <f t="shared" si="287"/>
        <v>7088</v>
      </c>
      <c r="M156" s="21">
        <f t="shared" si="287"/>
        <v>6298</v>
      </c>
      <c r="N156" s="21">
        <f t="shared" si="287"/>
        <v>7536</v>
      </c>
      <c r="O156" s="21">
        <f t="shared" si="287"/>
        <v>8188</v>
      </c>
      <c r="P156" s="21">
        <f t="shared" si="287"/>
        <v>8725</v>
      </c>
      <c r="Q156" s="21">
        <f t="shared" si="287"/>
        <v>7227.8</v>
      </c>
      <c r="R156" s="21">
        <f t="shared" si="287"/>
        <v>7684.9</v>
      </c>
      <c r="S156" s="21">
        <f t="shared" si="287"/>
        <v>0</v>
      </c>
      <c r="T156" s="21">
        <f t="shared" si="287"/>
        <v>0</v>
      </c>
      <c r="U156" s="21">
        <f t="shared" si="287"/>
        <v>0</v>
      </c>
      <c r="V156" s="21">
        <f t="shared" si="287"/>
        <v>0</v>
      </c>
      <c r="W156" s="21">
        <f t="shared" si="287"/>
        <v>0</v>
      </c>
      <c r="X156" s="21">
        <f t="shared" si="287"/>
        <v>0</v>
      </c>
      <c r="Y156" s="21">
        <f t="shared" si="287"/>
        <v>0</v>
      </c>
      <c r="Z156" s="21">
        <f t="shared" si="287"/>
        <v>0</v>
      </c>
      <c r="AA156" s="4"/>
    </row>
    <row r="157" spans="1:27" ht="24.95" customHeight="1" x14ac:dyDescent="0.25">
      <c r="A157" s="19"/>
      <c r="B157" s="72" t="str">
        <f t="shared" si="280"/>
        <v>Septembre</v>
      </c>
      <c r="C157" s="16" t="str">
        <f t="shared" si="280"/>
        <v>Béziers</v>
      </c>
      <c r="D157" s="16" t="str">
        <f t="shared" si="280"/>
        <v/>
      </c>
      <c r="E157" s="45">
        <f t="shared" si="280"/>
        <v>7871</v>
      </c>
      <c r="F157" s="21">
        <f t="shared" ref="F157:Z157" si="288">SUM(F13,F141)</f>
        <v>0</v>
      </c>
      <c r="G157" s="21">
        <f t="shared" si="288"/>
        <v>0</v>
      </c>
      <c r="H157" s="21">
        <f t="shared" si="288"/>
        <v>4730</v>
      </c>
      <c r="I157" s="21">
        <f t="shared" si="288"/>
        <v>3202</v>
      </c>
      <c r="J157" s="21">
        <f t="shared" si="288"/>
        <v>5969</v>
      </c>
      <c r="K157" s="21">
        <f t="shared" si="288"/>
        <v>5754</v>
      </c>
      <c r="L157" s="21">
        <f t="shared" si="288"/>
        <v>6751</v>
      </c>
      <c r="M157" s="21">
        <f t="shared" si="288"/>
        <v>4444</v>
      </c>
      <c r="N157" s="21">
        <f t="shared" si="288"/>
        <v>5998</v>
      </c>
      <c r="O157" s="21">
        <f t="shared" si="288"/>
        <v>7179</v>
      </c>
      <c r="P157" s="21">
        <f t="shared" si="288"/>
        <v>7235</v>
      </c>
      <c r="Q157" s="21">
        <f t="shared" si="288"/>
        <v>6336.75</v>
      </c>
      <c r="R157" s="21">
        <f t="shared" si="288"/>
        <v>5815.75</v>
      </c>
      <c r="S157" s="21">
        <f t="shared" si="288"/>
        <v>0</v>
      </c>
      <c r="T157" s="21">
        <f t="shared" si="288"/>
        <v>0</v>
      </c>
      <c r="U157" s="21">
        <f t="shared" si="288"/>
        <v>0</v>
      </c>
      <c r="V157" s="21">
        <f t="shared" si="288"/>
        <v>0</v>
      </c>
      <c r="W157" s="21">
        <f t="shared" si="288"/>
        <v>0</v>
      </c>
      <c r="X157" s="21">
        <f t="shared" si="288"/>
        <v>0</v>
      </c>
      <c r="Y157" s="21">
        <f t="shared" si="288"/>
        <v>0</v>
      </c>
      <c r="Z157" s="21">
        <f t="shared" si="288"/>
        <v>0</v>
      </c>
      <c r="AA157" s="4"/>
    </row>
    <row r="158" spans="1:27" ht="24.95" customHeight="1" x14ac:dyDescent="0.25">
      <c r="A158" s="19"/>
      <c r="B158" s="72" t="str">
        <f t="shared" si="280"/>
        <v>Octobre</v>
      </c>
      <c r="C158" s="16" t="str">
        <f t="shared" si="280"/>
        <v>Béziers</v>
      </c>
      <c r="D158" s="16" t="str">
        <f t="shared" si="280"/>
        <v/>
      </c>
      <c r="E158" s="45">
        <f t="shared" si="280"/>
        <v>7871</v>
      </c>
      <c r="F158" s="21">
        <f t="shared" ref="F158:Z158" si="289">SUM(F14,F142)</f>
        <v>0</v>
      </c>
      <c r="G158" s="21">
        <f t="shared" si="289"/>
        <v>0</v>
      </c>
      <c r="H158" s="21">
        <f t="shared" si="289"/>
        <v>5908</v>
      </c>
      <c r="I158" s="21">
        <f t="shared" si="289"/>
        <v>4163</v>
      </c>
      <c r="J158" s="21">
        <f t="shared" si="289"/>
        <v>4363</v>
      </c>
      <c r="K158" s="21">
        <f t="shared" si="289"/>
        <v>5307</v>
      </c>
      <c r="L158" s="21">
        <f t="shared" si="289"/>
        <v>6009</v>
      </c>
      <c r="M158" s="21">
        <f t="shared" si="289"/>
        <v>4129</v>
      </c>
      <c r="N158" s="21">
        <f t="shared" si="289"/>
        <v>5460</v>
      </c>
      <c r="O158" s="21">
        <f t="shared" si="289"/>
        <v>6050</v>
      </c>
      <c r="P158" s="21">
        <f t="shared" si="289"/>
        <v>7314</v>
      </c>
      <c r="Q158" s="21">
        <f t="shared" si="289"/>
        <v>5491.96</v>
      </c>
      <c r="R158" s="21">
        <f t="shared" si="289"/>
        <v>4700.4799999999996</v>
      </c>
      <c r="S158" s="21">
        <f t="shared" si="289"/>
        <v>0</v>
      </c>
      <c r="T158" s="21">
        <f t="shared" si="289"/>
        <v>0</v>
      </c>
      <c r="U158" s="21">
        <f t="shared" si="289"/>
        <v>0</v>
      </c>
      <c r="V158" s="21">
        <f t="shared" si="289"/>
        <v>0</v>
      </c>
      <c r="W158" s="21">
        <f t="shared" si="289"/>
        <v>0</v>
      </c>
      <c r="X158" s="21">
        <f t="shared" si="289"/>
        <v>0</v>
      </c>
      <c r="Y158" s="21">
        <f t="shared" si="289"/>
        <v>0</v>
      </c>
      <c r="Z158" s="21">
        <f t="shared" si="289"/>
        <v>0</v>
      </c>
      <c r="AA158" s="4"/>
    </row>
    <row r="159" spans="1:27" ht="24.95" customHeight="1" x14ac:dyDescent="0.25">
      <c r="A159" s="19"/>
      <c r="B159" s="72" t="str">
        <f t="shared" si="280"/>
        <v>Novembre</v>
      </c>
      <c r="C159" s="16" t="str">
        <f t="shared" si="280"/>
        <v>Béziers</v>
      </c>
      <c r="D159" s="16" t="str">
        <f t="shared" si="280"/>
        <v/>
      </c>
      <c r="E159" s="45">
        <f t="shared" si="280"/>
        <v>7871</v>
      </c>
      <c r="F159" s="21">
        <f t="shared" ref="F159:Z159" si="290">SUM(F15,F143)</f>
        <v>0</v>
      </c>
      <c r="G159" s="21">
        <f t="shared" si="290"/>
        <v>0</v>
      </c>
      <c r="H159" s="21">
        <f t="shared" si="290"/>
        <v>10087</v>
      </c>
      <c r="I159" s="21">
        <f t="shared" si="290"/>
        <v>10367</v>
      </c>
      <c r="J159" s="21">
        <f t="shared" si="290"/>
        <v>8057</v>
      </c>
      <c r="K159" s="21">
        <f t="shared" si="290"/>
        <v>14207</v>
      </c>
      <c r="L159" s="21">
        <f t="shared" si="290"/>
        <v>8610</v>
      </c>
      <c r="M159" s="21">
        <f t="shared" si="290"/>
        <v>7279</v>
      </c>
      <c r="N159" s="21">
        <f t="shared" si="290"/>
        <v>9087</v>
      </c>
      <c r="O159" s="21">
        <f t="shared" si="290"/>
        <v>10029</v>
      </c>
      <c r="P159" s="21">
        <f t="shared" si="290"/>
        <v>9999</v>
      </c>
      <c r="Q159" s="21">
        <f t="shared" si="290"/>
        <v>9574.64</v>
      </c>
      <c r="R159" s="21">
        <f t="shared" si="290"/>
        <v>7810.55</v>
      </c>
      <c r="S159" s="21">
        <f t="shared" si="290"/>
        <v>0</v>
      </c>
      <c r="T159" s="21">
        <f t="shared" si="290"/>
        <v>0</v>
      </c>
      <c r="U159" s="21">
        <f t="shared" si="290"/>
        <v>0</v>
      </c>
      <c r="V159" s="21">
        <f t="shared" si="290"/>
        <v>0</v>
      </c>
      <c r="W159" s="21">
        <f t="shared" si="290"/>
        <v>0</v>
      </c>
      <c r="X159" s="21">
        <f t="shared" si="290"/>
        <v>0</v>
      </c>
      <c r="Y159" s="21">
        <f t="shared" si="290"/>
        <v>0</v>
      </c>
      <c r="Z159" s="21">
        <f t="shared" si="290"/>
        <v>0</v>
      </c>
      <c r="AA159" s="4"/>
    </row>
    <row r="160" spans="1:27" ht="24.95" customHeight="1" x14ac:dyDescent="0.25">
      <c r="A160" s="19"/>
      <c r="B160" s="72" t="str">
        <f t="shared" si="280"/>
        <v>Décembre</v>
      </c>
      <c r="C160" s="16" t="str">
        <f t="shared" si="280"/>
        <v>Béziers</v>
      </c>
      <c r="D160" s="16" t="str">
        <f t="shared" si="280"/>
        <v/>
      </c>
      <c r="E160" s="45">
        <f t="shared" si="280"/>
        <v>7871</v>
      </c>
      <c r="F160" s="21">
        <f t="shared" ref="F160:Z160" si="291">SUM(F16,F144)</f>
        <v>0</v>
      </c>
      <c r="G160" s="21">
        <f t="shared" si="291"/>
        <v>0</v>
      </c>
      <c r="H160" s="21">
        <f t="shared" si="291"/>
        <v>14139</v>
      </c>
      <c r="I160" s="21">
        <f t="shared" si="291"/>
        <v>13449</v>
      </c>
      <c r="J160" s="21">
        <f t="shared" si="291"/>
        <v>10577</v>
      </c>
      <c r="K160" s="21">
        <f t="shared" si="291"/>
        <v>3878</v>
      </c>
      <c r="L160" s="21">
        <f t="shared" si="291"/>
        <v>9338</v>
      </c>
      <c r="M160" s="21">
        <f t="shared" si="291"/>
        <v>9004</v>
      </c>
      <c r="N160" s="21">
        <f t="shared" si="291"/>
        <v>10146</v>
      </c>
      <c r="O160" s="21">
        <f t="shared" si="291"/>
        <v>11520</v>
      </c>
      <c r="P160" s="21">
        <f t="shared" si="291"/>
        <v>12017</v>
      </c>
      <c r="Q160" s="21">
        <f t="shared" si="291"/>
        <v>11629.14</v>
      </c>
      <c r="R160" s="21">
        <f t="shared" si="291"/>
        <v>10901.53</v>
      </c>
      <c r="S160" s="21">
        <f t="shared" si="291"/>
        <v>0</v>
      </c>
      <c r="T160" s="21">
        <f t="shared" si="291"/>
        <v>0</v>
      </c>
      <c r="U160" s="21">
        <f t="shared" si="291"/>
        <v>0</v>
      </c>
      <c r="V160" s="21">
        <f t="shared" si="291"/>
        <v>0</v>
      </c>
      <c r="W160" s="21">
        <f t="shared" si="291"/>
        <v>0</v>
      </c>
      <c r="X160" s="21">
        <f t="shared" si="291"/>
        <v>0</v>
      </c>
      <c r="Y160" s="21">
        <f t="shared" si="291"/>
        <v>0</v>
      </c>
      <c r="Z160" s="21">
        <f t="shared" si="291"/>
        <v>0</v>
      </c>
      <c r="AA160" s="4"/>
    </row>
    <row r="161" spans="1:27" ht="24.95" customHeight="1" x14ac:dyDescent="0.25">
      <c r="A161" s="19"/>
      <c r="B161" s="86" t="s">
        <v>38</v>
      </c>
      <c r="C161" s="16" t="str">
        <f t="shared" si="280"/>
        <v>Béziers</v>
      </c>
      <c r="D161" s="16" t="str">
        <f t="shared" si="280"/>
        <v/>
      </c>
      <c r="E161" s="45">
        <f t="shared" si="280"/>
        <v>7871</v>
      </c>
      <c r="F161" s="87">
        <f>SUM(F149:F160)</f>
        <v>0</v>
      </c>
      <c r="G161" s="87">
        <f t="shared" ref="G161" si="292">SUM(G149:G160)</f>
        <v>0</v>
      </c>
      <c r="H161" s="87">
        <f t="shared" ref="H161" si="293">SUM(H149:H160)</f>
        <v>94781</v>
      </c>
      <c r="I161" s="87">
        <f t="shared" ref="I161" si="294">SUM(I149:I160)</f>
        <v>103925</v>
      </c>
      <c r="J161" s="87">
        <f t="shared" ref="J161" si="295">SUM(J149:J160)</f>
        <v>90697</v>
      </c>
      <c r="K161" s="87">
        <f t="shared" ref="K161" si="296">SUM(K149:K160)</f>
        <v>98091</v>
      </c>
      <c r="L161" s="87">
        <f t="shared" ref="L161" si="297">SUM(L149:L160)</f>
        <v>95520</v>
      </c>
      <c r="M161" s="87">
        <f t="shared" ref="M161" si="298">SUM(M149:M160)</f>
        <v>78214</v>
      </c>
      <c r="N161" s="87">
        <f t="shared" ref="N161" si="299">SUM(N149:N160)</f>
        <v>90687</v>
      </c>
      <c r="O161" s="87">
        <f t="shared" ref="O161" si="300">SUM(O149:O160)</f>
        <v>106734</v>
      </c>
      <c r="P161" s="87">
        <f t="shared" ref="P161" si="301">SUM(P149:P160)</f>
        <v>108340</v>
      </c>
      <c r="Q161" s="87">
        <f t="shared" ref="Q161:Z161" si="302">SUM(Q149:Q160)</f>
        <v>102682.09</v>
      </c>
      <c r="R161" s="87">
        <f t="shared" si="302"/>
        <v>99994.75</v>
      </c>
      <c r="S161" s="87">
        <f t="shared" si="302"/>
        <v>0</v>
      </c>
      <c r="T161" s="87">
        <f t="shared" si="302"/>
        <v>0</v>
      </c>
      <c r="U161" s="87">
        <f t="shared" si="302"/>
        <v>0</v>
      </c>
      <c r="V161" s="87">
        <f t="shared" si="302"/>
        <v>0</v>
      </c>
      <c r="W161" s="87">
        <f t="shared" si="302"/>
        <v>0</v>
      </c>
      <c r="X161" s="87">
        <f t="shared" si="302"/>
        <v>0</v>
      </c>
      <c r="Y161" s="87">
        <f t="shared" si="302"/>
        <v>0</v>
      </c>
      <c r="Z161" s="87">
        <f t="shared" si="302"/>
        <v>0</v>
      </c>
      <c r="AA161" s="4"/>
    </row>
    <row r="162" spans="1:27" ht="50.1" customHeight="1" x14ac:dyDescent="0.25">
      <c r="A162" s="19"/>
      <c r="B162" s="270" t="s">
        <v>35</v>
      </c>
      <c r="C162" s="270"/>
      <c r="D162" s="270"/>
      <c r="E162" s="270"/>
      <c r="F162" s="276"/>
      <c r="G162" s="276"/>
      <c r="H162" s="276"/>
      <c r="I162" s="276"/>
      <c r="J162" s="276"/>
      <c r="K162" s="276"/>
      <c r="L162" s="276"/>
      <c r="M162" s="276"/>
      <c r="N162" s="276"/>
      <c r="O162" s="276"/>
      <c r="P162" s="276"/>
      <c r="Q162" s="276"/>
      <c r="R162" s="276"/>
      <c r="S162" s="276"/>
      <c r="T162" s="276"/>
      <c r="U162" s="276"/>
      <c r="V162" s="276"/>
      <c r="W162" s="276"/>
      <c r="X162" s="276"/>
      <c r="Y162" s="276"/>
      <c r="Z162" s="277"/>
      <c r="AA162" s="4"/>
    </row>
    <row r="163" spans="1:27" ht="50.1" customHeight="1" x14ac:dyDescent="0.25">
      <c r="A163" s="19"/>
      <c r="B163" s="271"/>
      <c r="C163" s="271"/>
      <c r="D163" s="271"/>
      <c r="E163" s="271"/>
      <c r="F163" s="276" t="s">
        <v>27</v>
      </c>
      <c r="G163" s="276"/>
      <c r="H163" s="276"/>
      <c r="I163" s="276"/>
      <c r="J163" s="276"/>
      <c r="K163" s="276"/>
      <c r="L163" s="276"/>
      <c r="M163" s="276"/>
      <c r="N163" s="276"/>
      <c r="O163" s="276"/>
      <c r="P163" s="276"/>
      <c r="Q163" s="276"/>
      <c r="R163" s="276"/>
      <c r="S163" s="276"/>
      <c r="T163" s="276"/>
      <c r="U163" s="276"/>
      <c r="V163" s="276"/>
      <c r="W163" s="276"/>
      <c r="X163" s="276"/>
      <c r="Y163" s="276"/>
      <c r="Z163" s="277"/>
      <c r="AA163" s="4"/>
    </row>
    <row r="164" spans="1:27" ht="50.1" customHeight="1" x14ac:dyDescent="0.25">
      <c r="A164" s="19"/>
      <c r="B164" s="77" t="str">
        <f t="shared" ref="B164:E170" si="303">B4</f>
        <v>Mois</v>
      </c>
      <c r="C164" s="78" t="str">
        <f t="shared" si="303"/>
        <v xml:space="preserve">VILLE : </v>
      </c>
      <c r="D164" s="78" t="str">
        <f t="shared" si="303"/>
        <v>ANNEE</v>
      </c>
      <c r="E164" s="78" t="str">
        <f t="shared" si="303"/>
        <v xml:space="preserve">Surface de plancher </v>
      </c>
      <c r="F164" s="79">
        <v>2010</v>
      </c>
      <c r="G164" s="79">
        <f>F164+1</f>
        <v>2011</v>
      </c>
      <c r="H164" s="79">
        <f>G164+1</f>
        <v>2012</v>
      </c>
      <c r="I164" s="79">
        <f t="shared" ref="I164:Q164" si="304">H164+1</f>
        <v>2013</v>
      </c>
      <c r="J164" s="79">
        <f t="shared" si="304"/>
        <v>2014</v>
      </c>
      <c r="K164" s="79">
        <f t="shared" si="304"/>
        <v>2015</v>
      </c>
      <c r="L164" s="79">
        <f t="shared" si="304"/>
        <v>2016</v>
      </c>
      <c r="M164" s="79">
        <f t="shared" si="304"/>
        <v>2017</v>
      </c>
      <c r="N164" s="79">
        <f t="shared" si="304"/>
        <v>2018</v>
      </c>
      <c r="O164" s="79">
        <f t="shared" si="304"/>
        <v>2019</v>
      </c>
      <c r="P164" s="79">
        <f t="shared" si="304"/>
        <v>2020</v>
      </c>
      <c r="Q164" s="79">
        <f t="shared" si="304"/>
        <v>2021</v>
      </c>
      <c r="R164" s="79">
        <f t="shared" ref="R164" si="305">Q164+1</f>
        <v>2022</v>
      </c>
      <c r="S164" s="79">
        <f t="shared" ref="S164" si="306">R164+1</f>
        <v>2023</v>
      </c>
      <c r="T164" s="79">
        <f t="shared" ref="T164" si="307">S164+1</f>
        <v>2024</v>
      </c>
      <c r="U164" s="79">
        <f t="shared" ref="U164" si="308">T164+1</f>
        <v>2025</v>
      </c>
      <c r="V164" s="79">
        <f t="shared" ref="V164" si="309">U164+1</f>
        <v>2026</v>
      </c>
      <c r="W164" s="79">
        <f t="shared" ref="W164" si="310">V164+1</f>
        <v>2027</v>
      </c>
      <c r="X164" s="79">
        <f t="shared" ref="X164" si="311">W164+1</f>
        <v>2028</v>
      </c>
      <c r="Y164" s="79">
        <f t="shared" ref="Y164" si="312">X164+1</f>
        <v>2029</v>
      </c>
      <c r="Z164" s="79">
        <f t="shared" ref="Z164" si="313">Y164+1</f>
        <v>2030</v>
      </c>
      <c r="AA164" s="4"/>
    </row>
    <row r="165" spans="1:27" ht="24.95" customHeight="1" x14ac:dyDescent="0.25">
      <c r="A165" s="19"/>
      <c r="B165" s="72" t="str">
        <f t="shared" si="303"/>
        <v>Janvier</v>
      </c>
      <c r="C165" s="11" t="str">
        <f t="shared" si="303"/>
        <v>Béziers</v>
      </c>
      <c r="D165" s="11" t="str">
        <f t="shared" si="303"/>
        <v/>
      </c>
      <c r="E165" s="45">
        <f t="shared" si="303"/>
        <v>7871</v>
      </c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4"/>
    </row>
    <row r="166" spans="1:27" ht="24.95" customHeight="1" x14ac:dyDescent="0.25">
      <c r="A166" s="19"/>
      <c r="B166" s="72" t="str">
        <f t="shared" si="303"/>
        <v>Février</v>
      </c>
      <c r="C166" s="11" t="str">
        <f t="shared" si="303"/>
        <v>Béziers</v>
      </c>
      <c r="D166" s="11" t="str">
        <f t="shared" si="303"/>
        <v/>
      </c>
      <c r="E166" s="45">
        <f t="shared" si="303"/>
        <v>7871</v>
      </c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4"/>
    </row>
    <row r="167" spans="1:27" ht="24.95" customHeight="1" x14ac:dyDescent="0.25">
      <c r="A167" s="19"/>
      <c r="B167" s="72" t="str">
        <f t="shared" si="303"/>
        <v>Mars</v>
      </c>
      <c r="C167" s="11" t="str">
        <f t="shared" si="303"/>
        <v>Béziers</v>
      </c>
      <c r="D167" s="11" t="str">
        <f t="shared" si="303"/>
        <v/>
      </c>
      <c r="E167" s="45">
        <f t="shared" si="303"/>
        <v>7871</v>
      </c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4"/>
    </row>
    <row r="168" spans="1:27" ht="24.95" customHeight="1" x14ac:dyDescent="0.25">
      <c r="A168" s="19"/>
      <c r="B168" s="72" t="str">
        <f t="shared" si="303"/>
        <v>Avril</v>
      </c>
      <c r="C168" s="11" t="str">
        <f t="shared" si="303"/>
        <v>Béziers</v>
      </c>
      <c r="D168" s="11" t="str">
        <f t="shared" si="303"/>
        <v/>
      </c>
      <c r="E168" s="45">
        <f t="shared" si="303"/>
        <v>7871</v>
      </c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4"/>
    </row>
    <row r="169" spans="1:27" ht="24.95" customHeight="1" x14ac:dyDescent="0.25">
      <c r="A169" s="19"/>
      <c r="B169" s="72" t="str">
        <f t="shared" si="303"/>
        <v>Mai</v>
      </c>
      <c r="C169" s="11" t="str">
        <f t="shared" si="303"/>
        <v>Béziers</v>
      </c>
      <c r="D169" s="11" t="str">
        <f t="shared" si="303"/>
        <v/>
      </c>
      <c r="E169" s="45">
        <f t="shared" si="303"/>
        <v>7871</v>
      </c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4"/>
    </row>
    <row r="170" spans="1:27" ht="24.95" customHeight="1" x14ac:dyDescent="0.25">
      <c r="A170" s="19"/>
      <c r="B170" s="72" t="str">
        <f t="shared" si="303"/>
        <v>Juin</v>
      </c>
      <c r="C170" s="11" t="str">
        <f t="shared" si="303"/>
        <v>Béziers</v>
      </c>
      <c r="D170" s="11" t="str">
        <f t="shared" si="303"/>
        <v/>
      </c>
      <c r="E170" s="45">
        <f t="shared" si="303"/>
        <v>7871</v>
      </c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4"/>
    </row>
    <row r="171" spans="1:27" ht="24.95" customHeight="1" x14ac:dyDescent="0.25">
      <c r="A171" s="19"/>
      <c r="B171" s="72" t="str">
        <f t="shared" ref="B171:E172" si="314">B11</f>
        <v>Juillet</v>
      </c>
      <c r="C171" s="11" t="str">
        <f t="shared" si="314"/>
        <v>Béziers</v>
      </c>
      <c r="D171" s="11" t="str">
        <f t="shared" si="314"/>
        <v/>
      </c>
      <c r="E171" s="45">
        <f t="shared" si="314"/>
        <v>7871</v>
      </c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4"/>
    </row>
    <row r="172" spans="1:27" ht="24.95" customHeight="1" x14ac:dyDescent="0.25">
      <c r="A172" s="19"/>
      <c r="B172" s="72" t="s">
        <v>136</v>
      </c>
      <c r="C172" s="11" t="str">
        <f t="shared" si="314"/>
        <v>Béziers</v>
      </c>
      <c r="D172" s="11" t="str">
        <f t="shared" si="314"/>
        <v/>
      </c>
      <c r="E172" s="45">
        <f t="shared" si="314"/>
        <v>7871</v>
      </c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4"/>
    </row>
    <row r="173" spans="1:27" ht="24.95" customHeight="1" x14ac:dyDescent="0.25">
      <c r="A173" s="19"/>
      <c r="B173" s="72" t="str">
        <f t="shared" ref="B173:E176" si="315">B13</f>
        <v>Septembre</v>
      </c>
      <c r="C173" s="11" t="str">
        <f t="shared" si="315"/>
        <v>Béziers</v>
      </c>
      <c r="D173" s="11" t="str">
        <f t="shared" si="315"/>
        <v/>
      </c>
      <c r="E173" s="45">
        <f t="shared" si="315"/>
        <v>7871</v>
      </c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4"/>
    </row>
    <row r="174" spans="1:27" ht="24.95" customHeight="1" x14ac:dyDescent="0.25">
      <c r="A174" s="19"/>
      <c r="B174" s="72" t="str">
        <f t="shared" si="315"/>
        <v>Octobre</v>
      </c>
      <c r="C174" s="11" t="str">
        <f t="shared" si="315"/>
        <v>Béziers</v>
      </c>
      <c r="D174" s="11" t="str">
        <f t="shared" si="315"/>
        <v/>
      </c>
      <c r="E174" s="45">
        <f t="shared" si="315"/>
        <v>7871</v>
      </c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4"/>
    </row>
    <row r="175" spans="1:27" ht="24.95" customHeight="1" x14ac:dyDescent="0.25">
      <c r="A175" s="19"/>
      <c r="B175" s="72" t="str">
        <f t="shared" si="315"/>
        <v>Novembre</v>
      </c>
      <c r="C175" s="11" t="str">
        <f t="shared" si="315"/>
        <v>Béziers</v>
      </c>
      <c r="D175" s="11" t="str">
        <f t="shared" si="315"/>
        <v/>
      </c>
      <c r="E175" s="45">
        <f t="shared" si="315"/>
        <v>7871</v>
      </c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4"/>
    </row>
    <row r="176" spans="1:27" ht="24.95" customHeight="1" x14ac:dyDescent="0.25">
      <c r="A176" s="19"/>
      <c r="B176" s="72" t="str">
        <f t="shared" si="315"/>
        <v>Décembre</v>
      </c>
      <c r="C176" s="11" t="str">
        <f t="shared" si="315"/>
        <v>Béziers</v>
      </c>
      <c r="D176" s="11" t="str">
        <f t="shared" si="315"/>
        <v/>
      </c>
      <c r="E176" s="45">
        <f t="shared" si="315"/>
        <v>7871</v>
      </c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4"/>
    </row>
    <row r="177" spans="1:27" ht="24.95" customHeight="1" x14ac:dyDescent="0.25">
      <c r="A177" s="19"/>
      <c r="B177" s="86" t="s">
        <v>38</v>
      </c>
      <c r="C177" s="11" t="str">
        <f>C17</f>
        <v>Béziers</v>
      </c>
      <c r="D177" s="11" t="str">
        <f>D17</f>
        <v/>
      </c>
      <c r="E177" s="45">
        <f>E17</f>
        <v>7871</v>
      </c>
      <c r="F177" s="87">
        <f t="shared" ref="F177:Z177" si="316">SUM(F165:F176)</f>
        <v>0</v>
      </c>
      <c r="G177" s="87">
        <f t="shared" si="316"/>
        <v>0</v>
      </c>
      <c r="H177" s="87">
        <f t="shared" si="316"/>
        <v>0</v>
      </c>
      <c r="I177" s="87">
        <f t="shared" si="316"/>
        <v>0</v>
      </c>
      <c r="J177" s="87">
        <f t="shared" si="316"/>
        <v>0</v>
      </c>
      <c r="K177" s="87">
        <f t="shared" si="316"/>
        <v>0</v>
      </c>
      <c r="L177" s="87">
        <f t="shared" si="316"/>
        <v>0</v>
      </c>
      <c r="M177" s="87">
        <f t="shared" si="316"/>
        <v>0</v>
      </c>
      <c r="N177" s="87">
        <f t="shared" si="316"/>
        <v>0</v>
      </c>
      <c r="O177" s="87">
        <f t="shared" si="316"/>
        <v>0</v>
      </c>
      <c r="P177" s="87">
        <f t="shared" si="316"/>
        <v>0</v>
      </c>
      <c r="Q177" s="87">
        <f t="shared" si="316"/>
        <v>0</v>
      </c>
      <c r="R177" s="87">
        <f t="shared" si="316"/>
        <v>0</v>
      </c>
      <c r="S177" s="87">
        <f t="shared" si="316"/>
        <v>0</v>
      </c>
      <c r="T177" s="87">
        <f t="shared" si="316"/>
        <v>0</v>
      </c>
      <c r="U177" s="87">
        <f t="shared" si="316"/>
        <v>0</v>
      </c>
      <c r="V177" s="87">
        <f t="shared" si="316"/>
        <v>0</v>
      </c>
      <c r="W177" s="87">
        <f t="shared" si="316"/>
        <v>0</v>
      </c>
      <c r="X177" s="87">
        <f t="shared" si="316"/>
        <v>0</v>
      </c>
      <c r="Y177" s="87">
        <f t="shared" si="316"/>
        <v>0</v>
      </c>
      <c r="Z177" s="87">
        <f t="shared" si="316"/>
        <v>0</v>
      </c>
      <c r="AA177" s="4"/>
    </row>
  </sheetData>
  <autoFilter ref="B4:AA4"/>
  <mergeCells count="41">
    <mergeCell ref="AN3:AX3"/>
    <mergeCell ref="B2:E3"/>
    <mergeCell ref="F2:I2"/>
    <mergeCell ref="J2:N2"/>
    <mergeCell ref="F3:P3"/>
    <mergeCell ref="O2:Z2"/>
    <mergeCell ref="B34:E35"/>
    <mergeCell ref="F18:Z18"/>
    <mergeCell ref="F19:Z19"/>
    <mergeCell ref="F34:Z34"/>
    <mergeCell ref="F35:Z35"/>
    <mergeCell ref="A1:AA1"/>
    <mergeCell ref="B146:E147"/>
    <mergeCell ref="B162:E163"/>
    <mergeCell ref="B114:E115"/>
    <mergeCell ref="B130:E131"/>
    <mergeCell ref="B82:E83"/>
    <mergeCell ref="B98:E99"/>
    <mergeCell ref="B50:E51"/>
    <mergeCell ref="B66:E67"/>
    <mergeCell ref="F50:Z50"/>
    <mergeCell ref="F51:Z51"/>
    <mergeCell ref="F66:Z66"/>
    <mergeCell ref="F67:Z67"/>
    <mergeCell ref="F83:Z83"/>
    <mergeCell ref="F82:Z82"/>
    <mergeCell ref="B18:E19"/>
    <mergeCell ref="F163:Z163"/>
    <mergeCell ref="F98:Z98"/>
    <mergeCell ref="F99:Z99"/>
    <mergeCell ref="F114:Z114"/>
    <mergeCell ref="F115:Z115"/>
    <mergeCell ref="F130:Z130"/>
    <mergeCell ref="F131:Z131"/>
    <mergeCell ref="F146:Z146"/>
    <mergeCell ref="F147:Z147"/>
    <mergeCell ref="P41:P42"/>
    <mergeCell ref="N40:N41"/>
    <mergeCell ref="J39:J40"/>
    <mergeCell ref="J37:J38"/>
    <mergeCell ref="F162:Z162"/>
  </mergeCells>
  <conditionalFormatting sqref="F17:Z17">
    <cfRule type="colorScale" priority="23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33:Z33">
    <cfRule type="colorScale" priority="23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21:Z32">
    <cfRule type="colorScale" priority="23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49:Z49">
    <cfRule type="colorScale" priority="23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43:Z48 F42:O42 Q42:Z42 F41:M41 O41:Z41 F40:I40 K40:Z40 F37:Z37 F39:Z39 F38:I38 K38:Z38">
    <cfRule type="colorScale" priority="24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65:Z65">
    <cfRule type="colorScale" priority="24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53:Z64">
    <cfRule type="colorScale" priority="24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81:Z81">
    <cfRule type="colorScale" priority="24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69:Z73">
    <cfRule type="colorScale" priority="24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74:Z80">
    <cfRule type="colorScale" priority="24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97:Z97">
    <cfRule type="colorScale" priority="24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85:Z89">
    <cfRule type="colorScale" priority="24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90:Z96">
    <cfRule type="colorScale" priority="25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13:Z113">
    <cfRule type="colorScale" priority="25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01:Z105">
    <cfRule type="colorScale" priority="25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06:Z112">
    <cfRule type="colorScale" priority="25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29:Z129">
    <cfRule type="colorScale" priority="25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17:Z121">
    <cfRule type="colorScale" priority="25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22:Z128">
    <cfRule type="colorScale" priority="25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45:Z145">
    <cfRule type="colorScale" priority="25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33:Z144">
    <cfRule type="colorScale" priority="25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61:Z161">
    <cfRule type="colorScale" priority="26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49:Z160">
    <cfRule type="colorScale" priority="26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77:Z177">
    <cfRule type="colorScale" priority="26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5:Z14 F15:J16 L15:Z16">
    <cfRule type="colorScale" priority="26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65:Z176">
    <cfRule type="colorScale" priority="26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K15:K1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X179"/>
  <sheetViews>
    <sheetView showGridLines="0" zoomScale="55" zoomScaleNormal="55" workbookViewId="0">
      <pane xSplit="5" ySplit="4" topLeftCell="F137" activePane="bottomRight" state="frozen"/>
      <selection activeCell="AI20" sqref="AI20"/>
      <selection pane="topRight" activeCell="AI20" sqref="AI20"/>
      <selection pane="bottomLeft" activeCell="AI20" sqref="AI20"/>
      <selection pane="bottomRight" activeCell="J35" sqref="J35"/>
    </sheetView>
  </sheetViews>
  <sheetFormatPr baseColWidth="10" defaultColWidth="10.85546875" defaultRowHeight="14.25" x14ac:dyDescent="0.25"/>
  <cols>
    <col min="1" max="1" width="1.85546875" style="1" customWidth="1"/>
    <col min="2" max="2" width="45.42578125" style="2" customWidth="1"/>
    <col min="3" max="3" width="15.28515625" style="2" customWidth="1"/>
    <col min="4" max="4" width="12.5703125" style="2" customWidth="1"/>
    <col min="5" max="5" width="23" style="2" bestFit="1" customWidth="1"/>
    <col min="6" max="26" width="14" style="2" customWidth="1"/>
    <col min="27" max="27" width="26.85546875" style="2" customWidth="1"/>
    <col min="28" max="50" width="11.5703125" style="1" hidden="1" customWidth="1"/>
    <col min="51" max="51" width="11.5703125" style="1" customWidth="1"/>
    <col min="52" max="16384" width="10.85546875" style="1"/>
  </cols>
  <sheetData>
    <row r="1" spans="1:50" x14ac:dyDescent="0.25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50" ht="50.1" customHeight="1" x14ac:dyDescent="0.25">
      <c r="A2" s="19"/>
      <c r="B2" s="289" t="s">
        <v>29</v>
      </c>
      <c r="C2" s="289"/>
      <c r="D2" s="289"/>
      <c r="E2" s="289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18"/>
    </row>
    <row r="3" spans="1:50" s="12" customFormat="1" ht="50.1" customHeight="1" x14ac:dyDescent="0.25">
      <c r="A3" s="19"/>
      <c r="B3" s="247"/>
      <c r="C3" s="247"/>
      <c r="D3" s="247"/>
      <c r="E3" s="247"/>
      <c r="F3" s="265" t="s">
        <v>28</v>
      </c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18"/>
      <c r="AN3" s="284" t="s">
        <v>19</v>
      </c>
      <c r="AO3" s="285"/>
      <c r="AP3" s="285"/>
      <c r="AQ3" s="285"/>
      <c r="AR3" s="285"/>
      <c r="AS3" s="285"/>
      <c r="AT3" s="285"/>
      <c r="AU3" s="285"/>
      <c r="AV3" s="285"/>
      <c r="AW3" s="285"/>
      <c r="AX3" s="286"/>
    </row>
    <row r="4" spans="1:50" ht="50.1" customHeight="1" x14ac:dyDescent="0.25">
      <c r="A4" s="19"/>
      <c r="B4" s="43" t="s">
        <v>154</v>
      </c>
      <c r="C4" s="44" t="str">
        <f>PATRIMOINE!C2</f>
        <v xml:space="preserve">VILLE : </v>
      </c>
      <c r="D4" s="44" t="str">
        <f>PATRIMOINE!D2</f>
        <v>ANNEE</v>
      </c>
      <c r="E4" s="44" t="str">
        <f>PATRIMOINE!E2</f>
        <v xml:space="preserve">Surface de plancher </v>
      </c>
      <c r="F4" s="23">
        <v>2010</v>
      </c>
      <c r="G4" s="23">
        <f>F4+1</f>
        <v>2011</v>
      </c>
      <c r="H4" s="23">
        <f>G4+1</f>
        <v>2012</v>
      </c>
      <c r="I4" s="23">
        <f t="shared" ref="I4:Q4" si="0">H4+1</f>
        <v>2013</v>
      </c>
      <c r="J4" s="23">
        <f t="shared" si="0"/>
        <v>2014</v>
      </c>
      <c r="K4" s="23">
        <f t="shared" si="0"/>
        <v>2015</v>
      </c>
      <c r="L4" s="23">
        <f t="shared" si="0"/>
        <v>2016</v>
      </c>
      <c r="M4" s="23">
        <f t="shared" si="0"/>
        <v>2017</v>
      </c>
      <c r="N4" s="23">
        <f t="shared" si="0"/>
        <v>2018</v>
      </c>
      <c r="O4" s="23">
        <f t="shared" si="0"/>
        <v>2019</v>
      </c>
      <c r="P4" s="23">
        <f t="shared" si="0"/>
        <v>2020</v>
      </c>
      <c r="Q4" s="23">
        <f t="shared" si="0"/>
        <v>2021</v>
      </c>
      <c r="R4" s="23">
        <f t="shared" ref="R4" si="1">Q4+1</f>
        <v>2022</v>
      </c>
      <c r="S4" s="23">
        <f t="shared" ref="S4" si="2">R4+1</f>
        <v>2023</v>
      </c>
      <c r="T4" s="23">
        <f t="shared" ref="T4" si="3">S4+1</f>
        <v>2024</v>
      </c>
      <c r="U4" s="23">
        <f t="shared" ref="U4" si="4">T4+1</f>
        <v>2025</v>
      </c>
      <c r="V4" s="23">
        <f t="shared" ref="V4" si="5">U4+1</f>
        <v>2026</v>
      </c>
      <c r="W4" s="23">
        <f t="shared" ref="W4" si="6">V4+1</f>
        <v>2027</v>
      </c>
      <c r="X4" s="23">
        <f t="shared" ref="X4" si="7">W4+1</f>
        <v>2028</v>
      </c>
      <c r="Y4" s="23">
        <f t="shared" ref="Y4" si="8">X4+1</f>
        <v>2029</v>
      </c>
      <c r="Z4" s="23">
        <f t="shared" ref="Z4" si="9">Y4+1</f>
        <v>2030</v>
      </c>
      <c r="AA4" s="70" t="s">
        <v>11</v>
      </c>
      <c r="AB4" s="46" t="s">
        <v>13</v>
      </c>
      <c r="AC4" s="47">
        <v>2009</v>
      </c>
      <c r="AD4" s="47">
        <f>AC4+1</f>
        <v>2010</v>
      </c>
      <c r="AE4" s="47">
        <f>AD4+1</f>
        <v>2011</v>
      </c>
      <c r="AF4" s="47">
        <f t="shared" ref="AF4:AM4" si="10">AE4+1</f>
        <v>2012</v>
      </c>
      <c r="AG4" s="47">
        <f t="shared" si="10"/>
        <v>2013</v>
      </c>
      <c r="AH4" s="47">
        <f t="shared" si="10"/>
        <v>2014</v>
      </c>
      <c r="AI4" s="47">
        <f t="shared" si="10"/>
        <v>2015</v>
      </c>
      <c r="AJ4" s="47">
        <f t="shared" si="10"/>
        <v>2016</v>
      </c>
      <c r="AK4" s="47">
        <f t="shared" si="10"/>
        <v>2017</v>
      </c>
      <c r="AL4" s="47">
        <f t="shared" si="10"/>
        <v>2018</v>
      </c>
      <c r="AM4" s="48">
        <f t="shared" si="10"/>
        <v>2019</v>
      </c>
      <c r="AN4" s="47">
        <v>2009</v>
      </c>
      <c r="AO4" s="47">
        <f>AN4+1</f>
        <v>2010</v>
      </c>
      <c r="AP4" s="47">
        <f>AO4+1</f>
        <v>2011</v>
      </c>
      <c r="AQ4" s="47">
        <f t="shared" ref="AQ4:AX4" si="11">AP4+1</f>
        <v>2012</v>
      </c>
      <c r="AR4" s="47">
        <f t="shared" si="11"/>
        <v>2013</v>
      </c>
      <c r="AS4" s="47">
        <f t="shared" si="11"/>
        <v>2014</v>
      </c>
      <c r="AT4" s="47">
        <f t="shared" si="11"/>
        <v>2015</v>
      </c>
      <c r="AU4" s="47">
        <f t="shared" si="11"/>
        <v>2016</v>
      </c>
      <c r="AV4" s="47">
        <f t="shared" si="11"/>
        <v>2017</v>
      </c>
      <c r="AW4" s="47">
        <f t="shared" si="11"/>
        <v>2018</v>
      </c>
      <c r="AX4" s="48">
        <f t="shared" si="11"/>
        <v>2019</v>
      </c>
    </row>
    <row r="5" spans="1:50" ht="24.95" customHeight="1" x14ac:dyDescent="0.25">
      <c r="A5" s="19"/>
      <c r="B5" s="72" t="s">
        <v>129</v>
      </c>
      <c r="C5" s="11" t="str">
        <f>IF(PATRIMOINE!C4="","",PATRIMOINE!C4)</f>
        <v>Béziers</v>
      </c>
      <c r="D5" s="11" t="str">
        <f>IF(PATRIMOINE!D4="","",PATRIMOINE!D4)</f>
        <v/>
      </c>
      <c r="E5" s="45">
        <f>IF(PATRIMOINE!E4="","",PATRIMOINE!E4)</f>
        <v>7871</v>
      </c>
      <c r="F5" s="21">
        <f>'CONSOMMATIONS FACTURES'!F5+'CONSOMMATIONS FACTURES'!F53</f>
        <v>0</v>
      </c>
      <c r="G5" s="21">
        <f>'CONSOMMATIONS FACTURES'!G5+'CONSOMMATIONS FACTURES'!G53</f>
        <v>0</v>
      </c>
      <c r="H5" s="21">
        <f>'CONSOMMATIONS FACTURES'!H5+'CONSOMMATIONS FACTURES'!H53</f>
        <v>42567</v>
      </c>
      <c r="I5" s="21">
        <f>'CONSOMMATIONS FACTURES'!I5+'CONSOMMATIONS FACTURES'!I53</f>
        <v>52364</v>
      </c>
      <c r="J5" s="21">
        <f>'CONSOMMATIONS FACTURES'!J5+'CONSOMMATIONS FACTURES'!J53</f>
        <v>49730</v>
      </c>
      <c r="K5" s="21">
        <f>'CONSOMMATIONS FACTURES'!K5+'CONSOMMATIONS FACTURES'!K53</f>
        <v>48998</v>
      </c>
      <c r="L5" s="21">
        <f>'CONSOMMATIONS FACTURES'!L5+'CONSOMMATIONS FACTURES'!L53</f>
        <v>47357</v>
      </c>
      <c r="M5" s="21">
        <f>'CONSOMMATIONS FACTURES'!M5+'CONSOMMATIONS FACTURES'!M53</f>
        <v>45035</v>
      </c>
      <c r="N5" s="21">
        <f>'CONSOMMATIONS FACTURES'!N5+'CONSOMMATIONS FACTURES'!N53</f>
        <v>42177</v>
      </c>
      <c r="O5" s="21">
        <f>'CONSOMMATIONS FACTURES'!O5+'CONSOMMATIONS FACTURES'!O53</f>
        <v>45052</v>
      </c>
      <c r="P5" s="21">
        <f>'CONSOMMATIONS FACTURES'!P5+'CONSOMMATIONS FACTURES'!P53</f>
        <v>46067</v>
      </c>
      <c r="Q5" s="21">
        <f>'CONSOMMATIONS FACTURES'!Q5+'CONSOMMATIONS FACTURES'!Q53</f>
        <v>48656</v>
      </c>
      <c r="R5" s="21">
        <f>'CONSOMMATIONS FACTURES'!R5+'CONSOMMATIONS FACTURES'!R53</f>
        <v>50529</v>
      </c>
      <c r="S5" s="21">
        <f>'CONSOMMATIONS FACTURES'!S5+'CONSOMMATIONS FACTURES'!S53</f>
        <v>0</v>
      </c>
      <c r="T5" s="21">
        <f>'CONSOMMATIONS FACTURES'!T5+'CONSOMMATIONS FACTURES'!T53</f>
        <v>0</v>
      </c>
      <c r="U5" s="21">
        <f>'CONSOMMATIONS FACTURES'!U5+'CONSOMMATIONS FACTURES'!U53</f>
        <v>0</v>
      </c>
      <c r="V5" s="21">
        <f>'CONSOMMATIONS FACTURES'!V5+'CONSOMMATIONS FACTURES'!V53</f>
        <v>0</v>
      </c>
      <c r="W5" s="21">
        <f>'CONSOMMATIONS FACTURES'!W5+'CONSOMMATIONS FACTURES'!W53</f>
        <v>0</v>
      </c>
      <c r="X5" s="21">
        <f>'CONSOMMATIONS FACTURES'!X5+'CONSOMMATIONS FACTURES'!X53</f>
        <v>0</v>
      </c>
      <c r="Y5" s="21">
        <f>'CONSOMMATIONS FACTURES'!Y5+'CONSOMMATIONS FACTURES'!Y53</f>
        <v>0</v>
      </c>
      <c r="Z5" s="21">
        <f>'CONSOMMATIONS FACTURES'!Z5+'CONSOMMATIONS FACTURES'!Z53</f>
        <v>0</v>
      </c>
      <c r="AA5" s="4"/>
      <c r="AB5" s="50" t="e">
        <f>IF(#REF!="",0,#REF!)</f>
        <v>#REF!</v>
      </c>
      <c r="AC5" s="49">
        <f t="shared" ref="AC5:AM11" si="12">F5</f>
        <v>0</v>
      </c>
      <c r="AD5" s="49">
        <f t="shared" si="12"/>
        <v>0</v>
      </c>
      <c r="AE5" s="49">
        <f t="shared" si="12"/>
        <v>42567</v>
      </c>
      <c r="AF5" s="49">
        <f t="shared" si="12"/>
        <v>52364</v>
      </c>
      <c r="AG5" s="49">
        <f t="shared" si="12"/>
        <v>49730</v>
      </c>
      <c r="AH5" s="49">
        <f t="shared" si="12"/>
        <v>48998</v>
      </c>
      <c r="AI5" s="49">
        <f t="shared" si="12"/>
        <v>47357</v>
      </c>
      <c r="AJ5" s="49">
        <f t="shared" si="12"/>
        <v>45035</v>
      </c>
      <c r="AK5" s="49">
        <f t="shared" si="12"/>
        <v>42177</v>
      </c>
      <c r="AL5" s="49">
        <f t="shared" si="12"/>
        <v>45052</v>
      </c>
      <c r="AM5" s="49">
        <f t="shared" si="12"/>
        <v>46067</v>
      </c>
      <c r="AN5" s="49" t="e">
        <f>$AB$5*AC5</f>
        <v>#REF!</v>
      </c>
      <c r="AO5" s="49" t="e">
        <f>AB5*AD5</f>
        <v>#REF!</v>
      </c>
      <c r="AP5" s="49" t="e">
        <f>AB5*AE5</f>
        <v>#REF!</v>
      </c>
      <c r="AQ5" s="49" t="e">
        <f>AB5*AF5</f>
        <v>#REF!</v>
      </c>
      <c r="AR5" s="49" t="e">
        <f>AB5*AG5</f>
        <v>#REF!</v>
      </c>
      <c r="AS5" s="49" t="e">
        <f>AB5*AH5</f>
        <v>#REF!</v>
      </c>
      <c r="AT5" s="49" t="e">
        <f>AB5*AI5</f>
        <v>#REF!</v>
      </c>
      <c r="AU5" s="49" t="e">
        <f>AB5*AJ5</f>
        <v>#REF!</v>
      </c>
      <c r="AV5" s="49" t="e">
        <f>AB5*AK5</f>
        <v>#REF!</v>
      </c>
      <c r="AW5" s="49" t="e">
        <f>AB5*AL5</f>
        <v>#REF!</v>
      </c>
      <c r="AX5" s="49" t="e">
        <f>AB5*AM5</f>
        <v>#REF!</v>
      </c>
    </row>
    <row r="6" spans="1:50" ht="24.95" customHeight="1" x14ac:dyDescent="0.25">
      <c r="A6" s="19"/>
      <c r="B6" s="72" t="s">
        <v>130</v>
      </c>
      <c r="C6" s="11" t="str">
        <f>C5</f>
        <v>Béziers</v>
      </c>
      <c r="D6" s="11" t="str">
        <f>D5</f>
        <v/>
      </c>
      <c r="E6" s="45">
        <f>E5</f>
        <v>7871</v>
      </c>
      <c r="F6" s="21">
        <f>'CONSOMMATIONS FACTURES'!F6+'CONSOMMATIONS FACTURES'!F54</f>
        <v>0</v>
      </c>
      <c r="G6" s="21">
        <f>'CONSOMMATIONS FACTURES'!G6+'CONSOMMATIONS FACTURES'!G54</f>
        <v>0</v>
      </c>
      <c r="H6" s="21">
        <f>'CONSOMMATIONS FACTURES'!H6+'CONSOMMATIONS FACTURES'!H54</f>
        <v>43455</v>
      </c>
      <c r="I6" s="21">
        <f>'CONSOMMATIONS FACTURES'!I6+'CONSOMMATIONS FACTURES'!I54</f>
        <v>45527</v>
      </c>
      <c r="J6" s="21">
        <f>'CONSOMMATIONS FACTURES'!J6+'CONSOMMATIONS FACTURES'!J54</f>
        <v>42679</v>
      </c>
      <c r="K6" s="21">
        <f>'CONSOMMATIONS FACTURES'!K6+'CONSOMMATIONS FACTURES'!K54</f>
        <v>42573</v>
      </c>
      <c r="L6" s="21">
        <f>'CONSOMMATIONS FACTURES'!L6+'CONSOMMATIONS FACTURES'!L54</f>
        <v>42602</v>
      </c>
      <c r="M6" s="21">
        <f>'CONSOMMATIONS FACTURES'!M6+'CONSOMMATIONS FACTURES'!M54</f>
        <v>36346</v>
      </c>
      <c r="N6" s="21">
        <f>'CONSOMMATIONS FACTURES'!N6+'CONSOMMATIONS FACTURES'!N54</f>
        <v>40857</v>
      </c>
      <c r="O6" s="21">
        <f>'CONSOMMATIONS FACTURES'!O6+'CONSOMMATIONS FACTURES'!O54</f>
        <v>36859</v>
      </c>
      <c r="P6" s="21">
        <f>'CONSOMMATIONS FACTURES'!P6+'CONSOMMATIONS FACTURES'!P54</f>
        <v>39091</v>
      </c>
      <c r="Q6" s="21">
        <f>'CONSOMMATIONS FACTURES'!Q6+'CONSOMMATIONS FACTURES'!Q54</f>
        <v>41031</v>
      </c>
      <c r="R6" s="21">
        <f>'CONSOMMATIONS FACTURES'!R6+'CONSOMMATIONS FACTURES'!R54</f>
        <v>41836</v>
      </c>
      <c r="S6" s="21">
        <f>'CONSOMMATIONS FACTURES'!S6+'CONSOMMATIONS FACTURES'!S54</f>
        <v>0</v>
      </c>
      <c r="T6" s="21">
        <f>'CONSOMMATIONS FACTURES'!T6+'CONSOMMATIONS FACTURES'!T54</f>
        <v>0</v>
      </c>
      <c r="U6" s="21">
        <f>'CONSOMMATIONS FACTURES'!U6+'CONSOMMATIONS FACTURES'!U54</f>
        <v>0</v>
      </c>
      <c r="V6" s="21">
        <f>'CONSOMMATIONS FACTURES'!V6+'CONSOMMATIONS FACTURES'!V54</f>
        <v>0</v>
      </c>
      <c r="W6" s="21">
        <f>'CONSOMMATIONS FACTURES'!W6+'CONSOMMATIONS FACTURES'!W54</f>
        <v>0</v>
      </c>
      <c r="X6" s="21">
        <f>'CONSOMMATIONS FACTURES'!X6+'CONSOMMATIONS FACTURES'!X54</f>
        <v>0</v>
      </c>
      <c r="Y6" s="21">
        <f>'CONSOMMATIONS FACTURES'!Y6+'CONSOMMATIONS FACTURES'!Y54</f>
        <v>0</v>
      </c>
      <c r="Z6" s="21">
        <f>'CONSOMMATIONS FACTURES'!Z6+'CONSOMMATIONS FACTURES'!Z54</f>
        <v>0</v>
      </c>
      <c r="AA6" s="4"/>
      <c r="AB6" s="50" t="e">
        <f>IF(#REF!="",0,#REF!)</f>
        <v>#REF!</v>
      </c>
      <c r="AC6" s="49">
        <f t="shared" si="12"/>
        <v>0</v>
      </c>
      <c r="AD6" s="49">
        <f t="shared" si="12"/>
        <v>0</v>
      </c>
      <c r="AE6" s="49">
        <f t="shared" si="12"/>
        <v>43455</v>
      </c>
      <c r="AF6" s="49">
        <f t="shared" si="12"/>
        <v>45527</v>
      </c>
      <c r="AG6" s="49">
        <f t="shared" si="12"/>
        <v>42679</v>
      </c>
      <c r="AH6" s="49">
        <f t="shared" si="12"/>
        <v>42573</v>
      </c>
      <c r="AI6" s="49">
        <f t="shared" si="12"/>
        <v>42602</v>
      </c>
      <c r="AJ6" s="49">
        <f t="shared" si="12"/>
        <v>36346</v>
      </c>
      <c r="AK6" s="49">
        <f t="shared" si="12"/>
        <v>40857</v>
      </c>
      <c r="AL6" s="49">
        <f t="shared" si="12"/>
        <v>36859</v>
      </c>
      <c r="AM6" s="49">
        <f t="shared" si="12"/>
        <v>39091</v>
      </c>
      <c r="AN6" s="49" t="e">
        <f t="shared" ref="AN6:AN71" si="13">AB6*AC6</f>
        <v>#REF!</v>
      </c>
      <c r="AO6" s="49" t="e">
        <f t="shared" ref="AO6:AO71" si="14">AB6*AD6</f>
        <v>#REF!</v>
      </c>
      <c r="AP6" s="49" t="e">
        <f t="shared" ref="AP6:AP71" si="15">AB6*AE6</f>
        <v>#REF!</v>
      </c>
      <c r="AQ6" s="49" t="e">
        <f t="shared" ref="AQ6:AQ71" si="16">AB6*AF6</f>
        <v>#REF!</v>
      </c>
      <c r="AR6" s="49" t="e">
        <f t="shared" ref="AR6:AR71" si="17">AB6*AG6</f>
        <v>#REF!</v>
      </c>
      <c r="AS6" s="49" t="e">
        <f t="shared" ref="AS6:AS71" si="18">AB6*AH6</f>
        <v>#REF!</v>
      </c>
      <c r="AT6" s="49" t="e">
        <f t="shared" ref="AT6:AT71" si="19">AB6*AI6</f>
        <v>#REF!</v>
      </c>
      <c r="AU6" s="49" t="e">
        <f t="shared" ref="AU6:AU71" si="20">AB6*AJ6</f>
        <v>#REF!</v>
      </c>
      <c r="AV6" s="49" t="e">
        <f t="shared" ref="AV6:AV71" si="21">AB6*AK6</f>
        <v>#REF!</v>
      </c>
      <c r="AW6" s="49" t="e">
        <f t="shared" ref="AW6:AW71" si="22">AB6*AL6</f>
        <v>#REF!</v>
      </c>
      <c r="AX6" s="49" t="e">
        <f t="shared" ref="AX6:AX71" si="23">AB6*AM6</f>
        <v>#REF!</v>
      </c>
    </row>
    <row r="7" spans="1:50" ht="24.95" customHeight="1" x14ac:dyDescent="0.25">
      <c r="A7" s="19"/>
      <c r="B7" s="72" t="s">
        <v>131</v>
      </c>
      <c r="C7" s="11" t="str">
        <f t="shared" ref="C7:C17" si="24">C6</f>
        <v>Béziers</v>
      </c>
      <c r="D7" s="11" t="str">
        <f t="shared" ref="D7:D17" si="25">D6</f>
        <v/>
      </c>
      <c r="E7" s="45">
        <f t="shared" ref="E7:E17" si="26">E6</f>
        <v>7871</v>
      </c>
      <c r="F7" s="21">
        <f>'CONSOMMATIONS FACTURES'!F7+'CONSOMMATIONS FACTURES'!F55</f>
        <v>0</v>
      </c>
      <c r="G7" s="21">
        <f>'CONSOMMATIONS FACTURES'!G7+'CONSOMMATIONS FACTURES'!G55</f>
        <v>0</v>
      </c>
      <c r="H7" s="21">
        <f>'CONSOMMATIONS FACTURES'!H7+'CONSOMMATIONS FACTURES'!H55</f>
        <v>35682</v>
      </c>
      <c r="I7" s="21">
        <f>'CONSOMMATIONS FACTURES'!I7+'CONSOMMATIONS FACTURES'!I55</f>
        <v>46746</v>
      </c>
      <c r="J7" s="21">
        <f>'CONSOMMATIONS FACTURES'!J7+'CONSOMMATIONS FACTURES'!J55</f>
        <v>42630</v>
      </c>
      <c r="K7" s="21">
        <f>'CONSOMMATIONS FACTURES'!K7+'CONSOMMATIONS FACTURES'!K55</f>
        <v>42153</v>
      </c>
      <c r="L7" s="21">
        <f>'CONSOMMATIONS FACTURES'!L7+'CONSOMMATIONS FACTURES'!L55</f>
        <v>44908</v>
      </c>
      <c r="M7" s="21">
        <f>'CONSOMMATIONS FACTURES'!M7+'CONSOMMATIONS FACTURES'!M55</f>
        <v>37609</v>
      </c>
      <c r="N7" s="21">
        <f>'CONSOMMATIONS FACTURES'!N7+'CONSOMMATIONS FACTURES'!N55</f>
        <v>41596</v>
      </c>
      <c r="O7" s="21">
        <f>'CONSOMMATIONS FACTURES'!O7+'CONSOMMATIONS FACTURES'!O55</f>
        <v>36996</v>
      </c>
      <c r="P7" s="21">
        <f>'CONSOMMATIONS FACTURES'!P7+'CONSOMMATIONS FACTURES'!P55</f>
        <v>41603</v>
      </c>
      <c r="Q7" s="21">
        <f>'CONSOMMATIONS FACTURES'!Q7+'CONSOMMATIONS FACTURES'!Q55</f>
        <v>43725</v>
      </c>
      <c r="R7" s="21">
        <f>'CONSOMMATIONS FACTURES'!R7+'CONSOMMATIONS FACTURES'!R55</f>
        <v>45216</v>
      </c>
      <c r="S7" s="21">
        <f>'CONSOMMATIONS FACTURES'!S7+'CONSOMMATIONS FACTURES'!S55</f>
        <v>0</v>
      </c>
      <c r="T7" s="21">
        <f>'CONSOMMATIONS FACTURES'!T7+'CONSOMMATIONS FACTURES'!T55</f>
        <v>0</v>
      </c>
      <c r="U7" s="21">
        <f>'CONSOMMATIONS FACTURES'!U7+'CONSOMMATIONS FACTURES'!U55</f>
        <v>0</v>
      </c>
      <c r="V7" s="21">
        <f>'CONSOMMATIONS FACTURES'!V7+'CONSOMMATIONS FACTURES'!V55</f>
        <v>0</v>
      </c>
      <c r="W7" s="21">
        <f>'CONSOMMATIONS FACTURES'!W7+'CONSOMMATIONS FACTURES'!W55</f>
        <v>0</v>
      </c>
      <c r="X7" s="21">
        <f>'CONSOMMATIONS FACTURES'!X7+'CONSOMMATIONS FACTURES'!X55</f>
        <v>0</v>
      </c>
      <c r="Y7" s="21">
        <f>'CONSOMMATIONS FACTURES'!Y7+'CONSOMMATIONS FACTURES'!Y55</f>
        <v>0</v>
      </c>
      <c r="Z7" s="21">
        <f>'CONSOMMATIONS FACTURES'!Z7+'CONSOMMATIONS FACTURES'!Z55</f>
        <v>0</v>
      </c>
      <c r="AA7" s="4"/>
      <c r="AB7" s="50" t="e">
        <f>IF(#REF!="",0,#REF!)</f>
        <v>#REF!</v>
      </c>
      <c r="AC7" s="49">
        <f t="shared" si="12"/>
        <v>0</v>
      </c>
      <c r="AD7" s="49">
        <f t="shared" si="12"/>
        <v>0</v>
      </c>
      <c r="AE7" s="49">
        <f t="shared" si="12"/>
        <v>35682</v>
      </c>
      <c r="AF7" s="49">
        <f t="shared" si="12"/>
        <v>46746</v>
      </c>
      <c r="AG7" s="49">
        <f t="shared" si="12"/>
        <v>42630</v>
      </c>
      <c r="AH7" s="49">
        <f t="shared" si="12"/>
        <v>42153</v>
      </c>
      <c r="AI7" s="49">
        <f t="shared" si="12"/>
        <v>44908</v>
      </c>
      <c r="AJ7" s="49">
        <f t="shared" si="12"/>
        <v>37609</v>
      </c>
      <c r="AK7" s="49">
        <f t="shared" si="12"/>
        <v>41596</v>
      </c>
      <c r="AL7" s="49">
        <f t="shared" si="12"/>
        <v>36996</v>
      </c>
      <c r="AM7" s="49">
        <f t="shared" si="12"/>
        <v>41603</v>
      </c>
      <c r="AN7" s="49" t="e">
        <f t="shared" si="13"/>
        <v>#REF!</v>
      </c>
      <c r="AO7" s="49" t="e">
        <f t="shared" si="14"/>
        <v>#REF!</v>
      </c>
      <c r="AP7" s="49" t="e">
        <f t="shared" si="15"/>
        <v>#REF!</v>
      </c>
      <c r="AQ7" s="49" t="e">
        <f t="shared" si="16"/>
        <v>#REF!</v>
      </c>
      <c r="AR7" s="49" t="e">
        <f t="shared" si="17"/>
        <v>#REF!</v>
      </c>
      <c r="AS7" s="49" t="e">
        <f t="shared" si="18"/>
        <v>#REF!</v>
      </c>
      <c r="AT7" s="49" t="e">
        <f t="shared" si="19"/>
        <v>#REF!</v>
      </c>
      <c r="AU7" s="49" t="e">
        <f t="shared" si="20"/>
        <v>#REF!</v>
      </c>
      <c r="AV7" s="49" t="e">
        <f t="shared" si="21"/>
        <v>#REF!</v>
      </c>
      <c r="AW7" s="49" t="e">
        <f t="shared" si="22"/>
        <v>#REF!</v>
      </c>
      <c r="AX7" s="49" t="e">
        <f t="shared" si="23"/>
        <v>#REF!</v>
      </c>
    </row>
    <row r="8" spans="1:50" ht="24.95" customHeight="1" x14ac:dyDescent="0.25">
      <c r="A8" s="19"/>
      <c r="B8" s="72" t="s">
        <v>145</v>
      </c>
      <c r="C8" s="11" t="str">
        <f t="shared" si="24"/>
        <v>Béziers</v>
      </c>
      <c r="D8" s="11" t="str">
        <f t="shared" si="25"/>
        <v/>
      </c>
      <c r="E8" s="45">
        <f t="shared" si="26"/>
        <v>7871</v>
      </c>
      <c r="F8" s="21">
        <f>'CONSOMMATIONS FACTURES'!F8+'CONSOMMATIONS FACTURES'!F56</f>
        <v>0</v>
      </c>
      <c r="G8" s="21">
        <f>'CONSOMMATIONS FACTURES'!G8+'CONSOMMATIONS FACTURES'!G56</f>
        <v>0</v>
      </c>
      <c r="H8" s="21">
        <f>'CONSOMMATIONS FACTURES'!H8+'CONSOMMATIONS FACTURES'!H56</f>
        <v>33508</v>
      </c>
      <c r="I8" s="21">
        <f>'CONSOMMATIONS FACTURES'!I8+'CONSOMMATIONS FACTURES'!I56</f>
        <v>41293</v>
      </c>
      <c r="J8" s="21">
        <f>'CONSOMMATIONS FACTURES'!J8+'CONSOMMATIONS FACTURES'!J56</f>
        <v>37453</v>
      </c>
      <c r="K8" s="21">
        <f>'CONSOMMATIONS FACTURES'!K8+'CONSOMMATIONS FACTURES'!K56</f>
        <v>35756</v>
      </c>
      <c r="L8" s="21">
        <f>'CONSOMMATIONS FACTURES'!L8+'CONSOMMATIONS FACTURES'!L56</f>
        <v>39763</v>
      </c>
      <c r="M8" s="21">
        <f>'CONSOMMATIONS FACTURES'!M8+'CONSOMMATIONS FACTURES'!M56</f>
        <v>33940</v>
      </c>
      <c r="N8" s="21">
        <f>'CONSOMMATIONS FACTURES'!N8+'CONSOMMATIONS FACTURES'!N56</f>
        <v>34773</v>
      </c>
      <c r="O8" s="21">
        <f>'CONSOMMATIONS FACTURES'!O8+'CONSOMMATIONS FACTURES'!O56</f>
        <v>34558</v>
      </c>
      <c r="P8" s="21">
        <f>'CONSOMMATIONS FACTURES'!P8+'CONSOMMATIONS FACTURES'!P56</f>
        <v>37623</v>
      </c>
      <c r="Q8" s="21">
        <f>'CONSOMMATIONS FACTURES'!Q8+'CONSOMMATIONS FACTURES'!Q56</f>
        <v>39397</v>
      </c>
      <c r="R8" s="21">
        <f>'CONSOMMATIONS FACTURES'!R8+'CONSOMMATIONS FACTURES'!R56</f>
        <v>38911</v>
      </c>
      <c r="S8" s="21">
        <f>'CONSOMMATIONS FACTURES'!S8+'CONSOMMATIONS FACTURES'!S56</f>
        <v>0</v>
      </c>
      <c r="T8" s="21">
        <f>'CONSOMMATIONS FACTURES'!T8+'CONSOMMATIONS FACTURES'!T56</f>
        <v>0</v>
      </c>
      <c r="U8" s="21">
        <f>'CONSOMMATIONS FACTURES'!U8+'CONSOMMATIONS FACTURES'!U56</f>
        <v>0</v>
      </c>
      <c r="V8" s="21">
        <f>'CONSOMMATIONS FACTURES'!V8+'CONSOMMATIONS FACTURES'!V56</f>
        <v>0</v>
      </c>
      <c r="W8" s="21">
        <f>'CONSOMMATIONS FACTURES'!W8+'CONSOMMATIONS FACTURES'!W56</f>
        <v>0</v>
      </c>
      <c r="X8" s="21">
        <f>'CONSOMMATIONS FACTURES'!X8+'CONSOMMATIONS FACTURES'!X56</f>
        <v>0</v>
      </c>
      <c r="Y8" s="21">
        <f>'CONSOMMATIONS FACTURES'!Y8+'CONSOMMATIONS FACTURES'!Y56</f>
        <v>0</v>
      </c>
      <c r="Z8" s="21">
        <f>'CONSOMMATIONS FACTURES'!Z8+'CONSOMMATIONS FACTURES'!Z56</f>
        <v>0</v>
      </c>
      <c r="AA8" s="4"/>
      <c r="AB8" s="50" t="e">
        <f>IF(#REF!="",0,#REF!)</f>
        <v>#REF!</v>
      </c>
      <c r="AC8" s="49">
        <f t="shared" si="12"/>
        <v>0</v>
      </c>
      <c r="AD8" s="49">
        <f t="shared" si="12"/>
        <v>0</v>
      </c>
      <c r="AE8" s="49">
        <f t="shared" si="12"/>
        <v>33508</v>
      </c>
      <c r="AF8" s="49">
        <f t="shared" si="12"/>
        <v>41293</v>
      </c>
      <c r="AG8" s="49">
        <f t="shared" si="12"/>
        <v>37453</v>
      </c>
      <c r="AH8" s="49">
        <f t="shared" si="12"/>
        <v>35756</v>
      </c>
      <c r="AI8" s="49">
        <f t="shared" si="12"/>
        <v>39763</v>
      </c>
      <c r="AJ8" s="49">
        <f t="shared" si="12"/>
        <v>33940</v>
      </c>
      <c r="AK8" s="49">
        <f t="shared" si="12"/>
        <v>34773</v>
      </c>
      <c r="AL8" s="49">
        <f t="shared" si="12"/>
        <v>34558</v>
      </c>
      <c r="AM8" s="49">
        <f t="shared" si="12"/>
        <v>37623</v>
      </c>
      <c r="AN8" s="49" t="e">
        <f t="shared" si="13"/>
        <v>#REF!</v>
      </c>
      <c r="AO8" s="49" t="e">
        <f t="shared" si="14"/>
        <v>#REF!</v>
      </c>
      <c r="AP8" s="49" t="e">
        <f t="shared" si="15"/>
        <v>#REF!</v>
      </c>
      <c r="AQ8" s="49" t="e">
        <f t="shared" si="16"/>
        <v>#REF!</v>
      </c>
      <c r="AR8" s="49" t="e">
        <f t="shared" si="17"/>
        <v>#REF!</v>
      </c>
      <c r="AS8" s="49" t="e">
        <f t="shared" si="18"/>
        <v>#REF!</v>
      </c>
      <c r="AT8" s="49" t="e">
        <f t="shared" si="19"/>
        <v>#REF!</v>
      </c>
      <c r="AU8" s="49" t="e">
        <f t="shared" si="20"/>
        <v>#REF!</v>
      </c>
      <c r="AV8" s="49" t="e">
        <f t="shared" si="21"/>
        <v>#REF!</v>
      </c>
      <c r="AW8" s="49" t="e">
        <f t="shared" si="22"/>
        <v>#REF!</v>
      </c>
      <c r="AX8" s="49" t="e">
        <f t="shared" si="23"/>
        <v>#REF!</v>
      </c>
    </row>
    <row r="9" spans="1:50" ht="24.95" customHeight="1" x14ac:dyDescent="0.25">
      <c r="A9" s="19"/>
      <c r="B9" s="72" t="s">
        <v>133</v>
      </c>
      <c r="C9" s="11" t="str">
        <f t="shared" si="24"/>
        <v>Béziers</v>
      </c>
      <c r="D9" s="11" t="str">
        <f t="shared" si="25"/>
        <v/>
      </c>
      <c r="E9" s="45">
        <f t="shared" si="26"/>
        <v>7871</v>
      </c>
      <c r="F9" s="21">
        <f>'CONSOMMATIONS FACTURES'!F9+'CONSOMMATIONS FACTURES'!F57</f>
        <v>0</v>
      </c>
      <c r="G9" s="21">
        <f>'CONSOMMATIONS FACTURES'!G9+'CONSOMMATIONS FACTURES'!G57</f>
        <v>0</v>
      </c>
      <c r="H9" s="21">
        <f>'CONSOMMATIONS FACTURES'!H9+'CONSOMMATIONS FACTURES'!H57</f>
        <v>29035</v>
      </c>
      <c r="I9" s="21">
        <f>'CONSOMMATIONS FACTURES'!I9+'CONSOMMATIONS FACTURES'!I57</f>
        <v>37940</v>
      </c>
      <c r="J9" s="21">
        <f>'CONSOMMATIONS FACTURES'!J9+'CONSOMMATIONS FACTURES'!J57</f>
        <v>34338</v>
      </c>
      <c r="K9" s="21">
        <f>'CONSOMMATIONS FACTURES'!K9+'CONSOMMATIONS FACTURES'!K57</f>
        <v>32893</v>
      </c>
      <c r="L9" s="21">
        <f>'CONSOMMATIONS FACTURES'!L9+'CONSOMMATIONS FACTURES'!L57</f>
        <v>36465</v>
      </c>
      <c r="M9" s="21">
        <f>'CONSOMMATIONS FACTURES'!M9+'CONSOMMATIONS FACTURES'!M57</f>
        <v>33671</v>
      </c>
      <c r="N9" s="21">
        <f>'CONSOMMATIONS FACTURES'!N9+'CONSOMMATIONS FACTURES'!N57</f>
        <v>32466</v>
      </c>
      <c r="O9" s="21">
        <f>'CONSOMMATIONS FACTURES'!O9+'CONSOMMATIONS FACTURES'!O57</f>
        <v>31571</v>
      </c>
      <c r="P9" s="21">
        <f>'CONSOMMATIONS FACTURES'!P9+'CONSOMMATIONS FACTURES'!P57</f>
        <v>34866</v>
      </c>
      <c r="Q9" s="21">
        <f>'CONSOMMATIONS FACTURES'!Q9+'CONSOMMATIONS FACTURES'!Q57</f>
        <v>36180</v>
      </c>
      <c r="R9" s="21">
        <f>'CONSOMMATIONS FACTURES'!R9+'CONSOMMATIONS FACTURES'!R57</f>
        <v>39324</v>
      </c>
      <c r="S9" s="21">
        <f>'CONSOMMATIONS FACTURES'!S9+'CONSOMMATIONS FACTURES'!S57</f>
        <v>0</v>
      </c>
      <c r="T9" s="21">
        <f>'CONSOMMATIONS FACTURES'!T9+'CONSOMMATIONS FACTURES'!T57</f>
        <v>0</v>
      </c>
      <c r="U9" s="21">
        <f>'CONSOMMATIONS FACTURES'!U9+'CONSOMMATIONS FACTURES'!U57</f>
        <v>0</v>
      </c>
      <c r="V9" s="21">
        <f>'CONSOMMATIONS FACTURES'!V9+'CONSOMMATIONS FACTURES'!V57</f>
        <v>0</v>
      </c>
      <c r="W9" s="21">
        <f>'CONSOMMATIONS FACTURES'!W9+'CONSOMMATIONS FACTURES'!W57</f>
        <v>0</v>
      </c>
      <c r="X9" s="21">
        <f>'CONSOMMATIONS FACTURES'!X9+'CONSOMMATIONS FACTURES'!X57</f>
        <v>0</v>
      </c>
      <c r="Y9" s="21">
        <f>'CONSOMMATIONS FACTURES'!Y9+'CONSOMMATIONS FACTURES'!Y57</f>
        <v>0</v>
      </c>
      <c r="Z9" s="21">
        <f>'CONSOMMATIONS FACTURES'!Z9+'CONSOMMATIONS FACTURES'!Z57</f>
        <v>0</v>
      </c>
      <c r="AA9" s="4"/>
      <c r="AB9" s="50" t="e">
        <f>IF(#REF!="",0,#REF!)</f>
        <v>#REF!</v>
      </c>
      <c r="AC9" s="49">
        <f t="shared" si="12"/>
        <v>0</v>
      </c>
      <c r="AD9" s="49">
        <f t="shared" si="12"/>
        <v>0</v>
      </c>
      <c r="AE9" s="49">
        <f t="shared" si="12"/>
        <v>29035</v>
      </c>
      <c r="AF9" s="49">
        <f t="shared" si="12"/>
        <v>37940</v>
      </c>
      <c r="AG9" s="49">
        <f t="shared" si="12"/>
        <v>34338</v>
      </c>
      <c r="AH9" s="49">
        <f t="shared" si="12"/>
        <v>32893</v>
      </c>
      <c r="AI9" s="49">
        <f t="shared" si="12"/>
        <v>36465</v>
      </c>
      <c r="AJ9" s="49">
        <f t="shared" si="12"/>
        <v>33671</v>
      </c>
      <c r="AK9" s="49">
        <f t="shared" si="12"/>
        <v>32466</v>
      </c>
      <c r="AL9" s="49">
        <f t="shared" si="12"/>
        <v>31571</v>
      </c>
      <c r="AM9" s="49">
        <f t="shared" si="12"/>
        <v>34866</v>
      </c>
      <c r="AN9" s="49" t="e">
        <f t="shared" si="13"/>
        <v>#REF!</v>
      </c>
      <c r="AO9" s="49" t="e">
        <f t="shared" si="14"/>
        <v>#REF!</v>
      </c>
      <c r="AP9" s="49" t="e">
        <f t="shared" si="15"/>
        <v>#REF!</v>
      </c>
      <c r="AQ9" s="49" t="e">
        <f t="shared" si="16"/>
        <v>#REF!</v>
      </c>
      <c r="AR9" s="49" t="e">
        <f t="shared" si="17"/>
        <v>#REF!</v>
      </c>
      <c r="AS9" s="49" t="e">
        <f t="shared" si="18"/>
        <v>#REF!</v>
      </c>
      <c r="AT9" s="49" t="e">
        <f t="shared" si="19"/>
        <v>#REF!</v>
      </c>
      <c r="AU9" s="49" t="e">
        <f t="shared" si="20"/>
        <v>#REF!</v>
      </c>
      <c r="AV9" s="49" t="e">
        <f t="shared" si="21"/>
        <v>#REF!</v>
      </c>
      <c r="AW9" s="49" t="e">
        <f t="shared" si="22"/>
        <v>#REF!</v>
      </c>
      <c r="AX9" s="49" t="e">
        <f t="shared" si="23"/>
        <v>#REF!</v>
      </c>
    </row>
    <row r="10" spans="1:50" ht="24.95" customHeight="1" x14ac:dyDescent="0.25">
      <c r="A10" s="19"/>
      <c r="B10" s="72" t="s">
        <v>134</v>
      </c>
      <c r="C10" s="11" t="str">
        <f t="shared" si="24"/>
        <v>Béziers</v>
      </c>
      <c r="D10" s="11" t="str">
        <f t="shared" si="25"/>
        <v/>
      </c>
      <c r="E10" s="45">
        <f t="shared" si="26"/>
        <v>7871</v>
      </c>
      <c r="F10" s="21">
        <f>'CONSOMMATIONS FACTURES'!F10+'CONSOMMATIONS FACTURES'!F58</f>
        <v>0</v>
      </c>
      <c r="G10" s="21">
        <f>'CONSOMMATIONS FACTURES'!G10+'CONSOMMATIONS FACTURES'!G58</f>
        <v>0</v>
      </c>
      <c r="H10" s="21">
        <f>'CONSOMMATIONS FACTURES'!H10+'CONSOMMATIONS FACTURES'!H58</f>
        <v>44646</v>
      </c>
      <c r="I10" s="21">
        <f>'CONSOMMATIONS FACTURES'!I10+'CONSOMMATIONS FACTURES'!I58</f>
        <v>36563</v>
      </c>
      <c r="J10" s="21">
        <f>'CONSOMMATIONS FACTURES'!J10+'CONSOMMATIONS FACTURES'!J58</f>
        <v>45830</v>
      </c>
      <c r="K10" s="21">
        <f>'CONSOMMATIONS FACTURES'!K10+'CONSOMMATIONS FACTURES'!K58</f>
        <v>55406</v>
      </c>
      <c r="L10" s="21">
        <f>'CONSOMMATIONS FACTURES'!L10+'CONSOMMATIONS FACTURES'!L58</f>
        <v>46664</v>
      </c>
      <c r="M10" s="21">
        <f>'CONSOMMATIONS FACTURES'!M10+'CONSOMMATIONS FACTURES'!M58</f>
        <v>55989</v>
      </c>
      <c r="N10" s="21">
        <f>'CONSOMMATIONS FACTURES'!N10+'CONSOMMATIONS FACTURES'!N58</f>
        <v>45719</v>
      </c>
      <c r="O10" s="21">
        <f>'CONSOMMATIONS FACTURES'!O10+'CONSOMMATIONS FACTURES'!O58</f>
        <v>40630</v>
      </c>
      <c r="P10" s="21">
        <f>'CONSOMMATIONS FACTURES'!P10+'CONSOMMATIONS FACTURES'!P58</f>
        <v>46700</v>
      </c>
      <c r="Q10" s="21">
        <f>'CONSOMMATIONS FACTURES'!Q10+'CONSOMMATIONS FACTURES'!Q58</f>
        <v>49475</v>
      </c>
      <c r="R10" s="21">
        <f>'CONSOMMATIONS FACTURES'!R10+'CONSOMMATIONS FACTURES'!R58</f>
        <v>54688</v>
      </c>
      <c r="S10" s="21">
        <f>'CONSOMMATIONS FACTURES'!S10+'CONSOMMATIONS FACTURES'!S58</f>
        <v>0</v>
      </c>
      <c r="T10" s="21">
        <f>'CONSOMMATIONS FACTURES'!T10+'CONSOMMATIONS FACTURES'!T58</f>
        <v>0</v>
      </c>
      <c r="U10" s="21">
        <f>'CONSOMMATIONS FACTURES'!U10+'CONSOMMATIONS FACTURES'!U58</f>
        <v>0</v>
      </c>
      <c r="V10" s="21">
        <f>'CONSOMMATIONS FACTURES'!V10+'CONSOMMATIONS FACTURES'!V58</f>
        <v>0</v>
      </c>
      <c r="W10" s="21">
        <f>'CONSOMMATIONS FACTURES'!W10+'CONSOMMATIONS FACTURES'!W58</f>
        <v>0</v>
      </c>
      <c r="X10" s="21">
        <f>'CONSOMMATIONS FACTURES'!X10+'CONSOMMATIONS FACTURES'!X58</f>
        <v>0</v>
      </c>
      <c r="Y10" s="21">
        <f>'CONSOMMATIONS FACTURES'!Y10+'CONSOMMATIONS FACTURES'!Y58</f>
        <v>0</v>
      </c>
      <c r="Z10" s="21">
        <f>'CONSOMMATIONS FACTURES'!Z10+'CONSOMMATIONS FACTURES'!Z58</f>
        <v>0</v>
      </c>
      <c r="AA10" s="4"/>
      <c r="AB10" s="50" t="e">
        <f>IF(#REF!="",0,#REF!)</f>
        <v>#REF!</v>
      </c>
      <c r="AC10" s="49">
        <f t="shared" si="12"/>
        <v>0</v>
      </c>
      <c r="AD10" s="49">
        <f t="shared" si="12"/>
        <v>0</v>
      </c>
      <c r="AE10" s="49">
        <f t="shared" si="12"/>
        <v>44646</v>
      </c>
      <c r="AF10" s="49">
        <f t="shared" si="12"/>
        <v>36563</v>
      </c>
      <c r="AG10" s="49">
        <f t="shared" si="12"/>
        <v>45830</v>
      </c>
      <c r="AH10" s="49">
        <f t="shared" si="12"/>
        <v>55406</v>
      </c>
      <c r="AI10" s="49">
        <f t="shared" si="12"/>
        <v>46664</v>
      </c>
      <c r="AJ10" s="49">
        <f t="shared" si="12"/>
        <v>55989</v>
      </c>
      <c r="AK10" s="49">
        <f t="shared" si="12"/>
        <v>45719</v>
      </c>
      <c r="AL10" s="49">
        <f t="shared" si="12"/>
        <v>40630</v>
      </c>
      <c r="AM10" s="49">
        <f t="shared" si="12"/>
        <v>46700</v>
      </c>
      <c r="AN10" s="49" t="e">
        <f t="shared" si="13"/>
        <v>#REF!</v>
      </c>
      <c r="AO10" s="49" t="e">
        <f t="shared" si="14"/>
        <v>#REF!</v>
      </c>
      <c r="AP10" s="49" t="e">
        <f t="shared" si="15"/>
        <v>#REF!</v>
      </c>
      <c r="AQ10" s="49" t="e">
        <f t="shared" si="16"/>
        <v>#REF!</v>
      </c>
      <c r="AR10" s="49" t="e">
        <f t="shared" si="17"/>
        <v>#REF!</v>
      </c>
      <c r="AS10" s="49" t="e">
        <f t="shared" si="18"/>
        <v>#REF!</v>
      </c>
      <c r="AT10" s="49" t="e">
        <f t="shared" si="19"/>
        <v>#REF!</v>
      </c>
      <c r="AU10" s="49" t="e">
        <f t="shared" si="20"/>
        <v>#REF!</v>
      </c>
      <c r="AV10" s="49" t="e">
        <f t="shared" si="21"/>
        <v>#REF!</v>
      </c>
      <c r="AW10" s="49" t="e">
        <f t="shared" si="22"/>
        <v>#REF!</v>
      </c>
      <c r="AX10" s="49" t="e">
        <f t="shared" si="23"/>
        <v>#REF!</v>
      </c>
    </row>
    <row r="11" spans="1:50" ht="24.95" customHeight="1" x14ac:dyDescent="0.25">
      <c r="A11" s="19"/>
      <c r="B11" s="72" t="s">
        <v>135</v>
      </c>
      <c r="C11" s="11" t="str">
        <f t="shared" si="24"/>
        <v>Béziers</v>
      </c>
      <c r="D11" s="11" t="str">
        <f t="shared" si="25"/>
        <v/>
      </c>
      <c r="E11" s="45">
        <f t="shared" si="26"/>
        <v>7871</v>
      </c>
      <c r="F11" s="21">
        <f>'CONSOMMATIONS FACTURES'!F11+'CONSOMMATIONS FACTURES'!F59</f>
        <v>0</v>
      </c>
      <c r="G11" s="21">
        <f>'CONSOMMATIONS FACTURES'!G11+'CONSOMMATIONS FACTURES'!G59</f>
        <v>0</v>
      </c>
      <c r="H11" s="21">
        <f>'CONSOMMATIONS FACTURES'!H11+'CONSOMMATIONS FACTURES'!H59</f>
        <v>55988</v>
      </c>
      <c r="I11" s="21">
        <f>'CONSOMMATIONS FACTURES'!I11+'CONSOMMATIONS FACTURES'!I59</f>
        <v>63316</v>
      </c>
      <c r="J11" s="21">
        <f>'CONSOMMATIONS FACTURES'!J11+'CONSOMMATIONS FACTURES'!J59</f>
        <v>52403</v>
      </c>
      <c r="K11" s="21">
        <f>'CONSOMMATIONS FACTURES'!K11+'CONSOMMATIONS FACTURES'!K59</f>
        <v>68524</v>
      </c>
      <c r="L11" s="21">
        <f>'CONSOMMATIONS FACTURES'!L11+'CONSOMMATIONS FACTURES'!L59</f>
        <v>58944</v>
      </c>
      <c r="M11" s="21">
        <f>'CONSOMMATIONS FACTURES'!M11+'CONSOMMATIONS FACTURES'!M59</f>
        <v>57330</v>
      </c>
      <c r="N11" s="21">
        <f>'CONSOMMATIONS FACTURES'!N11+'CONSOMMATIONS FACTURES'!N59</f>
        <v>63482</v>
      </c>
      <c r="O11" s="21">
        <f>'CONSOMMATIONS FACTURES'!O11+'CONSOMMATIONS FACTURES'!O59</f>
        <v>66962</v>
      </c>
      <c r="P11" s="21">
        <f>'CONSOMMATIONS FACTURES'!P11+'CONSOMMATIONS FACTURES'!P59</f>
        <v>61574</v>
      </c>
      <c r="Q11" s="21">
        <f>'CONSOMMATIONS FACTURES'!Q11+'CONSOMMATIONS FACTURES'!Q59</f>
        <v>58010</v>
      </c>
      <c r="R11" s="21">
        <f>'CONSOMMATIONS FACTURES'!R11+'CONSOMMATIONS FACTURES'!R59</f>
        <v>64670</v>
      </c>
      <c r="S11" s="21">
        <f>'CONSOMMATIONS FACTURES'!S11+'CONSOMMATIONS FACTURES'!S59</f>
        <v>0</v>
      </c>
      <c r="T11" s="21">
        <f>'CONSOMMATIONS FACTURES'!T11+'CONSOMMATIONS FACTURES'!T59</f>
        <v>0</v>
      </c>
      <c r="U11" s="21">
        <f>'CONSOMMATIONS FACTURES'!U11+'CONSOMMATIONS FACTURES'!U59</f>
        <v>0</v>
      </c>
      <c r="V11" s="21">
        <f>'CONSOMMATIONS FACTURES'!V11+'CONSOMMATIONS FACTURES'!V59</f>
        <v>0</v>
      </c>
      <c r="W11" s="21">
        <f>'CONSOMMATIONS FACTURES'!W11+'CONSOMMATIONS FACTURES'!W59</f>
        <v>0</v>
      </c>
      <c r="X11" s="21">
        <f>'CONSOMMATIONS FACTURES'!X11+'CONSOMMATIONS FACTURES'!X59</f>
        <v>0</v>
      </c>
      <c r="Y11" s="21">
        <f>'CONSOMMATIONS FACTURES'!Y11+'CONSOMMATIONS FACTURES'!Y59</f>
        <v>0</v>
      </c>
      <c r="Z11" s="21">
        <f>'CONSOMMATIONS FACTURES'!Z11+'CONSOMMATIONS FACTURES'!Z59</f>
        <v>0</v>
      </c>
      <c r="AA11" s="4"/>
      <c r="AB11" s="50" t="e">
        <f>IF(#REF!="",0,#REF!)</f>
        <v>#REF!</v>
      </c>
      <c r="AC11" s="49">
        <f t="shared" si="12"/>
        <v>0</v>
      </c>
      <c r="AD11" s="49">
        <f t="shared" si="12"/>
        <v>0</v>
      </c>
      <c r="AE11" s="49">
        <f t="shared" si="12"/>
        <v>55988</v>
      </c>
      <c r="AF11" s="49">
        <f t="shared" si="12"/>
        <v>63316</v>
      </c>
      <c r="AG11" s="49">
        <f t="shared" si="12"/>
        <v>52403</v>
      </c>
      <c r="AH11" s="49">
        <f t="shared" si="12"/>
        <v>68524</v>
      </c>
      <c r="AI11" s="49">
        <f t="shared" si="12"/>
        <v>58944</v>
      </c>
      <c r="AJ11" s="49">
        <f t="shared" si="12"/>
        <v>57330</v>
      </c>
      <c r="AK11" s="49">
        <f t="shared" si="12"/>
        <v>63482</v>
      </c>
      <c r="AL11" s="49">
        <f t="shared" si="12"/>
        <v>66962</v>
      </c>
      <c r="AM11" s="49">
        <f t="shared" si="12"/>
        <v>61574</v>
      </c>
      <c r="AN11" s="49" t="e">
        <f t="shared" si="13"/>
        <v>#REF!</v>
      </c>
      <c r="AO11" s="49" t="e">
        <f t="shared" si="14"/>
        <v>#REF!</v>
      </c>
      <c r="AP11" s="49" t="e">
        <f t="shared" si="15"/>
        <v>#REF!</v>
      </c>
      <c r="AQ11" s="49" t="e">
        <f t="shared" si="16"/>
        <v>#REF!</v>
      </c>
      <c r="AR11" s="49" t="e">
        <f t="shared" si="17"/>
        <v>#REF!</v>
      </c>
      <c r="AS11" s="49" t="e">
        <f t="shared" si="18"/>
        <v>#REF!</v>
      </c>
      <c r="AT11" s="49" t="e">
        <f t="shared" si="19"/>
        <v>#REF!</v>
      </c>
      <c r="AU11" s="49" t="e">
        <f t="shared" si="20"/>
        <v>#REF!</v>
      </c>
      <c r="AV11" s="49" t="e">
        <f t="shared" si="21"/>
        <v>#REF!</v>
      </c>
      <c r="AW11" s="49" t="e">
        <f t="shared" si="22"/>
        <v>#REF!</v>
      </c>
      <c r="AX11" s="49" t="e">
        <f t="shared" si="23"/>
        <v>#REF!</v>
      </c>
    </row>
    <row r="12" spans="1:50" ht="24.95" customHeight="1" x14ac:dyDescent="0.25">
      <c r="A12" s="19"/>
      <c r="B12" s="72" t="s">
        <v>136</v>
      </c>
      <c r="C12" s="11" t="str">
        <f t="shared" si="24"/>
        <v>Béziers</v>
      </c>
      <c r="D12" s="11" t="str">
        <f t="shared" si="25"/>
        <v/>
      </c>
      <c r="E12" s="45">
        <f t="shared" si="26"/>
        <v>7871</v>
      </c>
      <c r="F12" s="21">
        <f>'CONSOMMATIONS FACTURES'!F12+'CONSOMMATIONS FACTURES'!F60</f>
        <v>0</v>
      </c>
      <c r="G12" s="21">
        <f>'CONSOMMATIONS FACTURES'!G12+'CONSOMMATIONS FACTURES'!G60</f>
        <v>0</v>
      </c>
      <c r="H12" s="21">
        <f>'CONSOMMATIONS FACTURES'!H12+'CONSOMMATIONS FACTURES'!H60</f>
        <v>63162</v>
      </c>
      <c r="I12" s="21">
        <f>'CONSOMMATIONS FACTURES'!I12+'CONSOMMATIONS FACTURES'!I60</f>
        <v>57584</v>
      </c>
      <c r="J12" s="21">
        <f>'CONSOMMATIONS FACTURES'!J12+'CONSOMMATIONS FACTURES'!J60</f>
        <v>52964</v>
      </c>
      <c r="K12" s="21">
        <f>'CONSOMMATIONS FACTURES'!K12+'CONSOMMATIONS FACTURES'!K60</f>
        <v>57113</v>
      </c>
      <c r="L12" s="21">
        <f>'CONSOMMATIONS FACTURES'!L12+'CONSOMMATIONS FACTURES'!L60</f>
        <v>57947</v>
      </c>
      <c r="M12" s="21">
        <f>'CONSOMMATIONS FACTURES'!M12+'CONSOMMATIONS FACTURES'!M60</f>
        <v>58044</v>
      </c>
      <c r="N12" s="21">
        <f>'CONSOMMATIONS FACTURES'!N12+'CONSOMMATIONS FACTURES'!N60</f>
        <v>63589</v>
      </c>
      <c r="O12" s="21">
        <f>'CONSOMMATIONS FACTURES'!O12+'CONSOMMATIONS FACTURES'!O60</f>
        <v>59214</v>
      </c>
      <c r="P12" s="21">
        <f>'CONSOMMATIONS FACTURES'!P12+'CONSOMMATIONS FACTURES'!P60</f>
        <v>61020</v>
      </c>
      <c r="Q12" s="21">
        <f>'CONSOMMATIONS FACTURES'!Q12+'CONSOMMATIONS FACTURES'!Q60</f>
        <v>58211</v>
      </c>
      <c r="R12" s="21">
        <f>'CONSOMMATIONS FACTURES'!R12+'CONSOMMATIONS FACTURES'!R60</f>
        <v>65513</v>
      </c>
      <c r="S12" s="21">
        <f>'CONSOMMATIONS FACTURES'!S12+'CONSOMMATIONS FACTURES'!S60</f>
        <v>0</v>
      </c>
      <c r="T12" s="21">
        <f>'CONSOMMATIONS FACTURES'!T12+'CONSOMMATIONS FACTURES'!T60</f>
        <v>0</v>
      </c>
      <c r="U12" s="21">
        <f>'CONSOMMATIONS FACTURES'!U12+'CONSOMMATIONS FACTURES'!U60</f>
        <v>0</v>
      </c>
      <c r="V12" s="21">
        <f>'CONSOMMATIONS FACTURES'!V12+'CONSOMMATIONS FACTURES'!V60</f>
        <v>0</v>
      </c>
      <c r="W12" s="21">
        <f>'CONSOMMATIONS FACTURES'!W12+'CONSOMMATIONS FACTURES'!W60</f>
        <v>0</v>
      </c>
      <c r="X12" s="21">
        <f>'CONSOMMATIONS FACTURES'!X12+'CONSOMMATIONS FACTURES'!X60</f>
        <v>0</v>
      </c>
      <c r="Y12" s="21">
        <f>'CONSOMMATIONS FACTURES'!Y12+'CONSOMMATIONS FACTURES'!Y60</f>
        <v>0</v>
      </c>
      <c r="Z12" s="21">
        <f>'CONSOMMATIONS FACTURES'!Z12+'CONSOMMATIONS FACTURES'!Z60</f>
        <v>0</v>
      </c>
      <c r="AA12" s="4"/>
      <c r="AB12" s="50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</row>
    <row r="13" spans="1:50" ht="24.95" customHeight="1" x14ac:dyDescent="0.25">
      <c r="A13" s="19"/>
      <c r="B13" s="72" t="s">
        <v>137</v>
      </c>
      <c r="C13" s="11" t="str">
        <f t="shared" si="24"/>
        <v>Béziers</v>
      </c>
      <c r="D13" s="11" t="str">
        <f t="shared" si="25"/>
        <v/>
      </c>
      <c r="E13" s="45">
        <f t="shared" si="26"/>
        <v>7871</v>
      </c>
      <c r="F13" s="21">
        <f>'CONSOMMATIONS FACTURES'!F13+'CONSOMMATIONS FACTURES'!F61</f>
        <v>0</v>
      </c>
      <c r="G13" s="21">
        <f>'CONSOMMATIONS FACTURES'!G13+'CONSOMMATIONS FACTURES'!G61</f>
        <v>0</v>
      </c>
      <c r="H13" s="21">
        <f>'CONSOMMATIONS FACTURES'!H13+'CONSOMMATIONS FACTURES'!H61</f>
        <v>45118</v>
      </c>
      <c r="I13" s="21">
        <f>'CONSOMMATIONS FACTURES'!I13+'CONSOMMATIONS FACTURES'!I61</f>
        <v>37573</v>
      </c>
      <c r="J13" s="21">
        <f>'CONSOMMATIONS FACTURES'!J13+'CONSOMMATIONS FACTURES'!J61</f>
        <v>55889</v>
      </c>
      <c r="K13" s="21">
        <f>'CONSOMMATIONS FACTURES'!K13+'CONSOMMATIONS FACTURES'!K61</f>
        <v>44060</v>
      </c>
      <c r="L13" s="21">
        <f>'CONSOMMATIONS FACTURES'!L13+'CONSOMMATIONS FACTURES'!L61</f>
        <v>50704</v>
      </c>
      <c r="M13" s="21">
        <f>'CONSOMMATIONS FACTURES'!M13+'CONSOMMATIONS FACTURES'!M61</f>
        <v>38430</v>
      </c>
      <c r="N13" s="21">
        <f>'CONSOMMATIONS FACTURES'!N13+'CONSOMMATIONS FACTURES'!N61</f>
        <v>50021</v>
      </c>
      <c r="O13" s="21">
        <f>'CONSOMMATIONS FACTURES'!O13+'CONSOMMATIONS FACTURES'!O61</f>
        <v>47405</v>
      </c>
      <c r="P13" s="21">
        <f>'CONSOMMATIONS FACTURES'!P13+'CONSOMMATIONS FACTURES'!P61</f>
        <v>48374</v>
      </c>
      <c r="Q13" s="21">
        <f>'CONSOMMATIONS FACTURES'!Q13+'CONSOMMATIONS FACTURES'!Q61</f>
        <v>49487</v>
      </c>
      <c r="R13" s="21">
        <f>'CONSOMMATIONS FACTURES'!R13+'CONSOMMATIONS FACTURES'!R61</f>
        <v>45507</v>
      </c>
      <c r="S13" s="21">
        <f>'CONSOMMATIONS FACTURES'!S13+'CONSOMMATIONS FACTURES'!S61</f>
        <v>0</v>
      </c>
      <c r="T13" s="21">
        <f>'CONSOMMATIONS FACTURES'!T13+'CONSOMMATIONS FACTURES'!T61</f>
        <v>0</v>
      </c>
      <c r="U13" s="21">
        <f>'CONSOMMATIONS FACTURES'!U13+'CONSOMMATIONS FACTURES'!U61</f>
        <v>0</v>
      </c>
      <c r="V13" s="21">
        <f>'CONSOMMATIONS FACTURES'!V13+'CONSOMMATIONS FACTURES'!V61</f>
        <v>0</v>
      </c>
      <c r="W13" s="21">
        <f>'CONSOMMATIONS FACTURES'!W13+'CONSOMMATIONS FACTURES'!W61</f>
        <v>0</v>
      </c>
      <c r="X13" s="21">
        <f>'CONSOMMATIONS FACTURES'!X13+'CONSOMMATIONS FACTURES'!X61</f>
        <v>0</v>
      </c>
      <c r="Y13" s="21">
        <f>'CONSOMMATIONS FACTURES'!Y13+'CONSOMMATIONS FACTURES'!Y61</f>
        <v>0</v>
      </c>
      <c r="Z13" s="21">
        <f>'CONSOMMATIONS FACTURES'!Z13+'CONSOMMATIONS FACTURES'!Z61</f>
        <v>0</v>
      </c>
      <c r="AA13" s="4"/>
      <c r="AB13" s="50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</row>
    <row r="14" spans="1:50" ht="24.95" customHeight="1" x14ac:dyDescent="0.25">
      <c r="A14" s="19"/>
      <c r="B14" s="72" t="s">
        <v>138</v>
      </c>
      <c r="C14" s="11" t="str">
        <f t="shared" si="24"/>
        <v>Béziers</v>
      </c>
      <c r="D14" s="11" t="str">
        <f t="shared" si="25"/>
        <v/>
      </c>
      <c r="E14" s="45">
        <f t="shared" si="26"/>
        <v>7871</v>
      </c>
      <c r="F14" s="21">
        <f>'CONSOMMATIONS FACTURES'!F14+'CONSOMMATIONS FACTURES'!F62</f>
        <v>0</v>
      </c>
      <c r="G14" s="21">
        <f>'CONSOMMATIONS FACTURES'!G14+'CONSOMMATIONS FACTURES'!G62</f>
        <v>0</v>
      </c>
      <c r="H14" s="21">
        <f>'CONSOMMATIONS FACTURES'!H14+'CONSOMMATIONS FACTURES'!H62</f>
        <v>38378</v>
      </c>
      <c r="I14" s="21">
        <f>'CONSOMMATIONS FACTURES'!I14+'CONSOMMATIONS FACTURES'!I62</f>
        <v>35701</v>
      </c>
      <c r="J14" s="21">
        <f>'CONSOMMATIONS FACTURES'!J14+'CONSOMMATIONS FACTURES'!J62</f>
        <v>30928</v>
      </c>
      <c r="K14" s="21">
        <f>'CONSOMMATIONS FACTURES'!K14+'CONSOMMATIONS FACTURES'!K62</f>
        <v>40097</v>
      </c>
      <c r="L14" s="21">
        <f>'CONSOMMATIONS FACTURES'!L14+'CONSOMMATIONS FACTURES'!L62</f>
        <v>38471</v>
      </c>
      <c r="M14" s="21">
        <f>'CONSOMMATIONS FACTURES'!M14+'CONSOMMATIONS FACTURES'!M62</f>
        <v>34269</v>
      </c>
      <c r="N14" s="21">
        <f>'CONSOMMATIONS FACTURES'!N14+'CONSOMMATIONS FACTURES'!N62</f>
        <v>38721</v>
      </c>
      <c r="O14" s="21">
        <f>'CONSOMMATIONS FACTURES'!O14+'CONSOMMATIONS FACTURES'!O62</f>
        <v>35955</v>
      </c>
      <c r="P14" s="21">
        <f>'CONSOMMATIONS FACTURES'!P14+'CONSOMMATIONS FACTURES'!P62</f>
        <v>40268</v>
      </c>
      <c r="Q14" s="21">
        <f>'CONSOMMATIONS FACTURES'!Q14+'CONSOMMATIONS FACTURES'!Q62</f>
        <v>36849</v>
      </c>
      <c r="R14" s="21">
        <f>'CONSOMMATIONS FACTURES'!R14+'CONSOMMATIONS FACTURES'!R62</f>
        <v>33421</v>
      </c>
      <c r="S14" s="21">
        <f>'CONSOMMATIONS FACTURES'!S14+'CONSOMMATIONS FACTURES'!S62</f>
        <v>0</v>
      </c>
      <c r="T14" s="21">
        <f>'CONSOMMATIONS FACTURES'!T14+'CONSOMMATIONS FACTURES'!T62</f>
        <v>0</v>
      </c>
      <c r="U14" s="21">
        <f>'CONSOMMATIONS FACTURES'!U14+'CONSOMMATIONS FACTURES'!U62</f>
        <v>0</v>
      </c>
      <c r="V14" s="21">
        <f>'CONSOMMATIONS FACTURES'!V14+'CONSOMMATIONS FACTURES'!V62</f>
        <v>0</v>
      </c>
      <c r="W14" s="21">
        <f>'CONSOMMATIONS FACTURES'!W14+'CONSOMMATIONS FACTURES'!W62</f>
        <v>0</v>
      </c>
      <c r="X14" s="21">
        <f>'CONSOMMATIONS FACTURES'!X14+'CONSOMMATIONS FACTURES'!X62</f>
        <v>0</v>
      </c>
      <c r="Y14" s="21">
        <f>'CONSOMMATIONS FACTURES'!Y14+'CONSOMMATIONS FACTURES'!Y62</f>
        <v>0</v>
      </c>
      <c r="Z14" s="21">
        <f>'CONSOMMATIONS FACTURES'!Z14+'CONSOMMATIONS FACTURES'!Z62</f>
        <v>0</v>
      </c>
      <c r="AA14" s="4"/>
      <c r="AB14" s="50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</row>
    <row r="15" spans="1:50" ht="24.95" customHeight="1" x14ac:dyDescent="0.25">
      <c r="A15" s="19"/>
      <c r="B15" s="72" t="s">
        <v>139</v>
      </c>
      <c r="C15" s="11" t="str">
        <f t="shared" si="24"/>
        <v>Béziers</v>
      </c>
      <c r="D15" s="11" t="str">
        <f t="shared" si="25"/>
        <v/>
      </c>
      <c r="E15" s="45">
        <f t="shared" si="26"/>
        <v>7871</v>
      </c>
      <c r="F15" s="21">
        <f>'CONSOMMATIONS FACTURES'!F15+'CONSOMMATIONS FACTURES'!F63</f>
        <v>0</v>
      </c>
      <c r="G15" s="21">
        <f>'CONSOMMATIONS FACTURES'!G15+'CONSOMMATIONS FACTURES'!G63</f>
        <v>0</v>
      </c>
      <c r="H15" s="21">
        <f>'CONSOMMATIONS FACTURES'!H15+'CONSOMMATIONS FACTURES'!H63</f>
        <v>45944</v>
      </c>
      <c r="I15" s="21">
        <f>'CONSOMMATIONS FACTURES'!I15+'CONSOMMATIONS FACTURES'!I63</f>
        <v>45271</v>
      </c>
      <c r="J15" s="21">
        <f>'CONSOMMATIONS FACTURES'!J15+'CONSOMMATIONS FACTURES'!J63</f>
        <v>41032</v>
      </c>
      <c r="K15" s="21">
        <f>'CONSOMMATIONS FACTURES'!K15+'CONSOMMATIONS FACTURES'!K63</f>
        <v>41506</v>
      </c>
      <c r="L15" s="21">
        <f>'CONSOMMATIONS FACTURES'!L15+'CONSOMMATIONS FACTURES'!L63</f>
        <v>38749</v>
      </c>
      <c r="M15" s="21">
        <f>'CONSOMMATIONS FACTURES'!M15+'CONSOMMATIONS FACTURES'!M63</f>
        <v>37501</v>
      </c>
      <c r="N15" s="21">
        <f>'CONSOMMATIONS FACTURES'!N15+'CONSOMMATIONS FACTURES'!N63</f>
        <v>38550</v>
      </c>
      <c r="O15" s="21">
        <f>'CONSOMMATIONS FACTURES'!O15+'CONSOMMATIONS FACTURES'!O63</f>
        <v>39660</v>
      </c>
      <c r="P15" s="21">
        <f>'CONSOMMATIONS FACTURES'!P15+'CONSOMMATIONS FACTURES'!P63</f>
        <v>41695</v>
      </c>
      <c r="Q15" s="21">
        <f>'CONSOMMATIONS FACTURES'!Q15+'CONSOMMATIONS FACTURES'!Q63</f>
        <v>42317</v>
      </c>
      <c r="R15" s="21">
        <f>'CONSOMMATIONS FACTURES'!R15+'CONSOMMATIONS FACTURES'!R63</f>
        <v>39562</v>
      </c>
      <c r="S15" s="21">
        <f>'CONSOMMATIONS FACTURES'!S15+'CONSOMMATIONS FACTURES'!S63</f>
        <v>0</v>
      </c>
      <c r="T15" s="21">
        <f>'CONSOMMATIONS FACTURES'!T15+'CONSOMMATIONS FACTURES'!T63</f>
        <v>0</v>
      </c>
      <c r="U15" s="21">
        <f>'CONSOMMATIONS FACTURES'!U15+'CONSOMMATIONS FACTURES'!U63</f>
        <v>0</v>
      </c>
      <c r="V15" s="21">
        <f>'CONSOMMATIONS FACTURES'!V15+'CONSOMMATIONS FACTURES'!V63</f>
        <v>0</v>
      </c>
      <c r="W15" s="21">
        <f>'CONSOMMATIONS FACTURES'!W15+'CONSOMMATIONS FACTURES'!W63</f>
        <v>0</v>
      </c>
      <c r="X15" s="21">
        <f>'CONSOMMATIONS FACTURES'!X15+'CONSOMMATIONS FACTURES'!X63</f>
        <v>0</v>
      </c>
      <c r="Y15" s="21">
        <f>'CONSOMMATIONS FACTURES'!Y15+'CONSOMMATIONS FACTURES'!Y63</f>
        <v>0</v>
      </c>
      <c r="Z15" s="21">
        <f>'CONSOMMATIONS FACTURES'!Z15+'CONSOMMATIONS FACTURES'!Z63</f>
        <v>0</v>
      </c>
      <c r="AA15" s="4"/>
      <c r="AB15" s="50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</row>
    <row r="16" spans="1:50" ht="24.95" customHeight="1" x14ac:dyDescent="0.25">
      <c r="A16" s="19"/>
      <c r="B16" s="72" t="s">
        <v>140</v>
      </c>
      <c r="C16" s="11" t="str">
        <f t="shared" si="24"/>
        <v>Béziers</v>
      </c>
      <c r="D16" s="11" t="str">
        <f t="shared" si="25"/>
        <v/>
      </c>
      <c r="E16" s="45">
        <f t="shared" si="26"/>
        <v>7871</v>
      </c>
      <c r="F16" s="21">
        <f>'CONSOMMATIONS FACTURES'!F16+'CONSOMMATIONS FACTURES'!F64</f>
        <v>0</v>
      </c>
      <c r="G16" s="21">
        <f>'CONSOMMATIONS FACTURES'!G16+'CONSOMMATIONS FACTURES'!G64</f>
        <v>0</v>
      </c>
      <c r="H16" s="21">
        <f>'CONSOMMATIONS FACTURES'!H16+'CONSOMMATIONS FACTURES'!H64</f>
        <v>50932</v>
      </c>
      <c r="I16" s="21">
        <f>'CONSOMMATIONS FACTURES'!I16+'CONSOMMATIONS FACTURES'!I64</f>
        <v>49970</v>
      </c>
      <c r="J16" s="21">
        <f>'CONSOMMATIONS FACTURES'!J16+'CONSOMMATIONS FACTURES'!J64</f>
        <v>47206</v>
      </c>
      <c r="K16" s="21">
        <f>'CONSOMMATIONS FACTURES'!K16+'CONSOMMATIONS FACTURES'!K64</f>
        <v>45363</v>
      </c>
      <c r="L16" s="21">
        <f>'CONSOMMATIONS FACTURES'!L16+'CONSOMMATIONS FACTURES'!L64</f>
        <v>42526</v>
      </c>
      <c r="M16" s="21">
        <f>'CONSOMMATIONS FACTURES'!M16+'CONSOMMATIONS FACTURES'!M64</f>
        <v>42659</v>
      </c>
      <c r="N16" s="21">
        <f>'CONSOMMATIONS FACTURES'!N16+'CONSOMMATIONS FACTURES'!N64</f>
        <v>41542</v>
      </c>
      <c r="O16" s="21">
        <f>'CONSOMMATIONS FACTURES'!O16+'CONSOMMATIONS FACTURES'!O64</f>
        <v>43107</v>
      </c>
      <c r="P16" s="21">
        <f>'CONSOMMATIONS FACTURES'!P16+'CONSOMMATIONS FACTURES'!P64</f>
        <v>47966</v>
      </c>
      <c r="Q16" s="21">
        <f>'CONSOMMATIONS FACTURES'!Q16+'CONSOMMATIONS FACTURES'!Q64</f>
        <v>47426</v>
      </c>
      <c r="R16" s="21">
        <f>'CONSOMMATIONS FACTURES'!R16+'CONSOMMATIONS FACTURES'!R64</f>
        <v>47432</v>
      </c>
      <c r="S16" s="21">
        <f>'CONSOMMATIONS FACTURES'!S16+'CONSOMMATIONS FACTURES'!S64</f>
        <v>0</v>
      </c>
      <c r="T16" s="21">
        <f>'CONSOMMATIONS FACTURES'!T16+'CONSOMMATIONS FACTURES'!T64</f>
        <v>0</v>
      </c>
      <c r="U16" s="21">
        <f>'CONSOMMATIONS FACTURES'!U16+'CONSOMMATIONS FACTURES'!U64</f>
        <v>0</v>
      </c>
      <c r="V16" s="21">
        <f>'CONSOMMATIONS FACTURES'!V16+'CONSOMMATIONS FACTURES'!V64</f>
        <v>0</v>
      </c>
      <c r="W16" s="21">
        <f>'CONSOMMATIONS FACTURES'!W16+'CONSOMMATIONS FACTURES'!W64</f>
        <v>0</v>
      </c>
      <c r="X16" s="21">
        <f>'CONSOMMATIONS FACTURES'!X16+'CONSOMMATIONS FACTURES'!X64</f>
        <v>0</v>
      </c>
      <c r="Y16" s="21">
        <f>'CONSOMMATIONS FACTURES'!Y16+'CONSOMMATIONS FACTURES'!Y64</f>
        <v>0</v>
      </c>
      <c r="Z16" s="21">
        <f>'CONSOMMATIONS FACTURES'!Z16+'CONSOMMATIONS FACTURES'!Z64</f>
        <v>0</v>
      </c>
      <c r="AA16" s="4"/>
      <c r="AB16" s="50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</row>
    <row r="17" spans="1:50" ht="24.95" customHeight="1" x14ac:dyDescent="0.25">
      <c r="A17" s="19"/>
      <c r="B17" s="86" t="s">
        <v>38</v>
      </c>
      <c r="C17" s="11" t="str">
        <f t="shared" si="24"/>
        <v>Béziers</v>
      </c>
      <c r="D17" s="11" t="str">
        <f t="shared" si="25"/>
        <v/>
      </c>
      <c r="E17" s="45">
        <f t="shared" si="26"/>
        <v>7871</v>
      </c>
      <c r="F17" s="87">
        <f>SUM(F5:F16)</f>
        <v>0</v>
      </c>
      <c r="G17" s="87">
        <f t="shared" ref="G17:Z17" si="27">SUM(G5:G16)</f>
        <v>0</v>
      </c>
      <c r="H17" s="87">
        <f t="shared" si="27"/>
        <v>528415</v>
      </c>
      <c r="I17" s="87">
        <f t="shared" si="27"/>
        <v>549848</v>
      </c>
      <c r="J17" s="87">
        <f t="shared" si="27"/>
        <v>533082</v>
      </c>
      <c r="K17" s="87">
        <f t="shared" si="27"/>
        <v>554442</v>
      </c>
      <c r="L17" s="87">
        <f t="shared" si="27"/>
        <v>545100</v>
      </c>
      <c r="M17" s="87">
        <f t="shared" si="27"/>
        <v>510823</v>
      </c>
      <c r="N17" s="87">
        <f t="shared" si="27"/>
        <v>533493</v>
      </c>
      <c r="O17" s="87">
        <f t="shared" si="27"/>
        <v>517969</v>
      </c>
      <c r="P17" s="87">
        <f t="shared" si="27"/>
        <v>546847</v>
      </c>
      <c r="Q17" s="87">
        <f t="shared" si="27"/>
        <v>550764</v>
      </c>
      <c r="R17" s="87">
        <f t="shared" si="27"/>
        <v>566609</v>
      </c>
      <c r="S17" s="87">
        <f t="shared" si="27"/>
        <v>0</v>
      </c>
      <c r="T17" s="87">
        <f t="shared" si="27"/>
        <v>0</v>
      </c>
      <c r="U17" s="87">
        <f t="shared" si="27"/>
        <v>0</v>
      </c>
      <c r="V17" s="87">
        <f t="shared" si="27"/>
        <v>0</v>
      </c>
      <c r="W17" s="87">
        <f t="shared" si="27"/>
        <v>0</v>
      </c>
      <c r="X17" s="87">
        <f t="shared" si="27"/>
        <v>0</v>
      </c>
      <c r="Y17" s="87">
        <f t="shared" si="27"/>
        <v>0</v>
      </c>
      <c r="Z17" s="87">
        <f t="shared" si="27"/>
        <v>0</v>
      </c>
      <c r="AA17" s="4"/>
      <c r="AB17" s="50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</row>
    <row r="18" spans="1:50" ht="24.95" customHeight="1" x14ac:dyDescent="0.25">
      <c r="A18" s="19"/>
      <c r="B18" s="86" t="s">
        <v>165</v>
      </c>
      <c r="C18" s="203"/>
      <c r="D18" s="203"/>
      <c r="E18" s="204"/>
      <c r="F18" s="87" t="e">
        <f>(F17*NOTICE!$M$20)/'RIGUEUR CLIMATIQUE'!F33</f>
        <v>#DIV/0!</v>
      </c>
      <c r="G18" s="87" t="e">
        <f>(G17*NOTICE!$M$20)/'RIGUEUR CLIMATIQUE'!G33</f>
        <v>#DIV/0!</v>
      </c>
      <c r="H18" s="87">
        <f>(H17*NOTICE!$M$20)/'RIGUEUR CLIMATIQUE'!H33</f>
        <v>692880.2603550296</v>
      </c>
      <c r="I18" s="87">
        <f>(I17*NOTICE!$M$20)/'RIGUEUR CLIMATIQUE'!I33</f>
        <v>600820.10256410239</v>
      </c>
      <c r="J18" s="87">
        <f>(J17*NOTICE!$M$20)/'RIGUEUR CLIMATIQUE'!J33</f>
        <v>580971.98950819671</v>
      </c>
      <c r="K18" s="87">
        <f>(K17*NOTICE!$M$20)/'RIGUEUR CLIMATIQUE'!K33</f>
        <v>537778.00058360083</v>
      </c>
      <c r="L18" s="87">
        <f>(L17*NOTICE!$M$20)/'RIGUEUR CLIMATIQUE'!L33</f>
        <v>497027.12933753943</v>
      </c>
      <c r="M18" s="87">
        <f>(M17*NOTICE!$M$20)/'RIGUEUR CLIMATIQUE'!M33</f>
        <v>501247.42494464951</v>
      </c>
      <c r="N18" s="87">
        <f>(N17*NOTICE!$M$20)/'RIGUEUR CLIMATIQUE'!N33</f>
        <v>440414.93406184023</v>
      </c>
      <c r="O18" s="87">
        <f>(O17*NOTICE!$M$20)/'RIGUEUR CLIMATIQUE'!O33</f>
        <v>455423.60957545304</v>
      </c>
      <c r="P18" s="87">
        <f>(P17*NOTICE!$M$20)/'RIGUEUR CLIMATIQUE'!P33</f>
        <v>546189.73197115376</v>
      </c>
      <c r="Q18" s="87">
        <f>(Q17*NOTICE!$M$20)/'RIGUEUR CLIMATIQUE'!Q33</f>
        <v>606606.87077534792</v>
      </c>
      <c r="R18" s="87">
        <f>(R17*NOTICE!$M$20)/'RIGUEUR CLIMATIQUE'!R33</f>
        <v>456860.71946634323</v>
      </c>
      <c r="S18" s="87" t="e">
        <f>(S17*NOTICE!$M$20)/'RIGUEUR CLIMATIQUE'!S33</f>
        <v>#DIV/0!</v>
      </c>
      <c r="T18" s="87" t="e">
        <f>(T17*NOTICE!$M$20)/'RIGUEUR CLIMATIQUE'!T33</f>
        <v>#DIV/0!</v>
      </c>
      <c r="U18" s="87" t="e">
        <f>(U17*NOTICE!$M$20)/'RIGUEUR CLIMATIQUE'!U33</f>
        <v>#DIV/0!</v>
      </c>
      <c r="V18" s="87" t="e">
        <f>(V17*NOTICE!$M$20)/'RIGUEUR CLIMATIQUE'!V33</f>
        <v>#DIV/0!</v>
      </c>
      <c r="W18" s="87" t="e">
        <f>(W17*NOTICE!$M$20)/'RIGUEUR CLIMATIQUE'!W33</f>
        <v>#DIV/0!</v>
      </c>
      <c r="X18" s="87" t="e">
        <f>(X17*NOTICE!$M$20)/'RIGUEUR CLIMATIQUE'!X33</f>
        <v>#DIV/0!</v>
      </c>
      <c r="Y18" s="87" t="e">
        <f>(Y17*NOTICE!$M$20)/'RIGUEUR CLIMATIQUE'!Y33</f>
        <v>#DIV/0!</v>
      </c>
      <c r="Z18" s="87" t="e">
        <f>(Z17*NOTICE!$M$20)/'RIGUEUR CLIMATIQUE'!Z33</f>
        <v>#DIV/0!</v>
      </c>
      <c r="AA18" s="4"/>
      <c r="AB18" s="50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</row>
    <row r="19" spans="1:50" ht="50.1" customHeight="1" x14ac:dyDescent="0.25">
      <c r="A19" s="19"/>
      <c r="B19" s="287" t="s">
        <v>30</v>
      </c>
      <c r="C19" s="287"/>
      <c r="D19" s="287"/>
      <c r="E19" s="287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7"/>
      <c r="AA19" s="4"/>
      <c r="AB19" s="50" t="e">
        <f>IF(#REF!="",0,#REF!)</f>
        <v>#REF!</v>
      </c>
      <c r="AC19" s="49">
        <f t="shared" ref="AC19:AM19" si="28">F19</f>
        <v>0</v>
      </c>
      <c r="AD19" s="49">
        <f t="shared" si="28"/>
        <v>0</v>
      </c>
      <c r="AE19" s="49">
        <f t="shared" si="28"/>
        <v>0</v>
      </c>
      <c r="AF19" s="49">
        <f t="shared" si="28"/>
        <v>0</v>
      </c>
      <c r="AG19" s="49">
        <f t="shared" si="28"/>
        <v>0</v>
      </c>
      <c r="AH19" s="49">
        <f t="shared" si="28"/>
        <v>0</v>
      </c>
      <c r="AI19" s="49">
        <f t="shared" si="28"/>
        <v>0</v>
      </c>
      <c r="AJ19" s="49">
        <f t="shared" si="28"/>
        <v>0</v>
      </c>
      <c r="AK19" s="49">
        <f t="shared" si="28"/>
        <v>0</v>
      </c>
      <c r="AL19" s="49">
        <f t="shared" si="28"/>
        <v>0</v>
      </c>
      <c r="AM19" s="49">
        <f t="shared" si="28"/>
        <v>0</v>
      </c>
      <c r="AN19" s="49" t="e">
        <f t="shared" si="13"/>
        <v>#REF!</v>
      </c>
      <c r="AO19" s="49" t="e">
        <f t="shared" si="14"/>
        <v>#REF!</v>
      </c>
      <c r="AP19" s="49" t="e">
        <f t="shared" si="15"/>
        <v>#REF!</v>
      </c>
      <c r="AQ19" s="49" t="e">
        <f t="shared" si="16"/>
        <v>#REF!</v>
      </c>
      <c r="AR19" s="49" t="e">
        <f t="shared" si="17"/>
        <v>#REF!</v>
      </c>
      <c r="AS19" s="49" t="e">
        <f t="shared" si="18"/>
        <v>#REF!</v>
      </c>
      <c r="AT19" s="49" t="e">
        <f t="shared" si="19"/>
        <v>#REF!</v>
      </c>
      <c r="AU19" s="49" t="e">
        <f t="shared" si="20"/>
        <v>#REF!</v>
      </c>
      <c r="AV19" s="49" t="e">
        <f t="shared" si="21"/>
        <v>#REF!</v>
      </c>
      <c r="AW19" s="49" t="e">
        <f t="shared" si="22"/>
        <v>#REF!</v>
      </c>
      <c r="AX19" s="49" t="e">
        <f t="shared" si="23"/>
        <v>#REF!</v>
      </c>
    </row>
    <row r="20" spans="1:50" ht="50.1" customHeight="1" x14ac:dyDescent="0.25">
      <c r="A20" s="19"/>
      <c r="B20" s="288"/>
      <c r="C20" s="288"/>
      <c r="D20" s="288"/>
      <c r="E20" s="288"/>
      <c r="F20" s="266" t="s">
        <v>28</v>
      </c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7"/>
      <c r="AA20" s="4"/>
      <c r="AB20" s="50" t="e">
        <f>IF(#REF!="",0,#REF!)</f>
        <v>#REF!</v>
      </c>
      <c r="AC20" s="49" t="e">
        <f>#REF!</f>
        <v>#REF!</v>
      </c>
      <c r="AD20" s="49" t="str">
        <f t="shared" ref="AD20:AD25" si="29">F20</f>
        <v>CONSOMMATIONS ANNUELLES en kWh</v>
      </c>
      <c r="AE20" s="49">
        <f t="shared" ref="AE20:AM20" si="30">H20</f>
        <v>0</v>
      </c>
      <c r="AF20" s="49">
        <f t="shared" si="30"/>
        <v>0</v>
      </c>
      <c r="AG20" s="49">
        <f t="shared" si="30"/>
        <v>0</v>
      </c>
      <c r="AH20" s="49">
        <f t="shared" si="30"/>
        <v>0</v>
      </c>
      <c r="AI20" s="49">
        <f t="shared" si="30"/>
        <v>0</v>
      </c>
      <c r="AJ20" s="49">
        <f t="shared" si="30"/>
        <v>0</v>
      </c>
      <c r="AK20" s="49">
        <f t="shared" si="30"/>
        <v>0</v>
      </c>
      <c r="AL20" s="49">
        <f t="shared" si="30"/>
        <v>0</v>
      </c>
      <c r="AM20" s="49">
        <f t="shared" si="30"/>
        <v>0</v>
      </c>
      <c r="AN20" s="49" t="e">
        <f t="shared" si="13"/>
        <v>#REF!</v>
      </c>
      <c r="AO20" s="49" t="e">
        <f t="shared" si="14"/>
        <v>#REF!</v>
      </c>
      <c r="AP20" s="49" t="e">
        <f t="shared" si="15"/>
        <v>#REF!</v>
      </c>
      <c r="AQ20" s="49" t="e">
        <f t="shared" si="16"/>
        <v>#REF!</v>
      </c>
      <c r="AR20" s="49" t="e">
        <f t="shared" si="17"/>
        <v>#REF!</v>
      </c>
      <c r="AS20" s="49" t="e">
        <f t="shared" si="18"/>
        <v>#REF!</v>
      </c>
      <c r="AT20" s="49" t="e">
        <f t="shared" si="19"/>
        <v>#REF!</v>
      </c>
      <c r="AU20" s="49" t="e">
        <f t="shared" si="20"/>
        <v>#REF!</v>
      </c>
      <c r="AV20" s="49" t="e">
        <f t="shared" si="21"/>
        <v>#REF!</v>
      </c>
      <c r="AW20" s="49" t="e">
        <f t="shared" si="22"/>
        <v>#REF!</v>
      </c>
      <c r="AX20" s="49" t="e">
        <f t="shared" si="23"/>
        <v>#REF!</v>
      </c>
    </row>
    <row r="21" spans="1:50" ht="50.1" customHeight="1" x14ac:dyDescent="0.25">
      <c r="A21" s="19"/>
      <c r="B21" s="38" t="str">
        <f t="shared" ref="B21:E33" si="31">B4</f>
        <v>Mois</v>
      </c>
      <c r="C21" s="39" t="str">
        <f t="shared" si="31"/>
        <v xml:space="preserve">VILLE : </v>
      </c>
      <c r="D21" s="39" t="str">
        <f t="shared" si="31"/>
        <v>ANNEE</v>
      </c>
      <c r="E21" s="39" t="str">
        <f t="shared" si="31"/>
        <v xml:space="preserve">Surface de plancher </v>
      </c>
      <c r="F21" s="36">
        <v>2010</v>
      </c>
      <c r="G21" s="36">
        <f>F21+1</f>
        <v>2011</v>
      </c>
      <c r="H21" s="36">
        <f>G21+1</f>
        <v>2012</v>
      </c>
      <c r="I21" s="36">
        <f t="shared" ref="I21:Q21" si="32">H21+1</f>
        <v>2013</v>
      </c>
      <c r="J21" s="36">
        <f t="shared" si="32"/>
        <v>2014</v>
      </c>
      <c r="K21" s="36">
        <f t="shared" si="32"/>
        <v>2015</v>
      </c>
      <c r="L21" s="36">
        <f t="shared" si="32"/>
        <v>2016</v>
      </c>
      <c r="M21" s="36">
        <f t="shared" si="32"/>
        <v>2017</v>
      </c>
      <c r="N21" s="36">
        <f t="shared" si="32"/>
        <v>2018</v>
      </c>
      <c r="O21" s="36">
        <f t="shared" si="32"/>
        <v>2019</v>
      </c>
      <c r="P21" s="36">
        <f t="shared" si="32"/>
        <v>2020</v>
      </c>
      <c r="Q21" s="36">
        <f t="shared" si="32"/>
        <v>2021</v>
      </c>
      <c r="R21" s="36">
        <f t="shared" ref="R21" si="33">Q21+1</f>
        <v>2022</v>
      </c>
      <c r="S21" s="36">
        <f t="shared" ref="S21" si="34">R21+1</f>
        <v>2023</v>
      </c>
      <c r="T21" s="36">
        <f t="shared" ref="T21" si="35">S21+1</f>
        <v>2024</v>
      </c>
      <c r="U21" s="36">
        <f t="shared" ref="U21" si="36">T21+1</f>
        <v>2025</v>
      </c>
      <c r="V21" s="36">
        <f t="shared" ref="V21" si="37">U21+1</f>
        <v>2026</v>
      </c>
      <c r="W21" s="36">
        <f t="shared" ref="W21" si="38">V21+1</f>
        <v>2027</v>
      </c>
      <c r="X21" s="36">
        <f t="shared" ref="X21" si="39">W21+1</f>
        <v>2028</v>
      </c>
      <c r="Y21" s="36">
        <f t="shared" ref="Y21" si="40">X21+1</f>
        <v>2029</v>
      </c>
      <c r="Z21" s="36">
        <f t="shared" ref="Z21" si="41">Y21+1</f>
        <v>2030</v>
      </c>
      <c r="AA21" s="4"/>
      <c r="AB21" s="50" t="e">
        <f>IF(#REF!="",0,#REF!)</f>
        <v>#REF!</v>
      </c>
      <c r="AC21" s="49" t="e">
        <f>#REF!</f>
        <v>#REF!</v>
      </c>
      <c r="AD21" s="49">
        <f t="shared" si="29"/>
        <v>2010</v>
      </c>
      <c r="AE21" s="49">
        <f t="shared" ref="AE21:AM25" si="42">G21</f>
        <v>2011</v>
      </c>
      <c r="AF21" s="49">
        <f t="shared" si="42"/>
        <v>2012</v>
      </c>
      <c r="AG21" s="49">
        <f t="shared" si="42"/>
        <v>2013</v>
      </c>
      <c r="AH21" s="49">
        <f t="shared" si="42"/>
        <v>2014</v>
      </c>
      <c r="AI21" s="49">
        <f t="shared" si="42"/>
        <v>2015</v>
      </c>
      <c r="AJ21" s="49">
        <f t="shared" si="42"/>
        <v>2016</v>
      </c>
      <c r="AK21" s="49">
        <f t="shared" si="42"/>
        <v>2017</v>
      </c>
      <c r="AL21" s="49">
        <f t="shared" si="42"/>
        <v>2018</v>
      </c>
      <c r="AM21" s="49">
        <f t="shared" si="42"/>
        <v>2019</v>
      </c>
      <c r="AN21" s="49" t="e">
        <f t="shared" si="13"/>
        <v>#REF!</v>
      </c>
      <c r="AO21" s="49" t="e">
        <f t="shared" si="14"/>
        <v>#REF!</v>
      </c>
      <c r="AP21" s="49" t="e">
        <f t="shared" si="15"/>
        <v>#REF!</v>
      </c>
      <c r="AQ21" s="49" t="e">
        <f t="shared" si="16"/>
        <v>#REF!</v>
      </c>
      <c r="AR21" s="49" t="e">
        <f t="shared" si="17"/>
        <v>#REF!</v>
      </c>
      <c r="AS21" s="49" t="e">
        <f t="shared" si="18"/>
        <v>#REF!</v>
      </c>
      <c r="AT21" s="49" t="e">
        <f t="shared" si="19"/>
        <v>#REF!</v>
      </c>
      <c r="AU21" s="49" t="e">
        <f t="shared" si="20"/>
        <v>#REF!</v>
      </c>
      <c r="AV21" s="49" t="e">
        <f t="shared" si="21"/>
        <v>#REF!</v>
      </c>
      <c r="AW21" s="49" t="e">
        <f t="shared" si="22"/>
        <v>#REF!</v>
      </c>
      <c r="AX21" s="49" t="e">
        <f t="shared" si="23"/>
        <v>#REF!</v>
      </c>
    </row>
    <row r="22" spans="1:50" ht="24.95" customHeight="1" x14ac:dyDescent="0.25">
      <c r="A22" s="19"/>
      <c r="B22" s="72" t="str">
        <f t="shared" si="31"/>
        <v>Janvier</v>
      </c>
      <c r="C22" s="11" t="str">
        <f t="shared" si="31"/>
        <v>Béziers</v>
      </c>
      <c r="D22" s="11" t="str">
        <f t="shared" si="31"/>
        <v/>
      </c>
      <c r="E22" s="45">
        <f t="shared" si="31"/>
        <v>7871</v>
      </c>
      <c r="F22" s="21">
        <f>('CONSOMMATIONS FACTURES'!F21+'CONSOMMATIONS FACTURES'!F37)*NOTICE!$M$5</f>
        <v>0</v>
      </c>
      <c r="G22" s="21">
        <f>('CONSOMMATIONS FACTURES'!G21+'CONSOMMATIONS FACTURES'!G37)*NOTICE!$M$5</f>
        <v>0</v>
      </c>
      <c r="H22" s="21">
        <f>('CONSOMMATIONS FACTURES'!H21+'CONSOMMATIONS FACTURES'!H37)*NOTICE!$M$5</f>
        <v>112198.19819819818</v>
      </c>
      <c r="I22" s="21">
        <f>('CONSOMMATIONS FACTURES'!I21+'CONSOMMATIONS FACTURES'!I37)*NOTICE!$M$5</f>
        <v>143263.96396396394</v>
      </c>
      <c r="J22" s="21">
        <f>('CONSOMMATIONS FACTURES'!J21+'CONSOMMATIONS FACTURES'!J37)*NOTICE!$M$5</f>
        <v>124434.23423423422</v>
      </c>
      <c r="K22" s="21">
        <f>('CONSOMMATIONS FACTURES'!K21+'CONSOMMATIONS FACTURES'!K37)*NOTICE!$M$5</f>
        <v>134049.54954954953</v>
      </c>
      <c r="L22" s="21">
        <f>('CONSOMMATIONS FACTURES'!L21+'CONSOMMATIONS FACTURES'!L37)*NOTICE!$M$5</f>
        <v>97803.603603603595</v>
      </c>
      <c r="M22" s="21">
        <f>('CONSOMMATIONS FACTURES'!M21+'CONSOMMATIONS FACTURES'!M37)*NOTICE!$M$5</f>
        <v>134889.18918918917</v>
      </c>
      <c r="N22" s="21">
        <f>('CONSOMMATIONS FACTURES'!N21+'CONSOMMATIONS FACTURES'!N37)*NOTICE!$M$5</f>
        <v>98960.360360360355</v>
      </c>
      <c r="O22" s="21">
        <f>('CONSOMMATIONS FACTURES'!O21+'CONSOMMATIONS FACTURES'!O37)*NOTICE!$M$5</f>
        <v>142961.26126126124</v>
      </c>
      <c r="P22" s="21">
        <f>('CONSOMMATIONS FACTURES'!P21+'CONSOMMATIONS FACTURES'!P37)*NOTICE!$M$5</f>
        <v>115536.93693693692</v>
      </c>
      <c r="Q22" s="21">
        <f>('CONSOMMATIONS FACTURES'!Q21+'CONSOMMATIONS FACTURES'!Q37)*NOTICE!$M$5</f>
        <v>131068.46846846845</v>
      </c>
      <c r="R22" s="21">
        <f>('CONSOMMATIONS FACTURES'!R21+'CONSOMMATIONS FACTURES'!R37)*NOTICE!$M$5</f>
        <v>102236.93693693692</v>
      </c>
      <c r="S22" s="21">
        <f>('CONSOMMATIONS FACTURES'!S21+'CONSOMMATIONS FACTURES'!S37)*NOTICE!$M$5</f>
        <v>0</v>
      </c>
      <c r="T22" s="21">
        <f>('CONSOMMATIONS FACTURES'!T21+'CONSOMMATIONS FACTURES'!T37)*NOTICE!$M$5</f>
        <v>0</v>
      </c>
      <c r="U22" s="21">
        <f>('CONSOMMATIONS FACTURES'!U21+'CONSOMMATIONS FACTURES'!U37)*NOTICE!$M$5</f>
        <v>0</v>
      </c>
      <c r="V22" s="21">
        <f>('CONSOMMATIONS FACTURES'!V21+'CONSOMMATIONS FACTURES'!V37)*NOTICE!$M$5</f>
        <v>0</v>
      </c>
      <c r="W22" s="21">
        <f>('CONSOMMATIONS FACTURES'!W21+'CONSOMMATIONS FACTURES'!W37)*NOTICE!$M$5</f>
        <v>0</v>
      </c>
      <c r="X22" s="21">
        <f>('CONSOMMATIONS FACTURES'!X21+'CONSOMMATIONS FACTURES'!X37)*NOTICE!$M$5</f>
        <v>0</v>
      </c>
      <c r="Y22" s="21">
        <f>('CONSOMMATIONS FACTURES'!Y21+'CONSOMMATIONS FACTURES'!Y37)*NOTICE!$M$5</f>
        <v>0</v>
      </c>
      <c r="Z22" s="21">
        <f>('CONSOMMATIONS FACTURES'!Z21+'CONSOMMATIONS FACTURES'!Z37)*NOTICE!$M$5</f>
        <v>0</v>
      </c>
      <c r="AA22" s="4"/>
      <c r="AB22" s="50" t="e">
        <f>IF(#REF!="",0,#REF!)</f>
        <v>#REF!</v>
      </c>
      <c r="AC22" s="49" t="e">
        <f>#REF!</f>
        <v>#REF!</v>
      </c>
      <c r="AD22" s="49">
        <f t="shared" si="29"/>
        <v>0</v>
      </c>
      <c r="AE22" s="49">
        <f t="shared" si="42"/>
        <v>0</v>
      </c>
      <c r="AF22" s="49">
        <f t="shared" si="42"/>
        <v>112198.19819819818</v>
      </c>
      <c r="AG22" s="49">
        <f t="shared" si="42"/>
        <v>143263.96396396394</v>
      </c>
      <c r="AH22" s="49">
        <f t="shared" si="42"/>
        <v>124434.23423423422</v>
      </c>
      <c r="AI22" s="49">
        <f t="shared" si="42"/>
        <v>134049.54954954953</v>
      </c>
      <c r="AJ22" s="49">
        <f t="shared" si="42"/>
        <v>97803.603603603595</v>
      </c>
      <c r="AK22" s="49">
        <f t="shared" si="42"/>
        <v>134889.18918918917</v>
      </c>
      <c r="AL22" s="49">
        <f t="shared" si="42"/>
        <v>98960.360360360355</v>
      </c>
      <c r="AM22" s="49">
        <f t="shared" si="42"/>
        <v>142961.26126126124</v>
      </c>
      <c r="AN22" s="49" t="e">
        <f t="shared" si="13"/>
        <v>#REF!</v>
      </c>
      <c r="AO22" s="49" t="e">
        <f t="shared" si="14"/>
        <v>#REF!</v>
      </c>
      <c r="AP22" s="49" t="e">
        <f t="shared" si="15"/>
        <v>#REF!</v>
      </c>
      <c r="AQ22" s="49" t="e">
        <f t="shared" si="16"/>
        <v>#REF!</v>
      </c>
      <c r="AR22" s="49" t="e">
        <f t="shared" si="17"/>
        <v>#REF!</v>
      </c>
      <c r="AS22" s="49" t="e">
        <f t="shared" si="18"/>
        <v>#REF!</v>
      </c>
      <c r="AT22" s="49" t="e">
        <f t="shared" si="19"/>
        <v>#REF!</v>
      </c>
      <c r="AU22" s="49" t="e">
        <f t="shared" si="20"/>
        <v>#REF!</v>
      </c>
      <c r="AV22" s="49" t="e">
        <f t="shared" si="21"/>
        <v>#REF!</v>
      </c>
      <c r="AW22" s="49" t="e">
        <f t="shared" si="22"/>
        <v>#REF!</v>
      </c>
      <c r="AX22" s="49" t="e">
        <f t="shared" si="23"/>
        <v>#REF!</v>
      </c>
    </row>
    <row r="23" spans="1:50" ht="24.95" customHeight="1" x14ac:dyDescent="0.25">
      <c r="A23" s="19"/>
      <c r="B23" s="72" t="str">
        <f t="shared" si="31"/>
        <v>Février</v>
      </c>
      <c r="C23" s="11" t="str">
        <f t="shared" si="31"/>
        <v>Béziers</v>
      </c>
      <c r="D23" s="11" t="str">
        <f t="shared" si="31"/>
        <v/>
      </c>
      <c r="E23" s="45">
        <f t="shared" si="31"/>
        <v>7871</v>
      </c>
      <c r="F23" s="21">
        <f>('CONSOMMATIONS FACTURES'!F22+'CONSOMMATIONS FACTURES'!F38)*NOTICE!$M$5</f>
        <v>0</v>
      </c>
      <c r="G23" s="21">
        <f>('CONSOMMATIONS FACTURES'!G22+'CONSOMMATIONS FACTURES'!G38)*NOTICE!$M$5</f>
        <v>0</v>
      </c>
      <c r="H23" s="21">
        <f>('CONSOMMATIONS FACTURES'!H22+'CONSOMMATIONS FACTURES'!H38)*NOTICE!$M$5</f>
        <v>153155.85585585583</v>
      </c>
      <c r="I23" s="21">
        <f>('CONSOMMATIONS FACTURES'!I22+'CONSOMMATIONS FACTURES'!I38)*NOTICE!$M$5</f>
        <v>132583.78378378376</v>
      </c>
      <c r="J23" s="21">
        <f>('CONSOMMATIONS FACTURES'!J22+'CONSOMMATIONS FACTURES'!J38)*NOTICE!$M$5</f>
        <v>102226.12612612611</v>
      </c>
      <c r="K23" s="21">
        <f>('CONSOMMATIONS FACTURES'!K22+'CONSOMMATIONS FACTURES'!K38)*NOTICE!$M$5</f>
        <v>135400.90090090089</v>
      </c>
      <c r="L23" s="21">
        <f>('CONSOMMATIONS FACTURES'!L22+'CONSOMMATIONS FACTURES'!L38)*NOTICE!$M$5</f>
        <v>89325.225225225222</v>
      </c>
      <c r="M23" s="21">
        <f>('CONSOMMATIONS FACTURES'!M22+'CONSOMMATIONS FACTURES'!M38)*NOTICE!$M$5</f>
        <v>101731.53153153152</v>
      </c>
      <c r="N23" s="21">
        <f>('CONSOMMATIONS FACTURES'!N22+'CONSOMMATIONS FACTURES'!N38)*NOTICE!$M$5</f>
        <v>126504.5045045045</v>
      </c>
      <c r="O23" s="21">
        <f>('CONSOMMATIONS FACTURES'!O22+'CONSOMMATIONS FACTURES'!O38)*NOTICE!$M$5</f>
        <v>114297.29729729728</v>
      </c>
      <c r="P23" s="21">
        <f>('CONSOMMATIONS FACTURES'!P22+'CONSOMMATIONS FACTURES'!P38)*NOTICE!$M$5</f>
        <v>94580.180180180163</v>
      </c>
      <c r="Q23" s="21">
        <f>('CONSOMMATIONS FACTURES'!Q22+'CONSOMMATIONS FACTURES'!Q38)*NOTICE!$M$5</f>
        <v>90344.144144144127</v>
      </c>
      <c r="R23" s="21">
        <f>('CONSOMMATIONS FACTURES'!R22+'CONSOMMATIONS FACTURES'!R38)*NOTICE!$M$5</f>
        <v>92177.477477477471</v>
      </c>
      <c r="S23" s="21">
        <f>('CONSOMMATIONS FACTURES'!S22+'CONSOMMATIONS FACTURES'!S38)*NOTICE!$M$5</f>
        <v>0</v>
      </c>
      <c r="T23" s="21">
        <f>('CONSOMMATIONS FACTURES'!T22+'CONSOMMATIONS FACTURES'!T38)*NOTICE!$M$5</f>
        <v>0</v>
      </c>
      <c r="U23" s="21">
        <f>('CONSOMMATIONS FACTURES'!U22+'CONSOMMATIONS FACTURES'!U38)*NOTICE!$M$5</f>
        <v>0</v>
      </c>
      <c r="V23" s="21">
        <f>('CONSOMMATIONS FACTURES'!V22+'CONSOMMATIONS FACTURES'!V38)*NOTICE!$M$5</f>
        <v>0</v>
      </c>
      <c r="W23" s="21">
        <f>('CONSOMMATIONS FACTURES'!W22+'CONSOMMATIONS FACTURES'!W38)*NOTICE!$M$5</f>
        <v>0</v>
      </c>
      <c r="X23" s="21">
        <f>('CONSOMMATIONS FACTURES'!X22+'CONSOMMATIONS FACTURES'!X38)*NOTICE!$M$5</f>
        <v>0</v>
      </c>
      <c r="Y23" s="21">
        <f>('CONSOMMATIONS FACTURES'!Y22+'CONSOMMATIONS FACTURES'!Y38)*NOTICE!$M$5</f>
        <v>0</v>
      </c>
      <c r="Z23" s="21">
        <f>('CONSOMMATIONS FACTURES'!Z22+'CONSOMMATIONS FACTURES'!Z38)*NOTICE!$M$5</f>
        <v>0</v>
      </c>
      <c r="AA23" s="4"/>
      <c r="AB23" s="50" t="e">
        <f>IF(#REF!="",0,#REF!)</f>
        <v>#REF!</v>
      </c>
      <c r="AC23" s="49" t="e">
        <f>#REF!</f>
        <v>#REF!</v>
      </c>
      <c r="AD23" s="49">
        <f t="shared" si="29"/>
        <v>0</v>
      </c>
      <c r="AE23" s="49">
        <f t="shared" si="42"/>
        <v>0</v>
      </c>
      <c r="AF23" s="49">
        <f t="shared" si="42"/>
        <v>153155.85585585583</v>
      </c>
      <c r="AG23" s="49">
        <f t="shared" si="42"/>
        <v>132583.78378378376</v>
      </c>
      <c r="AH23" s="49">
        <f t="shared" si="42"/>
        <v>102226.12612612611</v>
      </c>
      <c r="AI23" s="49">
        <f t="shared" si="42"/>
        <v>135400.90090090089</v>
      </c>
      <c r="AJ23" s="49">
        <f t="shared" si="42"/>
        <v>89325.225225225222</v>
      </c>
      <c r="AK23" s="49">
        <f t="shared" si="42"/>
        <v>101731.53153153152</v>
      </c>
      <c r="AL23" s="49">
        <f t="shared" si="42"/>
        <v>126504.5045045045</v>
      </c>
      <c r="AM23" s="49">
        <f t="shared" si="42"/>
        <v>114297.29729729728</v>
      </c>
      <c r="AN23" s="49" t="e">
        <f t="shared" si="13"/>
        <v>#REF!</v>
      </c>
      <c r="AO23" s="49" t="e">
        <f t="shared" si="14"/>
        <v>#REF!</v>
      </c>
      <c r="AP23" s="49" t="e">
        <f t="shared" si="15"/>
        <v>#REF!</v>
      </c>
      <c r="AQ23" s="49" t="e">
        <f t="shared" si="16"/>
        <v>#REF!</v>
      </c>
      <c r="AR23" s="49" t="e">
        <f t="shared" si="17"/>
        <v>#REF!</v>
      </c>
      <c r="AS23" s="49" t="e">
        <f t="shared" si="18"/>
        <v>#REF!</v>
      </c>
      <c r="AT23" s="49" t="e">
        <f t="shared" si="19"/>
        <v>#REF!</v>
      </c>
      <c r="AU23" s="49" t="e">
        <f t="shared" si="20"/>
        <v>#REF!</v>
      </c>
      <c r="AV23" s="49" t="e">
        <f t="shared" si="21"/>
        <v>#REF!</v>
      </c>
      <c r="AW23" s="49" t="e">
        <f t="shared" si="22"/>
        <v>#REF!</v>
      </c>
      <c r="AX23" s="49" t="e">
        <f t="shared" si="23"/>
        <v>#REF!</v>
      </c>
    </row>
    <row r="24" spans="1:50" ht="24.95" customHeight="1" x14ac:dyDescent="0.25">
      <c r="A24" s="19"/>
      <c r="B24" s="72" t="str">
        <f t="shared" si="31"/>
        <v>Mars</v>
      </c>
      <c r="C24" s="11" t="str">
        <f t="shared" si="31"/>
        <v>Béziers</v>
      </c>
      <c r="D24" s="11" t="str">
        <f t="shared" si="31"/>
        <v/>
      </c>
      <c r="E24" s="45">
        <f t="shared" si="31"/>
        <v>7871</v>
      </c>
      <c r="F24" s="21">
        <f>('CONSOMMATIONS FACTURES'!F23+'CONSOMMATIONS FACTURES'!F39)*NOTICE!$M$5</f>
        <v>0</v>
      </c>
      <c r="G24" s="21">
        <f>('CONSOMMATIONS FACTURES'!G23+'CONSOMMATIONS FACTURES'!G39)*NOTICE!$M$5</f>
        <v>0</v>
      </c>
      <c r="H24" s="21">
        <f>('CONSOMMATIONS FACTURES'!H23+'CONSOMMATIONS FACTURES'!H39)*NOTICE!$M$5</f>
        <v>77957.657657657648</v>
      </c>
      <c r="I24" s="21">
        <f>('CONSOMMATIONS FACTURES'!I23+'CONSOMMATIONS FACTURES'!I39)*NOTICE!$M$5</f>
        <v>117990.99099099098</v>
      </c>
      <c r="J24" s="21">
        <f>('CONSOMMATIONS FACTURES'!J23+'CONSOMMATIONS FACTURES'!J39)*NOTICE!$M$5</f>
        <v>79199.999999999985</v>
      </c>
      <c r="K24" s="21">
        <f>('CONSOMMATIONS FACTURES'!K23+'CONSOMMATIONS FACTURES'!K39)*NOTICE!$M$5</f>
        <v>78754.054054054039</v>
      </c>
      <c r="L24" s="21">
        <f>('CONSOMMATIONS FACTURES'!L23+'CONSOMMATIONS FACTURES'!L39)*NOTICE!$M$5</f>
        <v>85316.216216216213</v>
      </c>
      <c r="M24" s="21">
        <f>('CONSOMMATIONS FACTURES'!M23+'CONSOMMATIONS FACTURES'!M39)*NOTICE!$M$5</f>
        <v>75664.864864864852</v>
      </c>
      <c r="N24" s="21">
        <f>('CONSOMMATIONS FACTURES'!N23+'CONSOMMATIONS FACTURES'!N39)*NOTICE!$M$5</f>
        <v>106826.12612612611</v>
      </c>
      <c r="O24" s="21">
        <f>('CONSOMMATIONS FACTURES'!O23+'CONSOMMATIONS FACTURES'!O39)*NOTICE!$M$5</f>
        <v>72851.351351351346</v>
      </c>
      <c r="P24" s="21">
        <f>('CONSOMMATIONS FACTURES'!P23+'CONSOMMATIONS FACTURES'!P39)*NOTICE!$M$5</f>
        <v>91311.711711711701</v>
      </c>
      <c r="Q24" s="21">
        <f>('CONSOMMATIONS FACTURES'!Q23+'CONSOMMATIONS FACTURES'!Q39)*NOTICE!$M$5</f>
        <v>75899.099099099098</v>
      </c>
      <c r="R24" s="21">
        <f>('CONSOMMATIONS FACTURES'!R23+'CONSOMMATIONS FACTURES'!R39)*NOTICE!$M$5</f>
        <v>77345.04504504503</v>
      </c>
      <c r="S24" s="21">
        <f>('CONSOMMATIONS FACTURES'!S23+'CONSOMMATIONS FACTURES'!S39)*NOTICE!$M$5</f>
        <v>0</v>
      </c>
      <c r="T24" s="21">
        <f>('CONSOMMATIONS FACTURES'!T23+'CONSOMMATIONS FACTURES'!T39)*NOTICE!$M$5</f>
        <v>0</v>
      </c>
      <c r="U24" s="21">
        <f>('CONSOMMATIONS FACTURES'!U23+'CONSOMMATIONS FACTURES'!U39)*NOTICE!$M$5</f>
        <v>0</v>
      </c>
      <c r="V24" s="21">
        <f>('CONSOMMATIONS FACTURES'!V23+'CONSOMMATIONS FACTURES'!V39)*NOTICE!$M$5</f>
        <v>0</v>
      </c>
      <c r="W24" s="21">
        <f>('CONSOMMATIONS FACTURES'!W23+'CONSOMMATIONS FACTURES'!W39)*NOTICE!$M$5</f>
        <v>0</v>
      </c>
      <c r="X24" s="21">
        <f>('CONSOMMATIONS FACTURES'!X23+'CONSOMMATIONS FACTURES'!X39)*NOTICE!$M$5</f>
        <v>0</v>
      </c>
      <c r="Y24" s="21">
        <f>('CONSOMMATIONS FACTURES'!Y23+'CONSOMMATIONS FACTURES'!Y39)*NOTICE!$M$5</f>
        <v>0</v>
      </c>
      <c r="Z24" s="21">
        <f>('CONSOMMATIONS FACTURES'!Z23+'CONSOMMATIONS FACTURES'!Z39)*NOTICE!$M$5</f>
        <v>0</v>
      </c>
      <c r="AA24" s="4"/>
      <c r="AB24" s="50" t="e">
        <f>IF(#REF!="",0,#REF!)</f>
        <v>#REF!</v>
      </c>
      <c r="AC24" s="49" t="e">
        <f>#REF!</f>
        <v>#REF!</v>
      </c>
      <c r="AD24" s="49">
        <f t="shared" si="29"/>
        <v>0</v>
      </c>
      <c r="AE24" s="49">
        <f t="shared" si="42"/>
        <v>0</v>
      </c>
      <c r="AF24" s="49">
        <f t="shared" si="42"/>
        <v>77957.657657657648</v>
      </c>
      <c r="AG24" s="49">
        <f t="shared" si="42"/>
        <v>117990.99099099098</v>
      </c>
      <c r="AH24" s="49">
        <f t="shared" si="42"/>
        <v>79199.999999999985</v>
      </c>
      <c r="AI24" s="49">
        <f t="shared" si="42"/>
        <v>78754.054054054039</v>
      </c>
      <c r="AJ24" s="49">
        <f t="shared" si="42"/>
        <v>85316.216216216213</v>
      </c>
      <c r="AK24" s="49">
        <f t="shared" si="42"/>
        <v>75664.864864864852</v>
      </c>
      <c r="AL24" s="49">
        <f t="shared" si="42"/>
        <v>106826.12612612611</v>
      </c>
      <c r="AM24" s="49">
        <f t="shared" si="42"/>
        <v>72851.351351351346</v>
      </c>
      <c r="AN24" s="49" t="e">
        <f t="shared" si="13"/>
        <v>#REF!</v>
      </c>
      <c r="AO24" s="49" t="e">
        <f t="shared" si="14"/>
        <v>#REF!</v>
      </c>
      <c r="AP24" s="49" t="e">
        <f t="shared" si="15"/>
        <v>#REF!</v>
      </c>
      <c r="AQ24" s="49" t="e">
        <f t="shared" si="16"/>
        <v>#REF!</v>
      </c>
      <c r="AR24" s="49" t="e">
        <f t="shared" si="17"/>
        <v>#REF!</v>
      </c>
      <c r="AS24" s="49" t="e">
        <f t="shared" si="18"/>
        <v>#REF!</v>
      </c>
      <c r="AT24" s="49" t="e">
        <f t="shared" si="19"/>
        <v>#REF!</v>
      </c>
      <c r="AU24" s="49" t="e">
        <f t="shared" si="20"/>
        <v>#REF!</v>
      </c>
      <c r="AV24" s="49" t="e">
        <f t="shared" si="21"/>
        <v>#REF!</v>
      </c>
      <c r="AW24" s="49" t="e">
        <f t="shared" si="22"/>
        <v>#REF!</v>
      </c>
      <c r="AX24" s="49" t="e">
        <f t="shared" si="23"/>
        <v>#REF!</v>
      </c>
    </row>
    <row r="25" spans="1:50" ht="24.95" customHeight="1" x14ac:dyDescent="0.25">
      <c r="A25" s="19"/>
      <c r="B25" s="72" t="str">
        <f t="shared" si="31"/>
        <v>Avril</v>
      </c>
      <c r="C25" s="11" t="str">
        <f t="shared" si="31"/>
        <v>Béziers</v>
      </c>
      <c r="D25" s="11" t="str">
        <f t="shared" si="31"/>
        <v/>
      </c>
      <c r="E25" s="45">
        <f t="shared" si="31"/>
        <v>7871</v>
      </c>
      <c r="F25" s="21">
        <f>('CONSOMMATIONS FACTURES'!F24+'CONSOMMATIONS FACTURES'!F40)*NOTICE!$M$5</f>
        <v>0</v>
      </c>
      <c r="G25" s="21">
        <f>('CONSOMMATIONS FACTURES'!G24+'CONSOMMATIONS FACTURES'!G40)*NOTICE!$M$5</f>
        <v>0</v>
      </c>
      <c r="H25" s="21">
        <f>('CONSOMMATIONS FACTURES'!H24+'CONSOMMATIONS FACTURES'!H40)*NOTICE!$M$5</f>
        <v>50410.810810810806</v>
      </c>
      <c r="I25" s="21">
        <f>('CONSOMMATIONS FACTURES'!I24+'CONSOMMATIONS FACTURES'!I40)*NOTICE!$M$5</f>
        <v>55158.55855855855</v>
      </c>
      <c r="J25" s="21">
        <f>('CONSOMMATIONS FACTURES'!J24+'CONSOMMATIONS FACTURES'!J40)*NOTICE!$M$5</f>
        <v>55044.144144144135</v>
      </c>
      <c r="K25" s="21">
        <f>('CONSOMMATIONS FACTURES'!K24+'CONSOMMATIONS FACTURES'!K40)*NOTICE!$M$5</f>
        <v>50354.954954954948</v>
      </c>
      <c r="L25" s="21">
        <f>('CONSOMMATIONS FACTURES'!L24+'CONSOMMATIONS FACTURES'!L40)*NOTICE!$M$5</f>
        <v>53730.630630630621</v>
      </c>
      <c r="M25" s="21">
        <f>('CONSOMMATIONS FACTURES'!M24+'CONSOMMATIONS FACTURES'!M40)*NOTICE!$M$5</f>
        <v>45681.081081081073</v>
      </c>
      <c r="N25" s="21">
        <f>('CONSOMMATIONS FACTURES'!N24+'CONSOMMATIONS FACTURES'!N40)*NOTICE!$M$5</f>
        <v>59319.819819819815</v>
      </c>
      <c r="O25" s="21">
        <f>('CONSOMMATIONS FACTURES'!O24+'CONSOMMATIONS FACTURES'!O40)*NOTICE!$M$5</f>
        <v>74340.540540540533</v>
      </c>
      <c r="P25" s="21">
        <f>('CONSOMMATIONS FACTURES'!P24+'CONSOMMATIONS FACTURES'!P40)*NOTICE!$M$5</f>
        <v>76847.747747747737</v>
      </c>
      <c r="Q25" s="21">
        <f>('CONSOMMATIONS FACTURES'!Q24+'CONSOMMATIONS FACTURES'!Q40)*NOTICE!$M$5</f>
        <v>67845.045045045044</v>
      </c>
      <c r="R25" s="21">
        <f>('CONSOMMATIONS FACTURES'!R24+'CONSOMMATIONS FACTURES'!R40)*NOTICE!$M$5</f>
        <v>55097.297297297293</v>
      </c>
      <c r="S25" s="21">
        <f>('CONSOMMATIONS FACTURES'!S24+'CONSOMMATIONS FACTURES'!S40)*NOTICE!$M$5</f>
        <v>0</v>
      </c>
      <c r="T25" s="21">
        <f>('CONSOMMATIONS FACTURES'!T24+'CONSOMMATIONS FACTURES'!T40)*NOTICE!$M$5</f>
        <v>0</v>
      </c>
      <c r="U25" s="21">
        <f>('CONSOMMATIONS FACTURES'!U24+'CONSOMMATIONS FACTURES'!U40)*NOTICE!$M$5</f>
        <v>0</v>
      </c>
      <c r="V25" s="21">
        <f>('CONSOMMATIONS FACTURES'!V24+'CONSOMMATIONS FACTURES'!V40)*NOTICE!$M$5</f>
        <v>0</v>
      </c>
      <c r="W25" s="21">
        <f>('CONSOMMATIONS FACTURES'!W24+'CONSOMMATIONS FACTURES'!W40)*NOTICE!$M$5</f>
        <v>0</v>
      </c>
      <c r="X25" s="21">
        <f>('CONSOMMATIONS FACTURES'!X24+'CONSOMMATIONS FACTURES'!X40)*NOTICE!$M$5</f>
        <v>0</v>
      </c>
      <c r="Y25" s="21">
        <f>('CONSOMMATIONS FACTURES'!Y24+'CONSOMMATIONS FACTURES'!Y40)*NOTICE!$M$5</f>
        <v>0</v>
      </c>
      <c r="Z25" s="21">
        <f>('CONSOMMATIONS FACTURES'!Z24+'CONSOMMATIONS FACTURES'!Z40)*NOTICE!$M$5</f>
        <v>0</v>
      </c>
      <c r="AA25" s="4"/>
      <c r="AB25" s="50" t="e">
        <f>IF(#REF!="",0,#REF!)</f>
        <v>#REF!</v>
      </c>
      <c r="AC25" s="49" t="e">
        <f>#REF!</f>
        <v>#REF!</v>
      </c>
      <c r="AD25" s="49">
        <f t="shared" si="29"/>
        <v>0</v>
      </c>
      <c r="AE25" s="49">
        <f t="shared" si="42"/>
        <v>0</v>
      </c>
      <c r="AF25" s="49">
        <f t="shared" si="42"/>
        <v>50410.810810810806</v>
      </c>
      <c r="AG25" s="49">
        <f t="shared" si="42"/>
        <v>55158.55855855855</v>
      </c>
      <c r="AH25" s="49">
        <f t="shared" si="42"/>
        <v>55044.144144144135</v>
      </c>
      <c r="AI25" s="49">
        <f t="shared" si="42"/>
        <v>50354.954954954948</v>
      </c>
      <c r="AJ25" s="49">
        <f t="shared" si="42"/>
        <v>53730.630630630621</v>
      </c>
      <c r="AK25" s="49">
        <f t="shared" si="42"/>
        <v>45681.081081081073</v>
      </c>
      <c r="AL25" s="49">
        <f t="shared" si="42"/>
        <v>59319.819819819815</v>
      </c>
      <c r="AM25" s="49">
        <f t="shared" si="42"/>
        <v>74340.540540540533</v>
      </c>
      <c r="AN25" s="49" t="e">
        <f t="shared" si="13"/>
        <v>#REF!</v>
      </c>
      <c r="AO25" s="49" t="e">
        <f t="shared" si="14"/>
        <v>#REF!</v>
      </c>
      <c r="AP25" s="49" t="e">
        <f t="shared" si="15"/>
        <v>#REF!</v>
      </c>
      <c r="AQ25" s="49" t="e">
        <f t="shared" si="16"/>
        <v>#REF!</v>
      </c>
      <c r="AR25" s="49" t="e">
        <f t="shared" si="17"/>
        <v>#REF!</v>
      </c>
      <c r="AS25" s="49" t="e">
        <f t="shared" si="18"/>
        <v>#REF!</v>
      </c>
      <c r="AT25" s="49" t="e">
        <f t="shared" si="19"/>
        <v>#REF!</v>
      </c>
      <c r="AU25" s="49" t="e">
        <f t="shared" si="20"/>
        <v>#REF!</v>
      </c>
      <c r="AV25" s="49" t="e">
        <f t="shared" si="21"/>
        <v>#REF!</v>
      </c>
      <c r="AW25" s="49" t="e">
        <f t="shared" si="22"/>
        <v>#REF!</v>
      </c>
      <c r="AX25" s="49" t="e">
        <f t="shared" si="23"/>
        <v>#REF!</v>
      </c>
    </row>
    <row r="26" spans="1:50" ht="24.95" customHeight="1" x14ac:dyDescent="0.25">
      <c r="A26" s="19"/>
      <c r="B26" s="72" t="str">
        <f t="shared" si="31"/>
        <v>Mai</v>
      </c>
      <c r="C26" s="11" t="str">
        <f t="shared" si="31"/>
        <v>Béziers</v>
      </c>
      <c r="D26" s="11" t="str">
        <f t="shared" si="31"/>
        <v/>
      </c>
      <c r="E26" s="45">
        <f t="shared" si="31"/>
        <v>7871</v>
      </c>
      <c r="F26" s="21">
        <f>('CONSOMMATIONS FACTURES'!F25+'CONSOMMATIONS FACTURES'!F41)*NOTICE!$M$5</f>
        <v>0</v>
      </c>
      <c r="G26" s="21">
        <f>('CONSOMMATIONS FACTURES'!G25+'CONSOMMATIONS FACTURES'!G41)*NOTICE!$M$5</f>
        <v>0</v>
      </c>
      <c r="H26" s="21">
        <f>('CONSOMMATIONS FACTURES'!H25+'CONSOMMATIONS FACTURES'!H41)*NOTICE!$M$5</f>
        <v>33172.972972972966</v>
      </c>
      <c r="I26" s="21">
        <f>('CONSOMMATIONS FACTURES'!I25+'CONSOMMATIONS FACTURES'!I41)*NOTICE!$M$5</f>
        <v>47859.459459459453</v>
      </c>
      <c r="J26" s="21">
        <f>('CONSOMMATIONS FACTURES'!J25+'CONSOMMATIONS FACTURES'!J41)*NOTICE!$M$5</f>
        <v>31707.207207207204</v>
      </c>
      <c r="K26" s="21">
        <f>('CONSOMMATIONS FACTURES'!K25+'CONSOMMATIONS FACTURES'!K41)*NOTICE!$M$5</f>
        <v>30739.639639639638</v>
      </c>
      <c r="L26" s="21">
        <f>('CONSOMMATIONS FACTURES'!L25+'CONSOMMATIONS FACTURES'!L41)*NOTICE!$M$5</f>
        <v>38556.756756756753</v>
      </c>
      <c r="M26" s="21">
        <f>('CONSOMMATIONS FACTURES'!M25+'CONSOMMATIONS FACTURES'!M41)*NOTICE!$M$5</f>
        <v>32038.738738738735</v>
      </c>
      <c r="N26" s="21">
        <f>('CONSOMMATIONS FACTURES'!N25+'CONSOMMATIONS FACTURES'!N41)*NOTICE!$M$5</f>
        <v>31599.999999999996</v>
      </c>
      <c r="O26" s="21">
        <f>('CONSOMMATIONS FACTURES'!O25+'CONSOMMATIONS FACTURES'!O41)*NOTICE!$M$5</f>
        <v>33863.963963963957</v>
      </c>
      <c r="P26" s="21">
        <f>('CONSOMMATIONS FACTURES'!P25+'CONSOMMATIONS FACTURES'!P41)*NOTICE!$M$5</f>
        <v>43543.24324324324</v>
      </c>
      <c r="Q26" s="21">
        <f>('CONSOMMATIONS FACTURES'!Q25+'CONSOMMATIONS FACTURES'!Q41)*NOTICE!$M$5</f>
        <v>46982.882882882877</v>
      </c>
      <c r="R26" s="21">
        <f>('CONSOMMATIONS FACTURES'!R25+'CONSOMMATIONS FACTURES'!R41)*NOTICE!$M$5</f>
        <v>24659.459459459456</v>
      </c>
      <c r="S26" s="21">
        <f>('CONSOMMATIONS FACTURES'!S25+'CONSOMMATIONS FACTURES'!S41)*NOTICE!$M$5</f>
        <v>0</v>
      </c>
      <c r="T26" s="21">
        <f>('CONSOMMATIONS FACTURES'!T25+'CONSOMMATIONS FACTURES'!T41)*NOTICE!$M$5</f>
        <v>0</v>
      </c>
      <c r="U26" s="21">
        <f>('CONSOMMATIONS FACTURES'!U25+'CONSOMMATIONS FACTURES'!U41)*NOTICE!$M$5</f>
        <v>0</v>
      </c>
      <c r="V26" s="21">
        <f>('CONSOMMATIONS FACTURES'!V25+'CONSOMMATIONS FACTURES'!V41)*NOTICE!$M$5</f>
        <v>0</v>
      </c>
      <c r="W26" s="21">
        <f>('CONSOMMATIONS FACTURES'!W25+'CONSOMMATIONS FACTURES'!W41)*NOTICE!$M$5</f>
        <v>0</v>
      </c>
      <c r="X26" s="21">
        <f>('CONSOMMATIONS FACTURES'!X25+'CONSOMMATIONS FACTURES'!X41)*NOTICE!$M$5</f>
        <v>0</v>
      </c>
      <c r="Y26" s="21">
        <f>('CONSOMMATIONS FACTURES'!Y25+'CONSOMMATIONS FACTURES'!Y41)*NOTICE!$M$5</f>
        <v>0</v>
      </c>
      <c r="Z26" s="21">
        <f>('CONSOMMATIONS FACTURES'!Z25+'CONSOMMATIONS FACTURES'!Z41)*NOTICE!$M$5</f>
        <v>0</v>
      </c>
      <c r="AA26" s="4"/>
      <c r="AB26" s="50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</row>
    <row r="27" spans="1:50" ht="24.95" customHeight="1" x14ac:dyDescent="0.25">
      <c r="A27" s="19"/>
      <c r="B27" s="72" t="str">
        <f t="shared" si="31"/>
        <v>Juin</v>
      </c>
      <c r="C27" s="11" t="str">
        <f t="shared" si="31"/>
        <v>Béziers</v>
      </c>
      <c r="D27" s="11" t="str">
        <f t="shared" si="31"/>
        <v/>
      </c>
      <c r="E27" s="45">
        <f t="shared" si="31"/>
        <v>7871</v>
      </c>
      <c r="F27" s="21">
        <f>('CONSOMMATIONS FACTURES'!F26+'CONSOMMATIONS FACTURES'!F42)*NOTICE!$M$5</f>
        <v>0</v>
      </c>
      <c r="G27" s="21">
        <f>('CONSOMMATIONS FACTURES'!G26+'CONSOMMATIONS FACTURES'!G42)*NOTICE!$M$5</f>
        <v>0</v>
      </c>
      <c r="H27" s="21">
        <f>('CONSOMMATIONS FACTURES'!H26+'CONSOMMATIONS FACTURES'!H42)*NOTICE!$M$5</f>
        <v>30836.036036036032</v>
      </c>
      <c r="I27" s="21">
        <f>('CONSOMMATIONS FACTURES'!I26+'CONSOMMATIONS FACTURES'!I42)*NOTICE!$M$5</f>
        <v>29985.585585585581</v>
      </c>
      <c r="J27" s="21">
        <f>('CONSOMMATIONS FACTURES'!J26+'CONSOMMATIONS FACTURES'!J42)*NOTICE!$M$5</f>
        <v>23274.774774774771</v>
      </c>
      <c r="K27" s="21">
        <f>('CONSOMMATIONS FACTURES'!K26+'CONSOMMATIONS FACTURES'!K42)*NOTICE!$M$5</f>
        <v>23072.072072072071</v>
      </c>
      <c r="L27" s="21">
        <f>('CONSOMMATIONS FACTURES'!L26+'CONSOMMATIONS FACTURES'!L42)*NOTICE!$M$5</f>
        <v>32463.963963963961</v>
      </c>
      <c r="M27" s="21">
        <f>('CONSOMMATIONS FACTURES'!M26+'CONSOMMATIONS FACTURES'!M42)*NOTICE!$M$5</f>
        <v>25153.153153153151</v>
      </c>
      <c r="N27" s="21">
        <f>('CONSOMMATIONS FACTURES'!N26+'CONSOMMATIONS FACTURES'!N42)*NOTICE!$M$5</f>
        <v>23034.234234234231</v>
      </c>
      <c r="O27" s="21">
        <f>('CONSOMMATIONS FACTURES'!O26+'CONSOMMATIONS FACTURES'!O42)*NOTICE!$M$5</f>
        <v>25970.270270270266</v>
      </c>
      <c r="P27" s="21">
        <f>('CONSOMMATIONS FACTURES'!P26+'CONSOMMATIONS FACTURES'!P42)*NOTICE!$M$5</f>
        <v>36368.468468468462</v>
      </c>
      <c r="Q27" s="21">
        <f>('CONSOMMATIONS FACTURES'!Q26+'CONSOMMATIONS FACTURES'!Q42)*NOTICE!$M$5</f>
        <v>22559.459459459456</v>
      </c>
      <c r="R27" s="21">
        <f>('CONSOMMATIONS FACTURES'!R26+'CONSOMMATIONS FACTURES'!R42)*NOTICE!$M$5</f>
        <v>20967.567567567567</v>
      </c>
      <c r="S27" s="21">
        <f>('CONSOMMATIONS FACTURES'!S26+'CONSOMMATIONS FACTURES'!S42)*NOTICE!$M$5</f>
        <v>0</v>
      </c>
      <c r="T27" s="21">
        <f>('CONSOMMATIONS FACTURES'!T26+'CONSOMMATIONS FACTURES'!T42)*NOTICE!$M$5</f>
        <v>0</v>
      </c>
      <c r="U27" s="21">
        <f>('CONSOMMATIONS FACTURES'!U26+'CONSOMMATIONS FACTURES'!U42)*NOTICE!$M$5</f>
        <v>0</v>
      </c>
      <c r="V27" s="21">
        <f>('CONSOMMATIONS FACTURES'!V26+'CONSOMMATIONS FACTURES'!V42)*NOTICE!$M$5</f>
        <v>0</v>
      </c>
      <c r="W27" s="21">
        <f>('CONSOMMATIONS FACTURES'!W26+'CONSOMMATIONS FACTURES'!W42)*NOTICE!$M$5</f>
        <v>0</v>
      </c>
      <c r="X27" s="21">
        <f>('CONSOMMATIONS FACTURES'!X26+'CONSOMMATIONS FACTURES'!X42)*NOTICE!$M$5</f>
        <v>0</v>
      </c>
      <c r="Y27" s="21">
        <f>('CONSOMMATIONS FACTURES'!Y26+'CONSOMMATIONS FACTURES'!Y42)*NOTICE!$M$5</f>
        <v>0</v>
      </c>
      <c r="Z27" s="21">
        <f>('CONSOMMATIONS FACTURES'!Z26+'CONSOMMATIONS FACTURES'!Z42)*NOTICE!$M$5</f>
        <v>0</v>
      </c>
      <c r="AA27" s="4"/>
      <c r="AB27" s="50" t="e">
        <f>IF(#REF!="",0,#REF!)</f>
        <v>#REF!</v>
      </c>
      <c r="AC27" s="49" t="e">
        <f>#REF!</f>
        <v>#REF!</v>
      </c>
      <c r="AD27" s="49">
        <f t="shared" ref="AD27:AM27" si="43">F27</f>
        <v>0</v>
      </c>
      <c r="AE27" s="49">
        <f t="shared" si="43"/>
        <v>0</v>
      </c>
      <c r="AF27" s="49">
        <f t="shared" si="43"/>
        <v>30836.036036036032</v>
      </c>
      <c r="AG27" s="49">
        <f t="shared" si="43"/>
        <v>29985.585585585581</v>
      </c>
      <c r="AH27" s="49">
        <f t="shared" si="43"/>
        <v>23274.774774774771</v>
      </c>
      <c r="AI27" s="49">
        <f t="shared" si="43"/>
        <v>23072.072072072071</v>
      </c>
      <c r="AJ27" s="49">
        <f t="shared" si="43"/>
        <v>32463.963963963961</v>
      </c>
      <c r="AK27" s="49">
        <f t="shared" si="43"/>
        <v>25153.153153153151</v>
      </c>
      <c r="AL27" s="49">
        <f t="shared" si="43"/>
        <v>23034.234234234231</v>
      </c>
      <c r="AM27" s="49">
        <f t="shared" si="43"/>
        <v>25970.270270270266</v>
      </c>
      <c r="AN27" s="49" t="e">
        <f t="shared" si="13"/>
        <v>#REF!</v>
      </c>
      <c r="AO27" s="49" t="e">
        <f t="shared" si="14"/>
        <v>#REF!</v>
      </c>
      <c r="AP27" s="49" t="e">
        <f t="shared" si="15"/>
        <v>#REF!</v>
      </c>
      <c r="AQ27" s="49" t="e">
        <f t="shared" si="16"/>
        <v>#REF!</v>
      </c>
      <c r="AR27" s="49" t="e">
        <f t="shared" si="17"/>
        <v>#REF!</v>
      </c>
      <c r="AS27" s="49" t="e">
        <f t="shared" si="18"/>
        <v>#REF!</v>
      </c>
      <c r="AT27" s="49" t="e">
        <f t="shared" si="19"/>
        <v>#REF!</v>
      </c>
      <c r="AU27" s="49" t="e">
        <f t="shared" si="20"/>
        <v>#REF!</v>
      </c>
      <c r="AV27" s="49" t="e">
        <f t="shared" si="21"/>
        <v>#REF!</v>
      </c>
      <c r="AW27" s="49" t="e">
        <f t="shared" si="22"/>
        <v>#REF!</v>
      </c>
      <c r="AX27" s="49" t="e">
        <f t="shared" si="23"/>
        <v>#REF!</v>
      </c>
    </row>
    <row r="28" spans="1:50" ht="24.95" customHeight="1" x14ac:dyDescent="0.25">
      <c r="A28" s="19"/>
      <c r="B28" s="72" t="str">
        <f t="shared" si="31"/>
        <v>Juillet</v>
      </c>
      <c r="C28" s="11" t="str">
        <f t="shared" si="31"/>
        <v>Béziers</v>
      </c>
      <c r="D28" s="11" t="str">
        <f t="shared" si="31"/>
        <v/>
      </c>
      <c r="E28" s="45">
        <f t="shared" si="31"/>
        <v>7871</v>
      </c>
      <c r="F28" s="21">
        <f>('CONSOMMATIONS FACTURES'!F27+'CONSOMMATIONS FACTURES'!F43)*NOTICE!$M$5</f>
        <v>0</v>
      </c>
      <c r="G28" s="21">
        <f>('CONSOMMATIONS FACTURES'!G27+'CONSOMMATIONS FACTURES'!G43)*NOTICE!$M$5</f>
        <v>0</v>
      </c>
      <c r="H28" s="21">
        <f>('CONSOMMATIONS FACTURES'!H27+'CONSOMMATIONS FACTURES'!H43)*NOTICE!$M$5</f>
        <v>22336.936936936934</v>
      </c>
      <c r="I28" s="21">
        <f>('CONSOMMATIONS FACTURES'!I27+'CONSOMMATIONS FACTURES'!I43)*NOTICE!$M$5</f>
        <v>22141.441441441439</v>
      </c>
      <c r="J28" s="21">
        <f>('CONSOMMATIONS FACTURES'!J27+'CONSOMMATIONS FACTURES'!J43)*NOTICE!$M$5</f>
        <v>21078.378378378377</v>
      </c>
      <c r="K28" s="21">
        <f>('CONSOMMATIONS FACTURES'!K27+'CONSOMMATIONS FACTURES'!K43)*NOTICE!$M$5</f>
        <v>19821.62162162162</v>
      </c>
      <c r="L28" s="21">
        <f>('CONSOMMATIONS FACTURES'!L27+'CONSOMMATIONS FACTURES'!L43)*NOTICE!$M$5</f>
        <v>34775.675675675673</v>
      </c>
      <c r="M28" s="21">
        <f>('CONSOMMATIONS FACTURES'!M27+'CONSOMMATIONS FACTURES'!M43)*NOTICE!$M$5</f>
        <v>22488.288288288284</v>
      </c>
      <c r="N28" s="21">
        <f>('CONSOMMATIONS FACTURES'!N27+'CONSOMMATIONS FACTURES'!N43)*NOTICE!$M$5</f>
        <v>24713.51351351351</v>
      </c>
      <c r="O28" s="21">
        <f>('CONSOMMATIONS FACTURES'!O27+'CONSOMMATIONS FACTURES'!O43)*NOTICE!$M$5</f>
        <v>23154.954954954952</v>
      </c>
      <c r="P28" s="21">
        <f>('CONSOMMATIONS FACTURES'!P27+'CONSOMMATIONS FACTURES'!P43)*NOTICE!$M$5</f>
        <v>41845.945945945939</v>
      </c>
      <c r="Q28" s="21">
        <f>('CONSOMMATIONS FACTURES'!Q27+'CONSOMMATIONS FACTURES'!Q43)*NOTICE!$M$5</f>
        <v>19459.459459459456</v>
      </c>
      <c r="R28" s="21">
        <f>('CONSOMMATIONS FACTURES'!R27+'CONSOMMATIONS FACTURES'!R43)*NOTICE!$M$5</f>
        <v>18281.08108108108</v>
      </c>
      <c r="S28" s="21">
        <f>('CONSOMMATIONS FACTURES'!S27+'CONSOMMATIONS FACTURES'!S43)*NOTICE!$M$5</f>
        <v>0</v>
      </c>
      <c r="T28" s="21">
        <f>('CONSOMMATIONS FACTURES'!T27+'CONSOMMATIONS FACTURES'!T43)*NOTICE!$M$5</f>
        <v>0</v>
      </c>
      <c r="U28" s="21">
        <f>('CONSOMMATIONS FACTURES'!U27+'CONSOMMATIONS FACTURES'!U43)*NOTICE!$M$5</f>
        <v>0</v>
      </c>
      <c r="V28" s="21">
        <f>('CONSOMMATIONS FACTURES'!V27+'CONSOMMATIONS FACTURES'!V43)*NOTICE!$M$5</f>
        <v>0</v>
      </c>
      <c r="W28" s="21">
        <f>('CONSOMMATIONS FACTURES'!W27+'CONSOMMATIONS FACTURES'!W43)*NOTICE!$M$5</f>
        <v>0</v>
      </c>
      <c r="X28" s="21">
        <f>('CONSOMMATIONS FACTURES'!X27+'CONSOMMATIONS FACTURES'!X43)*NOTICE!$M$5</f>
        <v>0</v>
      </c>
      <c r="Y28" s="21">
        <f>('CONSOMMATIONS FACTURES'!Y27+'CONSOMMATIONS FACTURES'!Y43)*NOTICE!$M$5</f>
        <v>0</v>
      </c>
      <c r="Z28" s="21">
        <f>('CONSOMMATIONS FACTURES'!Z27+'CONSOMMATIONS FACTURES'!Z43)*NOTICE!$M$5</f>
        <v>0</v>
      </c>
      <c r="AA28" s="4"/>
      <c r="AB28" s="50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</row>
    <row r="29" spans="1:50" ht="24.95" customHeight="1" x14ac:dyDescent="0.25">
      <c r="A29" s="19"/>
      <c r="B29" s="72" t="str">
        <f t="shared" si="31"/>
        <v>Août</v>
      </c>
      <c r="C29" s="11" t="str">
        <f t="shared" si="31"/>
        <v>Béziers</v>
      </c>
      <c r="D29" s="11" t="str">
        <f t="shared" si="31"/>
        <v/>
      </c>
      <c r="E29" s="45">
        <f t="shared" si="31"/>
        <v>7871</v>
      </c>
      <c r="F29" s="21">
        <f>('CONSOMMATIONS FACTURES'!F28+'CONSOMMATIONS FACTURES'!F44)*NOTICE!$M$5</f>
        <v>0</v>
      </c>
      <c r="G29" s="21">
        <f>('CONSOMMATIONS FACTURES'!G28+'CONSOMMATIONS FACTURES'!G44)*NOTICE!$M$5</f>
        <v>0</v>
      </c>
      <c r="H29" s="21">
        <f>('CONSOMMATIONS FACTURES'!H28+'CONSOMMATIONS FACTURES'!H44)*NOTICE!$M$5</f>
        <v>21689.189189189186</v>
      </c>
      <c r="I29" s="21">
        <f>('CONSOMMATIONS FACTURES'!I28+'CONSOMMATIONS FACTURES'!I44)*NOTICE!$M$5</f>
        <v>22188.288288288284</v>
      </c>
      <c r="J29" s="21">
        <f>('CONSOMMATIONS FACTURES'!J28+'CONSOMMATIONS FACTURES'!J44)*NOTICE!$M$5</f>
        <v>19670.270270270266</v>
      </c>
      <c r="K29" s="21">
        <f>('CONSOMMATIONS FACTURES'!K28+'CONSOMMATIONS FACTURES'!K44)*NOTICE!$M$5</f>
        <v>21509.909909909908</v>
      </c>
      <c r="L29" s="21">
        <f>('CONSOMMATIONS FACTURES'!L28+'CONSOMMATIONS FACTURES'!L44)*NOTICE!$M$5</f>
        <v>24921.62162162162</v>
      </c>
      <c r="M29" s="21">
        <f>('CONSOMMATIONS FACTURES'!M28+'CONSOMMATIONS FACTURES'!M44)*NOTICE!$M$5</f>
        <v>20835.135135135133</v>
      </c>
      <c r="N29" s="21">
        <f>('CONSOMMATIONS FACTURES'!N28+'CONSOMMATIONS FACTURES'!N44)*NOTICE!$M$5</f>
        <v>25922.522522522519</v>
      </c>
      <c r="O29" s="21">
        <f>('CONSOMMATIONS FACTURES'!O28+'CONSOMMATIONS FACTURES'!O44)*NOTICE!$M$5</f>
        <v>22847.747747747744</v>
      </c>
      <c r="P29" s="21">
        <f>('CONSOMMATIONS FACTURES'!P28+'CONSOMMATIONS FACTURES'!P44)*NOTICE!$M$5</f>
        <v>42809.909909909904</v>
      </c>
      <c r="Q29" s="21">
        <f>('CONSOMMATIONS FACTURES'!Q28+'CONSOMMATIONS FACTURES'!Q44)*NOTICE!$M$5</f>
        <v>19008.108108108107</v>
      </c>
      <c r="R29" s="21">
        <f>('CONSOMMATIONS FACTURES'!R28+'CONSOMMATIONS FACTURES'!R44)*NOTICE!$M$5</f>
        <v>18954.954954954952</v>
      </c>
      <c r="S29" s="21">
        <f>('CONSOMMATIONS FACTURES'!S28+'CONSOMMATIONS FACTURES'!S44)*NOTICE!$M$5</f>
        <v>0</v>
      </c>
      <c r="T29" s="21">
        <f>('CONSOMMATIONS FACTURES'!T28+'CONSOMMATIONS FACTURES'!T44)*NOTICE!$M$5</f>
        <v>0</v>
      </c>
      <c r="U29" s="21">
        <f>('CONSOMMATIONS FACTURES'!U28+'CONSOMMATIONS FACTURES'!U44)*NOTICE!$M$5</f>
        <v>0</v>
      </c>
      <c r="V29" s="21">
        <f>('CONSOMMATIONS FACTURES'!V28+'CONSOMMATIONS FACTURES'!V44)*NOTICE!$M$5</f>
        <v>0</v>
      </c>
      <c r="W29" s="21">
        <f>('CONSOMMATIONS FACTURES'!W28+'CONSOMMATIONS FACTURES'!W44)*NOTICE!$M$5</f>
        <v>0</v>
      </c>
      <c r="X29" s="21">
        <f>('CONSOMMATIONS FACTURES'!X28+'CONSOMMATIONS FACTURES'!X44)*NOTICE!$M$5</f>
        <v>0</v>
      </c>
      <c r="Y29" s="21">
        <f>('CONSOMMATIONS FACTURES'!Y28+'CONSOMMATIONS FACTURES'!Y44)*NOTICE!$M$5</f>
        <v>0</v>
      </c>
      <c r="Z29" s="21">
        <f>('CONSOMMATIONS FACTURES'!Z28+'CONSOMMATIONS FACTURES'!Z44)*NOTICE!$M$5</f>
        <v>0</v>
      </c>
      <c r="AA29" s="4"/>
      <c r="AB29" s="50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</row>
    <row r="30" spans="1:50" ht="24.95" customHeight="1" x14ac:dyDescent="0.25">
      <c r="A30" s="19"/>
      <c r="B30" s="72" t="str">
        <f t="shared" si="31"/>
        <v>Septembre</v>
      </c>
      <c r="C30" s="11" t="str">
        <f t="shared" si="31"/>
        <v>Béziers</v>
      </c>
      <c r="D30" s="11" t="str">
        <f t="shared" si="31"/>
        <v/>
      </c>
      <c r="E30" s="45">
        <f t="shared" si="31"/>
        <v>7871</v>
      </c>
      <c r="F30" s="21">
        <f>('CONSOMMATIONS FACTURES'!F29+'CONSOMMATIONS FACTURES'!F45)*NOTICE!$M$5</f>
        <v>0</v>
      </c>
      <c r="G30" s="21">
        <f>('CONSOMMATIONS FACTURES'!G29+'CONSOMMATIONS FACTURES'!G45)*NOTICE!$M$5</f>
        <v>0</v>
      </c>
      <c r="H30" s="21">
        <f>('CONSOMMATIONS FACTURES'!H29+'CONSOMMATIONS FACTURES'!H45)*NOTICE!$M$5</f>
        <v>20397.297297297297</v>
      </c>
      <c r="I30" s="21">
        <f>('CONSOMMATIONS FACTURES'!I29+'CONSOMMATIONS FACTURES'!I45)*NOTICE!$M$5</f>
        <v>22388.288288288284</v>
      </c>
      <c r="J30" s="21">
        <f>('CONSOMMATIONS FACTURES'!J29+'CONSOMMATIONS FACTURES'!J45)*NOTICE!$M$5</f>
        <v>20977.477477477474</v>
      </c>
      <c r="K30" s="21">
        <f>('CONSOMMATIONS FACTURES'!K29+'CONSOMMATIONS FACTURES'!K45)*NOTICE!$M$5</f>
        <v>23438.738738738735</v>
      </c>
      <c r="L30" s="21">
        <f>('CONSOMMATIONS FACTURES'!L29+'CONSOMMATIONS FACTURES'!L45)*NOTICE!$M$5</f>
        <v>31579.279279279275</v>
      </c>
      <c r="M30" s="21">
        <f>('CONSOMMATIONS FACTURES'!M29+'CONSOMMATIONS FACTURES'!M45)*NOTICE!$M$5</f>
        <v>22306.306306306305</v>
      </c>
      <c r="N30" s="21">
        <f>('CONSOMMATIONS FACTURES'!N29+'CONSOMMATIONS FACTURES'!N45)*NOTICE!$M$5</f>
        <v>28100.900900900899</v>
      </c>
      <c r="O30" s="21">
        <f>('CONSOMMATIONS FACTURES'!O29+'CONSOMMATIONS FACTURES'!O45)*NOTICE!$M$5</f>
        <v>25354.954954954952</v>
      </c>
      <c r="P30" s="21">
        <f>('CONSOMMATIONS FACTURES'!P29+'CONSOMMATIONS FACTURES'!P45)*NOTICE!$M$5</f>
        <v>41369.369369369364</v>
      </c>
      <c r="Q30" s="21">
        <f>('CONSOMMATIONS FACTURES'!Q29+'CONSOMMATIONS FACTURES'!Q45)*NOTICE!$M$5</f>
        <v>18841.441441441439</v>
      </c>
      <c r="R30" s="21">
        <f>('CONSOMMATIONS FACTURES'!R29+'CONSOMMATIONS FACTURES'!R45)*NOTICE!$M$5</f>
        <v>18864.864864864863</v>
      </c>
      <c r="S30" s="21">
        <f>('CONSOMMATIONS FACTURES'!S29+'CONSOMMATIONS FACTURES'!S45)*NOTICE!$M$5</f>
        <v>0</v>
      </c>
      <c r="T30" s="21">
        <f>('CONSOMMATIONS FACTURES'!T29+'CONSOMMATIONS FACTURES'!T45)*NOTICE!$M$5</f>
        <v>0</v>
      </c>
      <c r="U30" s="21">
        <f>('CONSOMMATIONS FACTURES'!U29+'CONSOMMATIONS FACTURES'!U45)*NOTICE!$M$5</f>
        <v>0</v>
      </c>
      <c r="V30" s="21">
        <f>('CONSOMMATIONS FACTURES'!V29+'CONSOMMATIONS FACTURES'!V45)*NOTICE!$M$5</f>
        <v>0</v>
      </c>
      <c r="W30" s="21">
        <f>('CONSOMMATIONS FACTURES'!W29+'CONSOMMATIONS FACTURES'!W45)*NOTICE!$M$5</f>
        <v>0</v>
      </c>
      <c r="X30" s="21">
        <f>('CONSOMMATIONS FACTURES'!X29+'CONSOMMATIONS FACTURES'!X45)*NOTICE!$M$5</f>
        <v>0</v>
      </c>
      <c r="Y30" s="21">
        <f>('CONSOMMATIONS FACTURES'!Y29+'CONSOMMATIONS FACTURES'!Y45)*NOTICE!$M$5</f>
        <v>0</v>
      </c>
      <c r="Z30" s="21">
        <f>('CONSOMMATIONS FACTURES'!Z29+'CONSOMMATIONS FACTURES'!Z45)*NOTICE!$M$5</f>
        <v>0</v>
      </c>
      <c r="AA30" s="4"/>
      <c r="AB30" s="50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</row>
    <row r="31" spans="1:50" ht="24.95" customHeight="1" x14ac:dyDescent="0.25">
      <c r="A31" s="19"/>
      <c r="B31" s="72" t="str">
        <f t="shared" si="31"/>
        <v>Octobre</v>
      </c>
      <c r="C31" s="11" t="str">
        <f t="shared" si="31"/>
        <v>Béziers</v>
      </c>
      <c r="D31" s="11" t="str">
        <f t="shared" si="31"/>
        <v/>
      </c>
      <c r="E31" s="45">
        <f t="shared" si="31"/>
        <v>7871</v>
      </c>
      <c r="F31" s="21">
        <f>('CONSOMMATIONS FACTURES'!F30+'CONSOMMATIONS FACTURES'!F46)*NOTICE!$M$5</f>
        <v>0</v>
      </c>
      <c r="G31" s="21">
        <f>('CONSOMMATIONS FACTURES'!G30+'CONSOMMATIONS FACTURES'!G46)*NOTICE!$M$5</f>
        <v>0</v>
      </c>
      <c r="H31" s="21">
        <f>('CONSOMMATIONS FACTURES'!H30+'CONSOMMATIONS FACTURES'!H46)*NOTICE!$M$5</f>
        <v>29518.918918918916</v>
      </c>
      <c r="I31" s="21">
        <f>('CONSOMMATIONS FACTURES'!I30+'CONSOMMATIONS FACTURES'!I46)*NOTICE!$M$5</f>
        <v>22808.108108108107</v>
      </c>
      <c r="J31" s="21">
        <f>('CONSOMMATIONS FACTURES'!J30+'CONSOMMATIONS FACTURES'!J46)*NOTICE!$M$5</f>
        <v>22589.189189189186</v>
      </c>
      <c r="K31" s="21">
        <f>('CONSOMMATIONS FACTURES'!K30+'CONSOMMATIONS FACTURES'!K46)*NOTICE!$M$5</f>
        <v>34099.999999999993</v>
      </c>
      <c r="L31" s="21">
        <f>('CONSOMMATIONS FACTURES'!L30+'CONSOMMATIONS FACTURES'!L46)*NOTICE!$M$5</f>
        <v>46200.900900900895</v>
      </c>
      <c r="M31" s="21">
        <f>('CONSOMMATIONS FACTURES'!M30+'CONSOMMATIONS FACTURES'!M46)*NOTICE!$M$5</f>
        <v>23949.549549549545</v>
      </c>
      <c r="N31" s="21">
        <f>('CONSOMMATIONS FACTURES'!N30+'CONSOMMATIONS FACTURES'!N46)*NOTICE!$M$5</f>
        <v>35036.036036036036</v>
      </c>
      <c r="O31" s="21">
        <f>('CONSOMMATIONS FACTURES'!O30+'CONSOMMATIONS FACTURES'!O46)*NOTICE!$M$5</f>
        <v>33220.720720720718</v>
      </c>
      <c r="P31" s="21">
        <f>('CONSOMMATIONS FACTURES'!P30+'CONSOMMATIONS FACTURES'!P46)*NOTICE!$M$5</f>
        <v>58586.486486486479</v>
      </c>
      <c r="Q31" s="21">
        <f>('CONSOMMATIONS FACTURES'!Q30+'CONSOMMATIONS FACTURES'!Q46)*NOTICE!$M$5</f>
        <v>30039.639639639638</v>
      </c>
      <c r="R31" s="21">
        <f>('CONSOMMATIONS FACTURES'!R30+'CONSOMMATIONS FACTURES'!R46)*NOTICE!$M$5</f>
        <v>18289.189189189186</v>
      </c>
      <c r="S31" s="21">
        <f>('CONSOMMATIONS FACTURES'!S30+'CONSOMMATIONS FACTURES'!S46)*NOTICE!$M$5</f>
        <v>0</v>
      </c>
      <c r="T31" s="21">
        <f>('CONSOMMATIONS FACTURES'!T30+'CONSOMMATIONS FACTURES'!T46)*NOTICE!$M$5</f>
        <v>0</v>
      </c>
      <c r="U31" s="21">
        <f>('CONSOMMATIONS FACTURES'!U30+'CONSOMMATIONS FACTURES'!U46)*NOTICE!$M$5</f>
        <v>0</v>
      </c>
      <c r="V31" s="21">
        <f>('CONSOMMATIONS FACTURES'!V30+'CONSOMMATIONS FACTURES'!V46)*NOTICE!$M$5</f>
        <v>0</v>
      </c>
      <c r="W31" s="21">
        <f>('CONSOMMATIONS FACTURES'!W30+'CONSOMMATIONS FACTURES'!W46)*NOTICE!$M$5</f>
        <v>0</v>
      </c>
      <c r="X31" s="21">
        <f>('CONSOMMATIONS FACTURES'!X30+'CONSOMMATIONS FACTURES'!X46)*NOTICE!$M$5</f>
        <v>0</v>
      </c>
      <c r="Y31" s="21">
        <f>('CONSOMMATIONS FACTURES'!Y30+'CONSOMMATIONS FACTURES'!Y46)*NOTICE!$M$5</f>
        <v>0</v>
      </c>
      <c r="Z31" s="21">
        <f>('CONSOMMATIONS FACTURES'!Z30+'CONSOMMATIONS FACTURES'!Z46)*NOTICE!$M$5</f>
        <v>0</v>
      </c>
      <c r="AA31" s="4"/>
      <c r="AB31" s="50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</row>
    <row r="32" spans="1:50" ht="24.95" customHeight="1" x14ac:dyDescent="0.25">
      <c r="A32" s="19"/>
      <c r="B32" s="72" t="str">
        <f t="shared" si="31"/>
        <v>Novembre</v>
      </c>
      <c r="C32" s="11" t="str">
        <f t="shared" si="31"/>
        <v>Béziers</v>
      </c>
      <c r="D32" s="11" t="str">
        <f t="shared" si="31"/>
        <v/>
      </c>
      <c r="E32" s="45">
        <f t="shared" si="31"/>
        <v>7871</v>
      </c>
      <c r="F32" s="21">
        <f>('CONSOMMATIONS FACTURES'!F31+'CONSOMMATIONS FACTURES'!F47)*NOTICE!$M$5</f>
        <v>0</v>
      </c>
      <c r="G32" s="21">
        <f>('CONSOMMATIONS FACTURES'!G31+'CONSOMMATIONS FACTURES'!G47)*NOTICE!$M$5</f>
        <v>0</v>
      </c>
      <c r="H32" s="21">
        <f>('CONSOMMATIONS FACTURES'!H31+'CONSOMMATIONS FACTURES'!H47)*NOTICE!$M$5</f>
        <v>84829.729729729719</v>
      </c>
      <c r="I32" s="21">
        <f>('CONSOMMATIONS FACTURES'!I31+'CONSOMMATIONS FACTURES'!I47)*NOTICE!$M$5</f>
        <v>86627.927927927914</v>
      </c>
      <c r="J32" s="21">
        <f>('CONSOMMATIONS FACTURES'!J31+'CONSOMMATIONS FACTURES'!J47)*NOTICE!$M$5</f>
        <v>63183.78378378378</v>
      </c>
      <c r="K32" s="21">
        <f>('CONSOMMATIONS FACTURES'!K31+'CONSOMMATIONS FACTURES'!K47)*NOTICE!$M$5</f>
        <v>59161.261261261257</v>
      </c>
      <c r="L32" s="21">
        <f>('CONSOMMATIONS FACTURES'!L31+'CONSOMMATIONS FACTURES'!L47)*NOTICE!$M$5</f>
        <v>85958.55855855855</v>
      </c>
      <c r="M32" s="21">
        <f>('CONSOMMATIONS FACTURES'!M31+'CONSOMMATIONS FACTURES'!M47)*NOTICE!$M$5</f>
        <v>85498.198198198195</v>
      </c>
      <c r="N32" s="21">
        <f>('CONSOMMATIONS FACTURES'!N31+'CONSOMMATIONS FACTURES'!N47)*NOTICE!$M$5</f>
        <v>95154.054054054039</v>
      </c>
      <c r="O32" s="21">
        <f>('CONSOMMATIONS FACTURES'!O31+'CONSOMMATIONS FACTURES'!O47)*NOTICE!$M$5</f>
        <v>79759.459459459453</v>
      </c>
      <c r="P32" s="21">
        <f>('CONSOMMATIONS FACTURES'!P31+'CONSOMMATIONS FACTURES'!P47)*NOTICE!$M$5</f>
        <v>80973.873873873861</v>
      </c>
      <c r="Q32" s="21">
        <f>('CONSOMMATIONS FACTURES'!Q31+'CONSOMMATIONS FACTURES'!Q47)*NOTICE!$M$5</f>
        <v>60585.585585585577</v>
      </c>
      <c r="R32" s="21">
        <f>('CONSOMMATIONS FACTURES'!R31+'CONSOMMATIONS FACTURES'!R47)*NOTICE!$M$5</f>
        <v>36212.612612612611</v>
      </c>
      <c r="S32" s="21">
        <f>('CONSOMMATIONS FACTURES'!S31+'CONSOMMATIONS FACTURES'!S47)*NOTICE!$M$5</f>
        <v>0</v>
      </c>
      <c r="T32" s="21">
        <f>('CONSOMMATIONS FACTURES'!T31+'CONSOMMATIONS FACTURES'!T47)*NOTICE!$M$5</f>
        <v>0</v>
      </c>
      <c r="U32" s="21">
        <f>('CONSOMMATIONS FACTURES'!U31+'CONSOMMATIONS FACTURES'!U47)*NOTICE!$M$5</f>
        <v>0</v>
      </c>
      <c r="V32" s="21">
        <f>('CONSOMMATIONS FACTURES'!V31+'CONSOMMATIONS FACTURES'!V47)*NOTICE!$M$5</f>
        <v>0</v>
      </c>
      <c r="W32" s="21">
        <f>('CONSOMMATIONS FACTURES'!W31+'CONSOMMATIONS FACTURES'!W47)*NOTICE!$M$5</f>
        <v>0</v>
      </c>
      <c r="X32" s="21">
        <f>('CONSOMMATIONS FACTURES'!X31+'CONSOMMATIONS FACTURES'!X47)*NOTICE!$M$5</f>
        <v>0</v>
      </c>
      <c r="Y32" s="21">
        <f>('CONSOMMATIONS FACTURES'!Y31+'CONSOMMATIONS FACTURES'!Y47)*NOTICE!$M$5</f>
        <v>0</v>
      </c>
      <c r="Z32" s="21">
        <f>('CONSOMMATIONS FACTURES'!Z31+'CONSOMMATIONS FACTURES'!Z47)*NOTICE!$M$5</f>
        <v>0</v>
      </c>
      <c r="AA32" s="4"/>
      <c r="AB32" s="50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</row>
    <row r="33" spans="1:50" ht="24.95" customHeight="1" x14ac:dyDescent="0.25">
      <c r="A33" s="19"/>
      <c r="B33" s="72" t="str">
        <f t="shared" si="31"/>
        <v>Décembre</v>
      </c>
      <c r="C33" s="11" t="str">
        <f t="shared" si="31"/>
        <v>Béziers</v>
      </c>
      <c r="D33" s="11" t="str">
        <f t="shared" si="31"/>
        <v/>
      </c>
      <c r="E33" s="45">
        <f t="shared" si="31"/>
        <v>7871</v>
      </c>
      <c r="F33" s="21">
        <f>('CONSOMMATIONS FACTURES'!F32+'CONSOMMATIONS FACTURES'!F48)*NOTICE!$M$5</f>
        <v>0</v>
      </c>
      <c r="G33" s="21">
        <f>('CONSOMMATIONS FACTURES'!G32+'CONSOMMATIONS FACTURES'!G48)*NOTICE!$M$5</f>
        <v>0</v>
      </c>
      <c r="H33" s="21">
        <f>('CONSOMMATIONS FACTURES'!H32+'CONSOMMATIONS FACTURES'!H48)*NOTICE!$M$5</f>
        <v>132247.74774774772</v>
      </c>
      <c r="I33" s="21">
        <f>('CONSOMMATIONS FACTURES'!I32+'CONSOMMATIONS FACTURES'!I48)*NOTICE!$M$5</f>
        <v>119229.72972972972</v>
      </c>
      <c r="J33" s="21">
        <f>('CONSOMMATIONS FACTURES'!J32+'CONSOMMATIONS FACTURES'!J48)*NOTICE!$M$5</f>
        <v>105597.29729729729</v>
      </c>
      <c r="K33" s="21">
        <f>('CONSOMMATIONS FACTURES'!K32+'CONSOMMATIONS FACTURES'!K48)*NOTICE!$M$5</f>
        <v>69074.774774774764</v>
      </c>
      <c r="L33" s="21">
        <f>('CONSOMMATIONS FACTURES'!L32+'CONSOMMATIONS FACTURES'!L48)*NOTICE!$M$5</f>
        <v>92318.018018018003</v>
      </c>
      <c r="M33" s="21">
        <f>('CONSOMMATIONS FACTURES'!M32+'CONSOMMATIONS FACTURES'!M48)*NOTICE!$M$5</f>
        <v>120029.72972972972</v>
      </c>
      <c r="N33" s="21">
        <f>('CONSOMMATIONS FACTURES'!N32+'CONSOMMATIONS FACTURES'!N48)*NOTICE!$M$5</f>
        <v>111206.30630630629</v>
      </c>
      <c r="O33" s="21">
        <f>('CONSOMMATIONS FACTURES'!O32+'CONSOMMATIONS FACTURES'!O48)*NOTICE!$M$5</f>
        <v>98936.036036036021</v>
      </c>
      <c r="P33" s="21">
        <f>('CONSOMMATIONS FACTURES'!P32+'CONSOMMATIONS FACTURES'!P48)*NOTICE!$M$5</f>
        <v>102682.88288288287</v>
      </c>
      <c r="Q33" s="21">
        <f>('CONSOMMATIONS FACTURES'!Q32+'CONSOMMATIONS FACTURES'!Q48)*NOTICE!$M$5</f>
        <v>90099.999999999985</v>
      </c>
      <c r="R33" s="21">
        <f>('CONSOMMATIONS FACTURES'!R32+'CONSOMMATIONS FACTURES'!R48)*NOTICE!$M$5</f>
        <v>72621.621621621613</v>
      </c>
      <c r="S33" s="21">
        <f>('CONSOMMATIONS FACTURES'!S32+'CONSOMMATIONS FACTURES'!S48)*NOTICE!$M$5</f>
        <v>0</v>
      </c>
      <c r="T33" s="21">
        <f>('CONSOMMATIONS FACTURES'!T32+'CONSOMMATIONS FACTURES'!T48)*NOTICE!$M$5</f>
        <v>0</v>
      </c>
      <c r="U33" s="21">
        <f>('CONSOMMATIONS FACTURES'!U32+'CONSOMMATIONS FACTURES'!U48)*NOTICE!$M$5</f>
        <v>0</v>
      </c>
      <c r="V33" s="21">
        <f>('CONSOMMATIONS FACTURES'!V32+'CONSOMMATIONS FACTURES'!V48)*NOTICE!$M$5</f>
        <v>0</v>
      </c>
      <c r="W33" s="21">
        <f>('CONSOMMATIONS FACTURES'!W32+'CONSOMMATIONS FACTURES'!W48)*NOTICE!$M$5</f>
        <v>0</v>
      </c>
      <c r="X33" s="21">
        <f>('CONSOMMATIONS FACTURES'!X32+'CONSOMMATIONS FACTURES'!X48)*NOTICE!$M$5</f>
        <v>0</v>
      </c>
      <c r="Y33" s="21">
        <f>('CONSOMMATIONS FACTURES'!Y32+'CONSOMMATIONS FACTURES'!Y48)*NOTICE!$M$5</f>
        <v>0</v>
      </c>
      <c r="Z33" s="21">
        <f>('CONSOMMATIONS FACTURES'!Z32+'CONSOMMATIONS FACTURES'!Z48)*NOTICE!$M$5</f>
        <v>0</v>
      </c>
      <c r="AA33" s="4"/>
      <c r="AB33" s="50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</row>
    <row r="34" spans="1:50" ht="24.95" customHeight="1" x14ac:dyDescent="0.25">
      <c r="A34" s="19"/>
      <c r="B34" s="86" t="s">
        <v>38</v>
      </c>
      <c r="C34" s="11" t="str">
        <f>C17</f>
        <v>Béziers</v>
      </c>
      <c r="D34" s="11" t="str">
        <f>D17</f>
        <v/>
      </c>
      <c r="E34" s="45">
        <f>E17</f>
        <v>7871</v>
      </c>
      <c r="F34" s="87">
        <f>SUM(F22:F33)</f>
        <v>0</v>
      </c>
      <c r="G34" s="87">
        <f t="shared" ref="G34:Z34" si="44">SUM(G22:G33)</f>
        <v>0</v>
      </c>
      <c r="H34" s="87">
        <f t="shared" si="44"/>
        <v>768751.35135135113</v>
      </c>
      <c r="I34" s="87">
        <f t="shared" si="44"/>
        <v>822226.12612612604</v>
      </c>
      <c r="J34" s="87">
        <f t="shared" si="44"/>
        <v>668982.88288288284</v>
      </c>
      <c r="K34" s="87">
        <f t="shared" si="44"/>
        <v>679477.4774774774</v>
      </c>
      <c r="L34" s="87">
        <f t="shared" si="44"/>
        <v>712950.45045045041</v>
      </c>
      <c r="M34" s="87">
        <f t="shared" si="44"/>
        <v>710265.76576576568</v>
      </c>
      <c r="N34" s="87">
        <f t="shared" si="44"/>
        <v>766378.37837837834</v>
      </c>
      <c r="O34" s="87">
        <f t="shared" si="44"/>
        <v>747558.55855855835</v>
      </c>
      <c r="P34" s="87">
        <f t="shared" si="44"/>
        <v>826456.75675675669</v>
      </c>
      <c r="Q34" s="87">
        <f t="shared" si="44"/>
        <v>672733.33333333326</v>
      </c>
      <c r="R34" s="87">
        <f t="shared" si="44"/>
        <v>555708.10810810805</v>
      </c>
      <c r="S34" s="87">
        <f t="shared" si="44"/>
        <v>0</v>
      </c>
      <c r="T34" s="87">
        <f t="shared" si="44"/>
        <v>0</v>
      </c>
      <c r="U34" s="87">
        <f t="shared" si="44"/>
        <v>0</v>
      </c>
      <c r="V34" s="87">
        <f t="shared" si="44"/>
        <v>0</v>
      </c>
      <c r="W34" s="87">
        <f t="shared" si="44"/>
        <v>0</v>
      </c>
      <c r="X34" s="87">
        <f t="shared" si="44"/>
        <v>0</v>
      </c>
      <c r="Y34" s="87">
        <f t="shared" si="44"/>
        <v>0</v>
      </c>
      <c r="Z34" s="87">
        <f t="shared" si="44"/>
        <v>0</v>
      </c>
      <c r="AA34" s="4"/>
      <c r="AB34" s="50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</row>
    <row r="35" spans="1:50" ht="24.95" customHeight="1" x14ac:dyDescent="0.25">
      <c r="A35" s="19"/>
      <c r="B35" s="86" t="s">
        <v>165</v>
      </c>
      <c r="C35" s="203"/>
      <c r="D35" s="203"/>
      <c r="E35" s="204"/>
      <c r="F35" s="87" t="e">
        <f>(F34*NOTICE!$L$20)/'RIGUEUR CLIMATIQUE'!F17</f>
        <v>#DIV/0!</v>
      </c>
      <c r="G35" s="87" t="e">
        <f>(G34*NOTICE!$L$20)/'RIGUEUR CLIMATIQUE'!G17</f>
        <v>#DIV/0!</v>
      </c>
      <c r="H35" s="87">
        <f>(H34*NOTICE!$L$20)/'RIGUEUR CLIMATIQUE'!H17</f>
        <v>647752.13466853299</v>
      </c>
      <c r="I35" s="87">
        <f>(I34*NOTICE!$L$20)/'RIGUEUR CLIMATIQUE'!I17</f>
        <v>707443.79421405378</v>
      </c>
      <c r="J35" s="87">
        <f>(J34*NOTICE!$L$20)/'RIGUEUR CLIMATIQUE'!J17</f>
        <v>821214.59326153784</v>
      </c>
      <c r="K35" s="87">
        <f>(K34*NOTICE!$L$20)/'RIGUEUR CLIMATIQUE'!K17</f>
        <v>702013.42737140751</v>
      </c>
      <c r="L35" s="87">
        <f>(L34*NOTICE!$L$20)/'RIGUEUR CLIMATIQUE'!L17</f>
        <v>724033.24402306438</v>
      </c>
      <c r="M35" s="87">
        <f>(M34*NOTICE!$L$20)/'RIGUEUR CLIMATIQUE'!M17</f>
        <v>665286.96479217312</v>
      </c>
      <c r="N35" s="87">
        <f>(N34*NOTICE!$L$20)/'RIGUEUR CLIMATIQUE'!N17</f>
        <v>764085.44764405373</v>
      </c>
      <c r="O35" s="87">
        <f>(O34*NOTICE!$L$20)/'RIGUEUR CLIMATIQUE'!O17</f>
        <v>725139.66487218102</v>
      </c>
      <c r="P35" s="87">
        <f>(P34*NOTICE!$L$20)/'RIGUEUR CLIMATIQUE'!P17</f>
        <v>885784.55334439268</v>
      </c>
      <c r="Q35" s="87">
        <f>(Q34*NOTICE!$L$20)/'RIGUEUR CLIMATIQUE'!Q17</f>
        <v>649365.66703990393</v>
      </c>
      <c r="R35" s="87">
        <f>(R34*NOTICE!$L$20)/'RIGUEUR CLIMATIQUE'!R17</f>
        <v>509257.83478986478</v>
      </c>
      <c r="S35" s="87" t="e">
        <f>(S34*NOTICE!$L$20)/'RIGUEUR CLIMATIQUE'!S17</f>
        <v>#DIV/0!</v>
      </c>
      <c r="T35" s="87" t="e">
        <f>(T34*NOTICE!$L$20)/'RIGUEUR CLIMATIQUE'!T17</f>
        <v>#DIV/0!</v>
      </c>
      <c r="U35" s="87" t="e">
        <f>(U34*NOTICE!$L$20)/'RIGUEUR CLIMATIQUE'!U17</f>
        <v>#DIV/0!</v>
      </c>
      <c r="V35" s="87" t="e">
        <f>(V34*NOTICE!$L$20)/'RIGUEUR CLIMATIQUE'!V17</f>
        <v>#DIV/0!</v>
      </c>
      <c r="W35" s="87" t="e">
        <f>(W34*NOTICE!$L$20)/'RIGUEUR CLIMATIQUE'!W17</f>
        <v>#DIV/0!</v>
      </c>
      <c r="X35" s="87" t="e">
        <f>(X34*NOTICE!$L$20)/'RIGUEUR CLIMATIQUE'!X17</f>
        <v>#DIV/0!</v>
      </c>
      <c r="Y35" s="87" t="e">
        <f>(Y34*NOTICE!$L$20)/'RIGUEUR CLIMATIQUE'!Y17</f>
        <v>#DIV/0!</v>
      </c>
      <c r="Z35" s="87" t="e">
        <f>(Z34*NOTICE!$L$20)/'RIGUEUR CLIMATIQUE'!Z17</f>
        <v>#DIV/0!</v>
      </c>
      <c r="AA35" s="4"/>
      <c r="AB35" s="50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</row>
    <row r="36" spans="1:50" ht="50.1" customHeight="1" x14ac:dyDescent="0.25">
      <c r="A36" s="19"/>
      <c r="B36" s="250" t="s">
        <v>63</v>
      </c>
      <c r="C36" s="250"/>
      <c r="D36" s="250"/>
      <c r="E36" s="250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269"/>
      <c r="AA36" s="4"/>
      <c r="AB36" s="50" t="e">
        <f>IF(#REF!="",0,#REF!)</f>
        <v>#REF!</v>
      </c>
      <c r="AC36" s="49">
        <f t="shared" ref="AC36:AM36" si="45">F68</f>
        <v>0</v>
      </c>
      <c r="AD36" s="49">
        <f t="shared" si="45"/>
        <v>0</v>
      </c>
      <c r="AE36" s="49">
        <f t="shared" si="45"/>
        <v>0</v>
      </c>
      <c r="AF36" s="49">
        <f t="shared" si="45"/>
        <v>0</v>
      </c>
      <c r="AG36" s="49">
        <f t="shared" si="45"/>
        <v>0</v>
      </c>
      <c r="AH36" s="49">
        <f t="shared" si="45"/>
        <v>0</v>
      </c>
      <c r="AI36" s="49">
        <f t="shared" si="45"/>
        <v>0</v>
      </c>
      <c r="AJ36" s="49">
        <f t="shared" si="45"/>
        <v>0</v>
      </c>
      <c r="AK36" s="49">
        <f t="shared" si="45"/>
        <v>0</v>
      </c>
      <c r="AL36" s="49">
        <f t="shared" si="45"/>
        <v>0</v>
      </c>
      <c r="AM36" s="49">
        <f t="shared" si="45"/>
        <v>0</v>
      </c>
      <c r="AN36" s="49" t="e">
        <f t="shared" si="13"/>
        <v>#REF!</v>
      </c>
      <c r="AO36" s="49" t="e">
        <f t="shared" si="14"/>
        <v>#REF!</v>
      </c>
      <c r="AP36" s="49" t="e">
        <f t="shared" si="15"/>
        <v>#REF!</v>
      </c>
      <c r="AQ36" s="49" t="e">
        <f t="shared" si="16"/>
        <v>#REF!</v>
      </c>
      <c r="AR36" s="49" t="e">
        <f t="shared" si="17"/>
        <v>#REF!</v>
      </c>
      <c r="AS36" s="49" t="e">
        <f t="shared" si="18"/>
        <v>#REF!</v>
      </c>
      <c r="AT36" s="49" t="e">
        <f t="shared" si="19"/>
        <v>#REF!</v>
      </c>
      <c r="AU36" s="49" t="e">
        <f t="shared" si="20"/>
        <v>#REF!</v>
      </c>
      <c r="AV36" s="49" t="e">
        <f t="shared" si="21"/>
        <v>#REF!</v>
      </c>
      <c r="AW36" s="49" t="e">
        <f t="shared" si="22"/>
        <v>#REF!</v>
      </c>
      <c r="AX36" s="49" t="e">
        <f t="shared" si="23"/>
        <v>#REF!</v>
      </c>
    </row>
    <row r="37" spans="1:50" ht="50.1" customHeight="1" x14ac:dyDescent="0.25">
      <c r="A37" s="19"/>
      <c r="B37" s="251"/>
      <c r="C37" s="251"/>
      <c r="D37" s="251"/>
      <c r="E37" s="251"/>
      <c r="F37" s="268" t="s">
        <v>28</v>
      </c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9"/>
      <c r="AA37" s="4"/>
      <c r="AB37" s="50" t="e">
        <f>IF(#REF!="",0,#REF!)</f>
        <v>#REF!</v>
      </c>
      <c r="AC37" s="49" t="e">
        <f>#REF!</f>
        <v>#REF!</v>
      </c>
      <c r="AD37" s="49" t="str">
        <f>F69</f>
        <v>CONSOMMATIONS ANNUELLES en kWh</v>
      </c>
      <c r="AE37" s="49">
        <f t="shared" ref="AE37:AM37" si="46">H69</f>
        <v>0</v>
      </c>
      <c r="AF37" s="49">
        <f t="shared" si="46"/>
        <v>0</v>
      </c>
      <c r="AG37" s="49">
        <f t="shared" si="46"/>
        <v>0</v>
      </c>
      <c r="AH37" s="49">
        <f t="shared" si="46"/>
        <v>0</v>
      </c>
      <c r="AI37" s="49">
        <f t="shared" si="46"/>
        <v>0</v>
      </c>
      <c r="AJ37" s="49">
        <f t="shared" si="46"/>
        <v>0</v>
      </c>
      <c r="AK37" s="49">
        <f t="shared" si="46"/>
        <v>0</v>
      </c>
      <c r="AL37" s="49">
        <f t="shared" si="46"/>
        <v>0</v>
      </c>
      <c r="AM37" s="49">
        <f t="shared" si="46"/>
        <v>0</v>
      </c>
      <c r="AN37" s="49" t="e">
        <f t="shared" si="13"/>
        <v>#REF!</v>
      </c>
      <c r="AO37" s="49" t="e">
        <f t="shared" si="14"/>
        <v>#REF!</v>
      </c>
      <c r="AP37" s="49" t="e">
        <f t="shared" si="15"/>
        <v>#REF!</v>
      </c>
      <c r="AQ37" s="49" t="e">
        <f t="shared" si="16"/>
        <v>#REF!</v>
      </c>
      <c r="AR37" s="49" t="e">
        <f t="shared" si="17"/>
        <v>#REF!</v>
      </c>
      <c r="AS37" s="49" t="e">
        <f t="shared" si="18"/>
        <v>#REF!</v>
      </c>
      <c r="AT37" s="49" t="e">
        <f t="shared" si="19"/>
        <v>#REF!</v>
      </c>
      <c r="AU37" s="49" t="e">
        <f t="shared" si="20"/>
        <v>#REF!</v>
      </c>
      <c r="AV37" s="49" t="e">
        <f t="shared" si="21"/>
        <v>#REF!</v>
      </c>
      <c r="AW37" s="49" t="e">
        <f t="shared" si="22"/>
        <v>#REF!</v>
      </c>
      <c r="AX37" s="49" t="e">
        <f t="shared" si="23"/>
        <v>#REF!</v>
      </c>
    </row>
    <row r="38" spans="1:50" ht="50.1" customHeight="1" x14ac:dyDescent="0.25">
      <c r="A38" s="19"/>
      <c r="B38" s="88" t="str">
        <f t="shared" ref="B38:E50" si="47">B21</f>
        <v>Mois</v>
      </c>
      <c r="C38" s="89" t="str">
        <f t="shared" si="47"/>
        <v xml:space="preserve">VILLE : </v>
      </c>
      <c r="D38" s="89" t="str">
        <f t="shared" si="47"/>
        <v>ANNEE</v>
      </c>
      <c r="E38" s="89" t="str">
        <f t="shared" si="47"/>
        <v xml:space="preserve">Surface de plancher </v>
      </c>
      <c r="F38" s="90">
        <v>2010</v>
      </c>
      <c r="G38" s="90">
        <f>F38+1</f>
        <v>2011</v>
      </c>
      <c r="H38" s="90">
        <f t="shared" ref="H38:Z38" si="48">G38+1</f>
        <v>2012</v>
      </c>
      <c r="I38" s="90">
        <f t="shared" si="48"/>
        <v>2013</v>
      </c>
      <c r="J38" s="90">
        <f t="shared" si="48"/>
        <v>2014</v>
      </c>
      <c r="K38" s="90">
        <f t="shared" si="48"/>
        <v>2015</v>
      </c>
      <c r="L38" s="90">
        <f t="shared" si="48"/>
        <v>2016</v>
      </c>
      <c r="M38" s="90">
        <f t="shared" si="48"/>
        <v>2017</v>
      </c>
      <c r="N38" s="90">
        <f t="shared" si="48"/>
        <v>2018</v>
      </c>
      <c r="O38" s="90">
        <f t="shared" si="48"/>
        <v>2019</v>
      </c>
      <c r="P38" s="90">
        <f t="shared" si="48"/>
        <v>2020</v>
      </c>
      <c r="Q38" s="90">
        <f t="shared" si="48"/>
        <v>2021</v>
      </c>
      <c r="R38" s="90">
        <f t="shared" si="48"/>
        <v>2022</v>
      </c>
      <c r="S38" s="90">
        <f t="shared" si="48"/>
        <v>2023</v>
      </c>
      <c r="T38" s="90">
        <f t="shared" si="48"/>
        <v>2024</v>
      </c>
      <c r="U38" s="90">
        <f t="shared" si="48"/>
        <v>2025</v>
      </c>
      <c r="V38" s="90">
        <f t="shared" si="48"/>
        <v>2026</v>
      </c>
      <c r="W38" s="90">
        <f t="shared" si="48"/>
        <v>2027</v>
      </c>
      <c r="X38" s="90">
        <f t="shared" si="48"/>
        <v>2028</v>
      </c>
      <c r="Y38" s="90">
        <f t="shared" si="48"/>
        <v>2029</v>
      </c>
      <c r="Z38" s="90">
        <f t="shared" si="48"/>
        <v>2030</v>
      </c>
      <c r="AA38" s="4"/>
      <c r="AB38" s="49" t="e">
        <f>#REF!</f>
        <v>#REF!</v>
      </c>
      <c r="AC38" s="49">
        <f t="shared" ref="AC38:AL42" si="49">F70</f>
        <v>2010</v>
      </c>
      <c r="AD38" s="49">
        <f t="shared" si="49"/>
        <v>2011</v>
      </c>
      <c r="AE38" s="49">
        <f t="shared" si="49"/>
        <v>2012</v>
      </c>
      <c r="AF38" s="49">
        <f t="shared" si="49"/>
        <v>2013</v>
      </c>
      <c r="AG38" s="49">
        <f t="shared" si="49"/>
        <v>2014</v>
      </c>
      <c r="AH38" s="49">
        <f t="shared" si="49"/>
        <v>2015</v>
      </c>
      <c r="AI38" s="49">
        <f t="shared" si="49"/>
        <v>2016</v>
      </c>
      <c r="AJ38" s="49">
        <f t="shared" si="49"/>
        <v>2017</v>
      </c>
      <c r="AK38" s="49">
        <f t="shared" si="49"/>
        <v>2018</v>
      </c>
      <c r="AL38" s="49">
        <f t="shared" si="49"/>
        <v>2019</v>
      </c>
      <c r="AN38" s="49" t="e">
        <f>#REF!*AC38</f>
        <v>#REF!</v>
      </c>
      <c r="AO38" s="49" t="e">
        <f>#REF!*AD38</f>
        <v>#REF!</v>
      </c>
      <c r="AP38" s="49" t="e">
        <f>#REF!*AE38</f>
        <v>#REF!</v>
      </c>
      <c r="AQ38" s="49" t="e">
        <f>#REF!*AF38</f>
        <v>#REF!</v>
      </c>
      <c r="AR38" s="49" t="e">
        <f>#REF!*AG38</f>
        <v>#REF!</v>
      </c>
      <c r="AS38" s="49" t="e">
        <f>#REF!*AH38</f>
        <v>#REF!</v>
      </c>
      <c r="AT38" s="49" t="e">
        <f>#REF!*AI38</f>
        <v>#REF!</v>
      </c>
      <c r="AU38" s="49" t="e">
        <f>#REF!*AJ38</f>
        <v>#REF!</v>
      </c>
      <c r="AV38" s="49" t="e">
        <f>#REF!*AK38</f>
        <v>#REF!</v>
      </c>
      <c r="AW38" s="49" t="e">
        <f>#REF!*AL38</f>
        <v>#REF!</v>
      </c>
    </row>
    <row r="39" spans="1:50" ht="24.95" customHeight="1" x14ac:dyDescent="0.25">
      <c r="A39" s="19"/>
      <c r="B39" s="72" t="str">
        <f t="shared" si="47"/>
        <v>Janvier</v>
      </c>
      <c r="C39" s="11" t="str">
        <f t="shared" si="47"/>
        <v>Béziers</v>
      </c>
      <c r="D39" s="11" t="str">
        <f t="shared" si="47"/>
        <v/>
      </c>
      <c r="E39" s="45">
        <f t="shared" si="47"/>
        <v>7871</v>
      </c>
      <c r="F39" s="21">
        <f>'CONSOMMATIONS FACTURES'!F37</f>
        <v>0</v>
      </c>
      <c r="G39" s="21">
        <f>'CONSOMMATIONS FACTURES'!G37</f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f>'CONSOMMATIONS FACTURES'!Q37</f>
        <v>0</v>
      </c>
      <c r="R39" s="21">
        <f>'CONSOMMATIONS FACTURES'!R37</f>
        <v>0</v>
      </c>
      <c r="S39" s="21">
        <f>'CONSOMMATIONS FACTURES'!S37</f>
        <v>0</v>
      </c>
      <c r="T39" s="21">
        <f>'CONSOMMATIONS FACTURES'!T37</f>
        <v>0</v>
      </c>
      <c r="U39" s="21">
        <f>'CONSOMMATIONS FACTURES'!U37</f>
        <v>0</v>
      </c>
      <c r="V39" s="21">
        <f>'CONSOMMATIONS FACTURES'!V37</f>
        <v>0</v>
      </c>
      <c r="W39" s="21">
        <f>'CONSOMMATIONS FACTURES'!W37</f>
        <v>0</v>
      </c>
      <c r="X39" s="21">
        <f>'CONSOMMATIONS FACTURES'!X37</f>
        <v>0</v>
      </c>
      <c r="Y39" s="21">
        <f>'CONSOMMATIONS FACTURES'!Y37</f>
        <v>0</v>
      </c>
      <c r="Z39" s="21">
        <f>'CONSOMMATIONS FACTURES'!Z37</f>
        <v>0</v>
      </c>
      <c r="AA39" s="4"/>
      <c r="AB39" s="49" t="e">
        <f>#REF!</f>
        <v>#REF!</v>
      </c>
      <c r="AC39" s="49">
        <f t="shared" si="49"/>
        <v>0</v>
      </c>
      <c r="AD39" s="49">
        <f t="shared" si="49"/>
        <v>0</v>
      </c>
      <c r="AE39" s="49">
        <f t="shared" si="49"/>
        <v>0</v>
      </c>
      <c r="AF39" s="49">
        <f t="shared" si="49"/>
        <v>0</v>
      </c>
      <c r="AG39" s="49">
        <f t="shared" si="49"/>
        <v>0</v>
      </c>
      <c r="AH39" s="49">
        <f t="shared" si="49"/>
        <v>0</v>
      </c>
      <c r="AI39" s="49">
        <f t="shared" si="49"/>
        <v>0</v>
      </c>
      <c r="AJ39" s="49">
        <f t="shared" si="49"/>
        <v>0</v>
      </c>
      <c r="AK39" s="49">
        <f t="shared" si="49"/>
        <v>0</v>
      </c>
      <c r="AL39" s="49">
        <f t="shared" si="49"/>
        <v>0</v>
      </c>
      <c r="AN39" s="49" t="e">
        <f>#REF!*AC39</f>
        <v>#REF!</v>
      </c>
      <c r="AO39" s="49" t="e">
        <f>#REF!*AD39</f>
        <v>#REF!</v>
      </c>
      <c r="AP39" s="49" t="e">
        <f>#REF!*AE39</f>
        <v>#REF!</v>
      </c>
      <c r="AQ39" s="49" t="e">
        <f>#REF!*AF39</f>
        <v>#REF!</v>
      </c>
      <c r="AR39" s="49" t="e">
        <f>#REF!*AG39</f>
        <v>#REF!</v>
      </c>
      <c r="AS39" s="49" t="e">
        <f>#REF!*AH39</f>
        <v>#REF!</v>
      </c>
      <c r="AT39" s="49" t="e">
        <f>#REF!*AI39</f>
        <v>#REF!</v>
      </c>
      <c r="AU39" s="49" t="e">
        <f>#REF!*AJ39</f>
        <v>#REF!</v>
      </c>
      <c r="AV39" s="49" t="e">
        <f>#REF!*AK39</f>
        <v>#REF!</v>
      </c>
      <c r="AW39" s="49" t="e">
        <f>#REF!*AL39</f>
        <v>#REF!</v>
      </c>
    </row>
    <row r="40" spans="1:50" ht="24.95" customHeight="1" x14ac:dyDescent="0.25">
      <c r="A40" s="19"/>
      <c r="B40" s="72" t="str">
        <f t="shared" si="47"/>
        <v>Février</v>
      </c>
      <c r="C40" s="11" t="str">
        <f t="shared" si="47"/>
        <v>Béziers</v>
      </c>
      <c r="D40" s="11" t="str">
        <f t="shared" si="47"/>
        <v/>
      </c>
      <c r="E40" s="45">
        <f t="shared" si="47"/>
        <v>7871</v>
      </c>
      <c r="F40" s="21">
        <f>'CONSOMMATIONS FACTURES'!F38</f>
        <v>0</v>
      </c>
      <c r="G40" s="21">
        <f>'CONSOMMATIONS FACTURES'!G38</f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f>'CONSOMMATIONS FACTURES'!Q38</f>
        <v>0</v>
      </c>
      <c r="R40" s="21">
        <f>'CONSOMMATIONS FACTURES'!R38</f>
        <v>0</v>
      </c>
      <c r="S40" s="21">
        <f>'CONSOMMATIONS FACTURES'!S38</f>
        <v>0</v>
      </c>
      <c r="T40" s="21">
        <f>'CONSOMMATIONS FACTURES'!T38</f>
        <v>0</v>
      </c>
      <c r="U40" s="21">
        <f>'CONSOMMATIONS FACTURES'!U38</f>
        <v>0</v>
      </c>
      <c r="V40" s="21">
        <f>'CONSOMMATIONS FACTURES'!V38</f>
        <v>0</v>
      </c>
      <c r="W40" s="21">
        <f>'CONSOMMATIONS FACTURES'!W38</f>
        <v>0</v>
      </c>
      <c r="X40" s="21">
        <f>'CONSOMMATIONS FACTURES'!X38</f>
        <v>0</v>
      </c>
      <c r="Y40" s="21">
        <f>'CONSOMMATIONS FACTURES'!Y38</f>
        <v>0</v>
      </c>
      <c r="Z40" s="21">
        <f>'CONSOMMATIONS FACTURES'!Z38</f>
        <v>0</v>
      </c>
      <c r="AA40" s="4"/>
      <c r="AB40" s="49" t="e">
        <f>#REF!</f>
        <v>#REF!</v>
      </c>
      <c r="AC40" s="49">
        <f t="shared" si="49"/>
        <v>0</v>
      </c>
      <c r="AD40" s="49">
        <f t="shared" si="49"/>
        <v>0</v>
      </c>
      <c r="AE40" s="49">
        <f t="shared" si="49"/>
        <v>0</v>
      </c>
      <c r="AF40" s="49">
        <f t="shared" si="49"/>
        <v>0</v>
      </c>
      <c r="AG40" s="49">
        <f t="shared" si="49"/>
        <v>0</v>
      </c>
      <c r="AH40" s="49">
        <f t="shared" si="49"/>
        <v>0</v>
      </c>
      <c r="AI40" s="49">
        <f t="shared" si="49"/>
        <v>0</v>
      </c>
      <c r="AJ40" s="49">
        <f t="shared" si="49"/>
        <v>0</v>
      </c>
      <c r="AK40" s="49">
        <f t="shared" si="49"/>
        <v>0</v>
      </c>
      <c r="AL40" s="49">
        <f t="shared" si="49"/>
        <v>0</v>
      </c>
      <c r="AN40" s="49" t="e">
        <f>#REF!*AC40</f>
        <v>#REF!</v>
      </c>
      <c r="AO40" s="49" t="e">
        <f>#REF!*AD40</f>
        <v>#REF!</v>
      </c>
      <c r="AP40" s="49" t="e">
        <f>#REF!*AE40</f>
        <v>#REF!</v>
      </c>
      <c r="AQ40" s="49" t="e">
        <f>#REF!*AF40</f>
        <v>#REF!</v>
      </c>
      <c r="AR40" s="49" t="e">
        <f>#REF!*AG40</f>
        <v>#REF!</v>
      </c>
      <c r="AS40" s="49" t="e">
        <f>#REF!*AH40</f>
        <v>#REF!</v>
      </c>
      <c r="AT40" s="49" t="e">
        <f>#REF!*AI40</f>
        <v>#REF!</v>
      </c>
      <c r="AU40" s="49" t="e">
        <f>#REF!*AJ40</f>
        <v>#REF!</v>
      </c>
      <c r="AV40" s="49" t="e">
        <f>#REF!*AK40</f>
        <v>#REF!</v>
      </c>
      <c r="AW40" s="49" t="e">
        <f>#REF!*AL40</f>
        <v>#REF!</v>
      </c>
    </row>
    <row r="41" spans="1:50" ht="24.95" customHeight="1" x14ac:dyDescent="0.25">
      <c r="A41" s="19"/>
      <c r="B41" s="72" t="str">
        <f t="shared" si="47"/>
        <v>Mars</v>
      </c>
      <c r="C41" s="11" t="str">
        <f t="shared" si="47"/>
        <v>Béziers</v>
      </c>
      <c r="D41" s="11" t="str">
        <f t="shared" si="47"/>
        <v/>
      </c>
      <c r="E41" s="45">
        <f t="shared" si="47"/>
        <v>7871</v>
      </c>
      <c r="F41" s="21">
        <f>'CONSOMMATIONS FACTURES'!F39</f>
        <v>0</v>
      </c>
      <c r="G41" s="21">
        <f>'CONSOMMATIONS FACTURES'!G39</f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f>'CONSOMMATIONS FACTURES'!Q39</f>
        <v>0</v>
      </c>
      <c r="R41" s="21">
        <f>'CONSOMMATIONS FACTURES'!R39</f>
        <v>0</v>
      </c>
      <c r="S41" s="21">
        <f>'CONSOMMATIONS FACTURES'!S39</f>
        <v>0</v>
      </c>
      <c r="T41" s="21">
        <f>'CONSOMMATIONS FACTURES'!T39</f>
        <v>0</v>
      </c>
      <c r="U41" s="21">
        <f>'CONSOMMATIONS FACTURES'!U39</f>
        <v>0</v>
      </c>
      <c r="V41" s="21">
        <f>'CONSOMMATIONS FACTURES'!V39</f>
        <v>0</v>
      </c>
      <c r="W41" s="21">
        <f>'CONSOMMATIONS FACTURES'!W39</f>
        <v>0</v>
      </c>
      <c r="X41" s="21">
        <f>'CONSOMMATIONS FACTURES'!X39</f>
        <v>0</v>
      </c>
      <c r="Y41" s="21">
        <f>'CONSOMMATIONS FACTURES'!Y39</f>
        <v>0</v>
      </c>
      <c r="Z41" s="21">
        <f>'CONSOMMATIONS FACTURES'!Z39</f>
        <v>0</v>
      </c>
      <c r="AA41" s="4"/>
      <c r="AB41" s="49" t="e">
        <f>#REF!</f>
        <v>#REF!</v>
      </c>
      <c r="AC41" s="49">
        <f t="shared" si="49"/>
        <v>0</v>
      </c>
      <c r="AD41" s="49">
        <f t="shared" si="49"/>
        <v>0</v>
      </c>
      <c r="AE41" s="49">
        <f t="shared" si="49"/>
        <v>0</v>
      </c>
      <c r="AF41" s="49">
        <f t="shared" si="49"/>
        <v>0</v>
      </c>
      <c r="AG41" s="49">
        <f t="shared" si="49"/>
        <v>0</v>
      </c>
      <c r="AH41" s="49">
        <f t="shared" si="49"/>
        <v>0</v>
      </c>
      <c r="AI41" s="49">
        <f t="shared" si="49"/>
        <v>0</v>
      </c>
      <c r="AJ41" s="49">
        <f t="shared" si="49"/>
        <v>0</v>
      </c>
      <c r="AK41" s="49">
        <f t="shared" si="49"/>
        <v>0</v>
      </c>
      <c r="AL41" s="49">
        <f t="shared" si="49"/>
        <v>0</v>
      </c>
      <c r="AN41" s="49" t="e">
        <f>#REF!*AC41</f>
        <v>#REF!</v>
      </c>
      <c r="AO41" s="49" t="e">
        <f>#REF!*AD41</f>
        <v>#REF!</v>
      </c>
      <c r="AP41" s="49" t="e">
        <f>#REF!*AE41</f>
        <v>#REF!</v>
      </c>
      <c r="AQ41" s="49" t="e">
        <f>#REF!*AF41</f>
        <v>#REF!</v>
      </c>
      <c r="AR41" s="49" t="e">
        <f>#REF!*AG41</f>
        <v>#REF!</v>
      </c>
      <c r="AS41" s="49" t="e">
        <f>#REF!*AH41</f>
        <v>#REF!</v>
      </c>
      <c r="AT41" s="49" t="e">
        <f>#REF!*AI41</f>
        <v>#REF!</v>
      </c>
      <c r="AU41" s="49" t="e">
        <f>#REF!*AJ41</f>
        <v>#REF!</v>
      </c>
      <c r="AV41" s="49" t="e">
        <f>#REF!*AK41</f>
        <v>#REF!</v>
      </c>
      <c r="AW41" s="49" t="e">
        <f>#REF!*AL41</f>
        <v>#REF!</v>
      </c>
    </row>
    <row r="42" spans="1:50" ht="24.95" customHeight="1" x14ac:dyDescent="0.25">
      <c r="A42" s="19"/>
      <c r="B42" s="72" t="str">
        <f t="shared" si="47"/>
        <v>Avril</v>
      </c>
      <c r="C42" s="11" t="str">
        <f t="shared" si="47"/>
        <v>Béziers</v>
      </c>
      <c r="D42" s="11" t="str">
        <f t="shared" si="47"/>
        <v/>
      </c>
      <c r="E42" s="45">
        <f t="shared" si="47"/>
        <v>7871</v>
      </c>
      <c r="F42" s="21">
        <f>'CONSOMMATIONS FACTURES'!F40</f>
        <v>0</v>
      </c>
      <c r="G42" s="21">
        <f>'CONSOMMATIONS FACTURES'!G40</f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f>'CONSOMMATIONS FACTURES'!Q40</f>
        <v>0</v>
      </c>
      <c r="R42" s="21">
        <f>'CONSOMMATIONS FACTURES'!R40</f>
        <v>0</v>
      </c>
      <c r="S42" s="21">
        <f>'CONSOMMATIONS FACTURES'!S40</f>
        <v>0</v>
      </c>
      <c r="T42" s="21">
        <f>'CONSOMMATIONS FACTURES'!T40</f>
        <v>0</v>
      </c>
      <c r="U42" s="21">
        <f>'CONSOMMATIONS FACTURES'!U40</f>
        <v>0</v>
      </c>
      <c r="V42" s="21">
        <f>'CONSOMMATIONS FACTURES'!V40</f>
        <v>0</v>
      </c>
      <c r="W42" s="21">
        <f>'CONSOMMATIONS FACTURES'!W40</f>
        <v>0</v>
      </c>
      <c r="X42" s="21">
        <f>'CONSOMMATIONS FACTURES'!X40</f>
        <v>0</v>
      </c>
      <c r="Y42" s="21">
        <f>'CONSOMMATIONS FACTURES'!Y40</f>
        <v>0</v>
      </c>
      <c r="Z42" s="21">
        <f>'CONSOMMATIONS FACTURES'!Z40</f>
        <v>0</v>
      </c>
      <c r="AA42" s="4"/>
      <c r="AB42" s="49" t="e">
        <f>#REF!</f>
        <v>#REF!</v>
      </c>
      <c r="AC42" s="49">
        <f t="shared" si="49"/>
        <v>0</v>
      </c>
      <c r="AD42" s="49">
        <f t="shared" si="49"/>
        <v>0</v>
      </c>
      <c r="AE42" s="49">
        <f t="shared" si="49"/>
        <v>0</v>
      </c>
      <c r="AF42" s="49">
        <f t="shared" si="49"/>
        <v>0</v>
      </c>
      <c r="AG42" s="49">
        <f t="shared" si="49"/>
        <v>0</v>
      </c>
      <c r="AH42" s="49">
        <f t="shared" si="49"/>
        <v>0</v>
      </c>
      <c r="AI42" s="49">
        <f t="shared" si="49"/>
        <v>0</v>
      </c>
      <c r="AJ42" s="49">
        <f t="shared" si="49"/>
        <v>0</v>
      </c>
      <c r="AK42" s="49">
        <f t="shared" si="49"/>
        <v>0</v>
      </c>
      <c r="AL42" s="49">
        <f t="shared" si="49"/>
        <v>0</v>
      </c>
      <c r="AN42" s="49" t="e">
        <f>#REF!*AC42</f>
        <v>#REF!</v>
      </c>
      <c r="AO42" s="49" t="e">
        <f>#REF!*AD42</f>
        <v>#REF!</v>
      </c>
      <c r="AP42" s="49" t="e">
        <f>#REF!*AE42</f>
        <v>#REF!</v>
      </c>
      <c r="AQ42" s="49" t="e">
        <f>#REF!*AF42</f>
        <v>#REF!</v>
      </c>
      <c r="AR42" s="49" t="e">
        <f>#REF!*AG42</f>
        <v>#REF!</v>
      </c>
      <c r="AS42" s="49" t="e">
        <f>#REF!*AH42</f>
        <v>#REF!</v>
      </c>
      <c r="AT42" s="49" t="e">
        <f>#REF!*AI42</f>
        <v>#REF!</v>
      </c>
      <c r="AU42" s="49" t="e">
        <f>#REF!*AJ42</f>
        <v>#REF!</v>
      </c>
      <c r="AV42" s="49" t="e">
        <f>#REF!*AK42</f>
        <v>#REF!</v>
      </c>
      <c r="AW42" s="49" t="e">
        <f>#REF!*AL42</f>
        <v>#REF!</v>
      </c>
    </row>
    <row r="43" spans="1:50" ht="24.95" customHeight="1" x14ac:dyDescent="0.25">
      <c r="A43" s="19"/>
      <c r="B43" s="72" t="str">
        <f t="shared" si="47"/>
        <v>Mai</v>
      </c>
      <c r="C43" s="11" t="str">
        <f t="shared" si="47"/>
        <v>Béziers</v>
      </c>
      <c r="D43" s="11" t="str">
        <f t="shared" si="47"/>
        <v/>
      </c>
      <c r="E43" s="45">
        <f t="shared" si="47"/>
        <v>7871</v>
      </c>
      <c r="F43" s="21">
        <f>'CONSOMMATIONS FACTURES'!F41</f>
        <v>0</v>
      </c>
      <c r="G43" s="21">
        <f>'CONSOMMATIONS FACTURES'!G41</f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f>'CONSOMMATIONS FACTURES'!Q41</f>
        <v>0</v>
      </c>
      <c r="R43" s="21">
        <f>'CONSOMMATIONS FACTURES'!R41</f>
        <v>0</v>
      </c>
      <c r="S43" s="21">
        <f>'CONSOMMATIONS FACTURES'!S41</f>
        <v>0</v>
      </c>
      <c r="T43" s="21">
        <f>'CONSOMMATIONS FACTURES'!T41</f>
        <v>0</v>
      </c>
      <c r="U43" s="21">
        <f>'CONSOMMATIONS FACTURES'!U41</f>
        <v>0</v>
      </c>
      <c r="V43" s="21">
        <f>'CONSOMMATIONS FACTURES'!V41</f>
        <v>0</v>
      </c>
      <c r="W43" s="21">
        <f>'CONSOMMATIONS FACTURES'!W41</f>
        <v>0</v>
      </c>
      <c r="X43" s="21">
        <f>'CONSOMMATIONS FACTURES'!X41</f>
        <v>0</v>
      </c>
      <c r="Y43" s="21">
        <f>'CONSOMMATIONS FACTURES'!Y41</f>
        <v>0</v>
      </c>
      <c r="Z43" s="21">
        <f>'CONSOMMATIONS FACTURES'!Z41</f>
        <v>0</v>
      </c>
      <c r="AA43" s="4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</row>
    <row r="44" spans="1:50" ht="24.95" customHeight="1" x14ac:dyDescent="0.25">
      <c r="A44" s="19"/>
      <c r="B44" s="72" t="str">
        <f t="shared" si="47"/>
        <v>Juin</v>
      </c>
      <c r="C44" s="11" t="str">
        <f t="shared" si="47"/>
        <v>Béziers</v>
      </c>
      <c r="D44" s="11" t="str">
        <f t="shared" si="47"/>
        <v/>
      </c>
      <c r="E44" s="45">
        <f t="shared" si="47"/>
        <v>7871</v>
      </c>
      <c r="F44" s="21">
        <f>'CONSOMMATIONS FACTURES'!F42</f>
        <v>0</v>
      </c>
      <c r="G44" s="21">
        <f>'CONSOMMATIONS FACTURES'!G42</f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f>'CONSOMMATIONS FACTURES'!Q42</f>
        <v>0</v>
      </c>
      <c r="R44" s="21">
        <f>'CONSOMMATIONS FACTURES'!R42</f>
        <v>0</v>
      </c>
      <c r="S44" s="21">
        <f>'CONSOMMATIONS FACTURES'!S42</f>
        <v>0</v>
      </c>
      <c r="T44" s="21">
        <f>'CONSOMMATIONS FACTURES'!T42</f>
        <v>0</v>
      </c>
      <c r="U44" s="21">
        <f>'CONSOMMATIONS FACTURES'!U42</f>
        <v>0</v>
      </c>
      <c r="V44" s="21">
        <f>'CONSOMMATIONS FACTURES'!V42</f>
        <v>0</v>
      </c>
      <c r="W44" s="21">
        <f>'CONSOMMATIONS FACTURES'!W42</f>
        <v>0</v>
      </c>
      <c r="X44" s="21">
        <f>'CONSOMMATIONS FACTURES'!X42</f>
        <v>0</v>
      </c>
      <c r="Y44" s="21">
        <f>'CONSOMMATIONS FACTURES'!Y42</f>
        <v>0</v>
      </c>
      <c r="Z44" s="21">
        <f>'CONSOMMATIONS FACTURES'!Z42</f>
        <v>0</v>
      </c>
      <c r="AA44" s="4"/>
      <c r="AB44" s="50" t="e">
        <f>IF(#REF!="",0,#REF!)</f>
        <v>#REF!</v>
      </c>
      <c r="AC44" s="49">
        <f t="shared" ref="AC44:AM44" si="50">F76</f>
        <v>0</v>
      </c>
      <c r="AD44" s="49">
        <f t="shared" si="50"/>
        <v>0</v>
      </c>
      <c r="AE44" s="49">
        <f t="shared" si="50"/>
        <v>0</v>
      </c>
      <c r="AF44" s="49">
        <f t="shared" si="50"/>
        <v>0</v>
      </c>
      <c r="AG44" s="49">
        <f t="shared" si="50"/>
        <v>0</v>
      </c>
      <c r="AH44" s="49">
        <f t="shared" si="50"/>
        <v>0</v>
      </c>
      <c r="AI44" s="49">
        <f t="shared" si="50"/>
        <v>0</v>
      </c>
      <c r="AJ44" s="49">
        <f t="shared" si="50"/>
        <v>0</v>
      </c>
      <c r="AK44" s="49">
        <f t="shared" si="50"/>
        <v>0</v>
      </c>
      <c r="AL44" s="49">
        <f t="shared" si="50"/>
        <v>0</v>
      </c>
      <c r="AM44" s="49">
        <f t="shared" si="50"/>
        <v>0</v>
      </c>
      <c r="AN44" s="49" t="e">
        <f t="shared" si="13"/>
        <v>#REF!</v>
      </c>
      <c r="AO44" s="49" t="e">
        <f t="shared" si="14"/>
        <v>#REF!</v>
      </c>
      <c r="AP44" s="49" t="e">
        <f t="shared" si="15"/>
        <v>#REF!</v>
      </c>
      <c r="AQ44" s="49" t="e">
        <f t="shared" si="16"/>
        <v>#REF!</v>
      </c>
      <c r="AR44" s="49" t="e">
        <f t="shared" si="17"/>
        <v>#REF!</v>
      </c>
      <c r="AS44" s="49" t="e">
        <f t="shared" si="18"/>
        <v>#REF!</v>
      </c>
      <c r="AT44" s="49" t="e">
        <f t="shared" si="19"/>
        <v>#REF!</v>
      </c>
      <c r="AU44" s="49" t="e">
        <f t="shared" si="20"/>
        <v>#REF!</v>
      </c>
      <c r="AV44" s="49" t="e">
        <f t="shared" si="21"/>
        <v>#REF!</v>
      </c>
      <c r="AW44" s="49" t="e">
        <f t="shared" si="22"/>
        <v>#REF!</v>
      </c>
      <c r="AX44" s="49" t="e">
        <f t="shared" si="23"/>
        <v>#REF!</v>
      </c>
    </row>
    <row r="45" spans="1:50" ht="24.95" customHeight="1" x14ac:dyDescent="0.25">
      <c r="A45" s="19"/>
      <c r="B45" s="72" t="str">
        <f t="shared" si="47"/>
        <v>Juillet</v>
      </c>
      <c r="C45" s="11" t="str">
        <f t="shared" si="47"/>
        <v>Béziers</v>
      </c>
      <c r="D45" s="11" t="str">
        <f t="shared" si="47"/>
        <v/>
      </c>
      <c r="E45" s="45">
        <f t="shared" si="47"/>
        <v>7871</v>
      </c>
      <c r="F45" s="21">
        <f>'CONSOMMATIONS FACTURES'!F43</f>
        <v>0</v>
      </c>
      <c r="G45" s="21">
        <f>'CONSOMMATIONS FACTURES'!G43</f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f>'CONSOMMATIONS FACTURES'!Q43</f>
        <v>0</v>
      </c>
      <c r="R45" s="21">
        <f>'CONSOMMATIONS FACTURES'!R43</f>
        <v>0</v>
      </c>
      <c r="S45" s="21">
        <f>'CONSOMMATIONS FACTURES'!S43</f>
        <v>0</v>
      </c>
      <c r="T45" s="21">
        <f>'CONSOMMATIONS FACTURES'!T43</f>
        <v>0</v>
      </c>
      <c r="U45" s="21">
        <f>'CONSOMMATIONS FACTURES'!U43</f>
        <v>0</v>
      </c>
      <c r="V45" s="21">
        <f>'CONSOMMATIONS FACTURES'!V43</f>
        <v>0</v>
      </c>
      <c r="W45" s="21">
        <f>'CONSOMMATIONS FACTURES'!W43</f>
        <v>0</v>
      </c>
      <c r="X45" s="21">
        <f>'CONSOMMATIONS FACTURES'!X43</f>
        <v>0</v>
      </c>
      <c r="Y45" s="21">
        <f>'CONSOMMATIONS FACTURES'!Y43</f>
        <v>0</v>
      </c>
      <c r="Z45" s="21">
        <f>'CONSOMMATIONS FACTURES'!Z43</f>
        <v>0</v>
      </c>
      <c r="AA45" s="4"/>
      <c r="AB45" s="50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</row>
    <row r="46" spans="1:50" ht="24.95" customHeight="1" x14ac:dyDescent="0.25">
      <c r="A46" s="19"/>
      <c r="B46" s="72" t="str">
        <f t="shared" si="47"/>
        <v>Août</v>
      </c>
      <c r="C46" s="11" t="str">
        <f t="shared" si="47"/>
        <v>Béziers</v>
      </c>
      <c r="D46" s="11" t="str">
        <f t="shared" si="47"/>
        <v/>
      </c>
      <c r="E46" s="45">
        <f t="shared" si="47"/>
        <v>7871</v>
      </c>
      <c r="F46" s="21">
        <f>'CONSOMMATIONS FACTURES'!F44</f>
        <v>0</v>
      </c>
      <c r="G46" s="21">
        <f>'CONSOMMATIONS FACTURES'!G44</f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f>'CONSOMMATIONS FACTURES'!Q44</f>
        <v>0</v>
      </c>
      <c r="R46" s="21">
        <f>'CONSOMMATIONS FACTURES'!R44</f>
        <v>0</v>
      </c>
      <c r="S46" s="21">
        <f>'CONSOMMATIONS FACTURES'!S44</f>
        <v>0</v>
      </c>
      <c r="T46" s="21">
        <f>'CONSOMMATIONS FACTURES'!T44</f>
        <v>0</v>
      </c>
      <c r="U46" s="21">
        <f>'CONSOMMATIONS FACTURES'!U44</f>
        <v>0</v>
      </c>
      <c r="V46" s="21">
        <f>'CONSOMMATIONS FACTURES'!V44</f>
        <v>0</v>
      </c>
      <c r="W46" s="21">
        <f>'CONSOMMATIONS FACTURES'!W44</f>
        <v>0</v>
      </c>
      <c r="X46" s="21">
        <f>'CONSOMMATIONS FACTURES'!X44</f>
        <v>0</v>
      </c>
      <c r="Y46" s="21">
        <f>'CONSOMMATIONS FACTURES'!Y44</f>
        <v>0</v>
      </c>
      <c r="Z46" s="21">
        <f>'CONSOMMATIONS FACTURES'!Z44</f>
        <v>0</v>
      </c>
      <c r="AA46" s="4"/>
      <c r="AB46" s="50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</row>
    <row r="47" spans="1:50" ht="24.95" customHeight="1" x14ac:dyDescent="0.25">
      <c r="A47" s="19"/>
      <c r="B47" s="72" t="str">
        <f t="shared" si="47"/>
        <v>Septembre</v>
      </c>
      <c r="C47" s="11" t="str">
        <f t="shared" si="47"/>
        <v>Béziers</v>
      </c>
      <c r="D47" s="11" t="str">
        <f t="shared" si="47"/>
        <v/>
      </c>
      <c r="E47" s="45">
        <f t="shared" si="47"/>
        <v>7871</v>
      </c>
      <c r="F47" s="21">
        <f>'CONSOMMATIONS FACTURES'!F45</f>
        <v>0</v>
      </c>
      <c r="G47" s="21">
        <f>'CONSOMMATIONS FACTURES'!G45</f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f>'CONSOMMATIONS FACTURES'!Q45</f>
        <v>0</v>
      </c>
      <c r="R47" s="21">
        <f>'CONSOMMATIONS FACTURES'!R45</f>
        <v>0</v>
      </c>
      <c r="S47" s="21">
        <f>'CONSOMMATIONS FACTURES'!S45</f>
        <v>0</v>
      </c>
      <c r="T47" s="21">
        <f>'CONSOMMATIONS FACTURES'!T45</f>
        <v>0</v>
      </c>
      <c r="U47" s="21">
        <f>'CONSOMMATIONS FACTURES'!U45</f>
        <v>0</v>
      </c>
      <c r="V47" s="21">
        <f>'CONSOMMATIONS FACTURES'!V45</f>
        <v>0</v>
      </c>
      <c r="W47" s="21">
        <f>'CONSOMMATIONS FACTURES'!W45</f>
        <v>0</v>
      </c>
      <c r="X47" s="21">
        <f>'CONSOMMATIONS FACTURES'!X45</f>
        <v>0</v>
      </c>
      <c r="Y47" s="21">
        <f>'CONSOMMATIONS FACTURES'!Y45</f>
        <v>0</v>
      </c>
      <c r="Z47" s="21">
        <f>'CONSOMMATIONS FACTURES'!Z45</f>
        <v>0</v>
      </c>
      <c r="AA47" s="4"/>
      <c r="AB47" s="50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</row>
    <row r="48" spans="1:50" ht="24.95" customHeight="1" x14ac:dyDescent="0.25">
      <c r="A48" s="19"/>
      <c r="B48" s="72" t="str">
        <f t="shared" si="47"/>
        <v>Octobre</v>
      </c>
      <c r="C48" s="11" t="str">
        <f t="shared" si="47"/>
        <v>Béziers</v>
      </c>
      <c r="D48" s="11" t="str">
        <f t="shared" si="47"/>
        <v/>
      </c>
      <c r="E48" s="45">
        <f t="shared" si="47"/>
        <v>7871</v>
      </c>
      <c r="F48" s="21">
        <f>'CONSOMMATIONS FACTURES'!F46</f>
        <v>0</v>
      </c>
      <c r="G48" s="21">
        <f>'CONSOMMATIONS FACTURES'!G46</f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f>'CONSOMMATIONS FACTURES'!Q46</f>
        <v>0</v>
      </c>
      <c r="R48" s="21">
        <f>'CONSOMMATIONS FACTURES'!R46</f>
        <v>0</v>
      </c>
      <c r="S48" s="21">
        <f>'CONSOMMATIONS FACTURES'!S46</f>
        <v>0</v>
      </c>
      <c r="T48" s="21">
        <f>'CONSOMMATIONS FACTURES'!T46</f>
        <v>0</v>
      </c>
      <c r="U48" s="21">
        <f>'CONSOMMATIONS FACTURES'!U46</f>
        <v>0</v>
      </c>
      <c r="V48" s="21">
        <f>'CONSOMMATIONS FACTURES'!V46</f>
        <v>0</v>
      </c>
      <c r="W48" s="21">
        <f>'CONSOMMATIONS FACTURES'!W46</f>
        <v>0</v>
      </c>
      <c r="X48" s="21">
        <f>'CONSOMMATIONS FACTURES'!X46</f>
        <v>0</v>
      </c>
      <c r="Y48" s="21">
        <f>'CONSOMMATIONS FACTURES'!Y46</f>
        <v>0</v>
      </c>
      <c r="Z48" s="21">
        <f>'CONSOMMATIONS FACTURES'!Z46</f>
        <v>0</v>
      </c>
      <c r="AA48" s="4"/>
      <c r="AB48" s="50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</row>
    <row r="49" spans="1:50" ht="24.95" customHeight="1" x14ac:dyDescent="0.25">
      <c r="A49" s="19"/>
      <c r="B49" s="72" t="str">
        <f t="shared" si="47"/>
        <v>Novembre</v>
      </c>
      <c r="C49" s="11" t="str">
        <f t="shared" si="47"/>
        <v>Béziers</v>
      </c>
      <c r="D49" s="11" t="str">
        <f t="shared" si="47"/>
        <v/>
      </c>
      <c r="E49" s="45">
        <f t="shared" si="47"/>
        <v>7871</v>
      </c>
      <c r="F49" s="21">
        <f>'CONSOMMATIONS FACTURES'!F47</f>
        <v>0</v>
      </c>
      <c r="G49" s="21">
        <f>'CONSOMMATIONS FACTURES'!G47</f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f>'CONSOMMATIONS FACTURES'!Q47</f>
        <v>0</v>
      </c>
      <c r="R49" s="21">
        <f>'CONSOMMATIONS FACTURES'!R47</f>
        <v>0</v>
      </c>
      <c r="S49" s="21">
        <f>'CONSOMMATIONS FACTURES'!S47</f>
        <v>0</v>
      </c>
      <c r="T49" s="21">
        <f>'CONSOMMATIONS FACTURES'!T47</f>
        <v>0</v>
      </c>
      <c r="U49" s="21">
        <f>'CONSOMMATIONS FACTURES'!U47</f>
        <v>0</v>
      </c>
      <c r="V49" s="21">
        <f>'CONSOMMATIONS FACTURES'!V47</f>
        <v>0</v>
      </c>
      <c r="W49" s="21">
        <f>'CONSOMMATIONS FACTURES'!W47</f>
        <v>0</v>
      </c>
      <c r="X49" s="21">
        <f>'CONSOMMATIONS FACTURES'!X47</f>
        <v>0</v>
      </c>
      <c r="Y49" s="21">
        <f>'CONSOMMATIONS FACTURES'!Y47</f>
        <v>0</v>
      </c>
      <c r="Z49" s="21">
        <f>'CONSOMMATIONS FACTURES'!Z47</f>
        <v>0</v>
      </c>
      <c r="AA49" s="4"/>
      <c r="AB49" s="50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</row>
    <row r="50" spans="1:50" ht="24.95" customHeight="1" x14ac:dyDescent="0.25">
      <c r="A50" s="19"/>
      <c r="B50" s="72" t="str">
        <f t="shared" si="47"/>
        <v>Décembre</v>
      </c>
      <c r="C50" s="11" t="str">
        <f t="shared" si="47"/>
        <v>Béziers</v>
      </c>
      <c r="D50" s="11" t="str">
        <f t="shared" si="47"/>
        <v/>
      </c>
      <c r="E50" s="45">
        <f t="shared" si="47"/>
        <v>7871</v>
      </c>
      <c r="F50" s="21">
        <f>'CONSOMMATIONS FACTURES'!F48</f>
        <v>0</v>
      </c>
      <c r="G50" s="21">
        <f>'CONSOMMATIONS FACTURES'!G48</f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f>'CONSOMMATIONS FACTURES'!Q48</f>
        <v>0</v>
      </c>
      <c r="R50" s="21">
        <f>'CONSOMMATIONS FACTURES'!R48</f>
        <v>0</v>
      </c>
      <c r="S50" s="21">
        <f>'CONSOMMATIONS FACTURES'!S48</f>
        <v>0</v>
      </c>
      <c r="T50" s="21">
        <f>'CONSOMMATIONS FACTURES'!T48</f>
        <v>0</v>
      </c>
      <c r="U50" s="21">
        <f>'CONSOMMATIONS FACTURES'!U48</f>
        <v>0</v>
      </c>
      <c r="V50" s="21">
        <f>'CONSOMMATIONS FACTURES'!V48</f>
        <v>0</v>
      </c>
      <c r="W50" s="21">
        <f>'CONSOMMATIONS FACTURES'!W48</f>
        <v>0</v>
      </c>
      <c r="X50" s="21">
        <f>'CONSOMMATIONS FACTURES'!X48</f>
        <v>0</v>
      </c>
      <c r="Y50" s="21">
        <f>'CONSOMMATIONS FACTURES'!Y48</f>
        <v>0</v>
      </c>
      <c r="Z50" s="21">
        <f>'CONSOMMATIONS FACTURES'!Z48</f>
        <v>0</v>
      </c>
      <c r="AA50" s="4"/>
      <c r="AB50" s="50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</row>
    <row r="51" spans="1:50" ht="24.95" customHeight="1" x14ac:dyDescent="0.25">
      <c r="A51" s="19"/>
      <c r="B51" s="86" t="s">
        <v>38</v>
      </c>
      <c r="C51" s="11" t="str">
        <f>C34</f>
        <v>Béziers</v>
      </c>
      <c r="D51" s="11" t="str">
        <f>D34</f>
        <v/>
      </c>
      <c r="E51" s="45">
        <f>E34</f>
        <v>7871</v>
      </c>
      <c r="F51" s="87">
        <f>SUM(F39:F50)</f>
        <v>0</v>
      </c>
      <c r="G51" s="87">
        <f t="shared" ref="G51:Z51" si="51">SUM(G39:G50)</f>
        <v>0</v>
      </c>
      <c r="H51" s="87">
        <f t="shared" si="51"/>
        <v>0</v>
      </c>
      <c r="I51" s="87">
        <f t="shared" si="51"/>
        <v>0</v>
      </c>
      <c r="J51" s="87">
        <f t="shared" si="51"/>
        <v>0</v>
      </c>
      <c r="K51" s="87">
        <f t="shared" si="51"/>
        <v>0</v>
      </c>
      <c r="L51" s="87">
        <f t="shared" si="51"/>
        <v>0</v>
      </c>
      <c r="M51" s="87">
        <f t="shared" si="51"/>
        <v>0</v>
      </c>
      <c r="N51" s="87">
        <f t="shared" si="51"/>
        <v>0</v>
      </c>
      <c r="O51" s="87">
        <f t="shared" si="51"/>
        <v>0</v>
      </c>
      <c r="P51" s="87">
        <f t="shared" si="51"/>
        <v>0</v>
      </c>
      <c r="Q51" s="87">
        <f t="shared" si="51"/>
        <v>0</v>
      </c>
      <c r="R51" s="87">
        <f t="shared" si="51"/>
        <v>0</v>
      </c>
      <c r="S51" s="87">
        <f t="shared" si="51"/>
        <v>0</v>
      </c>
      <c r="T51" s="87">
        <f t="shared" si="51"/>
        <v>0</v>
      </c>
      <c r="U51" s="87">
        <f t="shared" si="51"/>
        <v>0</v>
      </c>
      <c r="V51" s="87">
        <f t="shared" si="51"/>
        <v>0</v>
      </c>
      <c r="W51" s="87">
        <f t="shared" si="51"/>
        <v>0</v>
      </c>
      <c r="X51" s="87">
        <f t="shared" si="51"/>
        <v>0</v>
      </c>
      <c r="Y51" s="87">
        <f t="shared" si="51"/>
        <v>0</v>
      </c>
      <c r="Z51" s="87">
        <f t="shared" si="51"/>
        <v>0</v>
      </c>
      <c r="AA51" s="4"/>
      <c r="AB51" s="50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</row>
    <row r="52" spans="1:50" ht="50.1" customHeight="1" x14ac:dyDescent="0.25">
      <c r="A52" s="19"/>
      <c r="B52" s="252" t="s">
        <v>64</v>
      </c>
      <c r="C52" s="252"/>
      <c r="D52" s="252"/>
      <c r="E52" s="252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  <c r="Z52" s="262"/>
      <c r="AA52" s="4"/>
      <c r="AB52" s="50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</row>
    <row r="53" spans="1:50" ht="50.1" customHeight="1" x14ac:dyDescent="0.25">
      <c r="A53" s="19"/>
      <c r="B53" s="253"/>
      <c r="C53" s="253"/>
      <c r="D53" s="253"/>
      <c r="E53" s="253"/>
      <c r="F53" s="261" t="s">
        <v>28</v>
      </c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261"/>
      <c r="Z53" s="262"/>
      <c r="AA53" s="4"/>
      <c r="AB53" s="50" t="e">
        <f>IF(#REF!="",0,#REF!)</f>
        <v>#REF!</v>
      </c>
      <c r="AC53" s="49">
        <f t="shared" ref="AC53:AM53" si="52">F84</f>
        <v>0</v>
      </c>
      <c r="AD53" s="49">
        <f t="shared" si="52"/>
        <v>0</v>
      </c>
      <c r="AE53" s="49">
        <f t="shared" si="52"/>
        <v>0</v>
      </c>
      <c r="AF53" s="49">
        <f t="shared" si="52"/>
        <v>0</v>
      </c>
      <c r="AG53" s="49">
        <f t="shared" si="52"/>
        <v>0</v>
      </c>
      <c r="AH53" s="49">
        <f t="shared" si="52"/>
        <v>0</v>
      </c>
      <c r="AI53" s="49">
        <f t="shared" si="52"/>
        <v>0</v>
      </c>
      <c r="AJ53" s="49">
        <f t="shared" si="52"/>
        <v>0</v>
      </c>
      <c r="AK53" s="49">
        <f t="shared" si="52"/>
        <v>0</v>
      </c>
      <c r="AL53" s="49">
        <f t="shared" si="52"/>
        <v>0</v>
      </c>
      <c r="AM53" s="49">
        <f t="shared" si="52"/>
        <v>0</v>
      </c>
      <c r="AN53" s="49" t="e">
        <f t="shared" si="13"/>
        <v>#REF!</v>
      </c>
      <c r="AO53" s="49" t="e">
        <f t="shared" si="14"/>
        <v>#REF!</v>
      </c>
      <c r="AP53" s="49" t="e">
        <f t="shared" si="15"/>
        <v>#REF!</v>
      </c>
      <c r="AQ53" s="49" t="e">
        <f t="shared" si="16"/>
        <v>#REF!</v>
      </c>
      <c r="AR53" s="49" t="e">
        <f t="shared" si="17"/>
        <v>#REF!</v>
      </c>
      <c r="AS53" s="49" t="e">
        <f t="shared" si="18"/>
        <v>#REF!</v>
      </c>
      <c r="AT53" s="49" t="e">
        <f t="shared" si="19"/>
        <v>#REF!</v>
      </c>
      <c r="AU53" s="49" t="e">
        <f t="shared" si="20"/>
        <v>#REF!</v>
      </c>
      <c r="AV53" s="49" t="e">
        <f t="shared" si="21"/>
        <v>#REF!</v>
      </c>
      <c r="AW53" s="49" t="e">
        <f t="shared" si="22"/>
        <v>#REF!</v>
      </c>
      <c r="AX53" s="49" t="e">
        <f t="shared" si="23"/>
        <v>#REF!</v>
      </c>
    </row>
    <row r="54" spans="1:50" ht="50.1" customHeight="1" x14ac:dyDescent="0.25">
      <c r="A54" s="19"/>
      <c r="B54" s="91" t="str">
        <f t="shared" ref="B54:E60" si="53">B38</f>
        <v>Mois</v>
      </c>
      <c r="C54" s="70" t="str">
        <f t="shared" si="53"/>
        <v xml:space="preserve">VILLE : </v>
      </c>
      <c r="D54" s="70" t="str">
        <f t="shared" si="53"/>
        <v>ANNEE</v>
      </c>
      <c r="E54" s="70" t="str">
        <f t="shared" si="53"/>
        <v xml:space="preserve">Surface de plancher </v>
      </c>
      <c r="F54" s="92">
        <v>2010</v>
      </c>
      <c r="G54" s="92">
        <f>F54+1</f>
        <v>2011</v>
      </c>
      <c r="H54" s="92">
        <f>G54+1</f>
        <v>2012</v>
      </c>
      <c r="I54" s="92">
        <f t="shared" ref="I54:Q54" si="54">H54+1</f>
        <v>2013</v>
      </c>
      <c r="J54" s="92">
        <f t="shared" si="54"/>
        <v>2014</v>
      </c>
      <c r="K54" s="92">
        <f t="shared" si="54"/>
        <v>2015</v>
      </c>
      <c r="L54" s="92">
        <f t="shared" si="54"/>
        <v>2016</v>
      </c>
      <c r="M54" s="92">
        <f t="shared" si="54"/>
        <v>2017</v>
      </c>
      <c r="N54" s="92">
        <f t="shared" si="54"/>
        <v>2018</v>
      </c>
      <c r="O54" s="92">
        <f t="shared" si="54"/>
        <v>2019</v>
      </c>
      <c r="P54" s="92">
        <f t="shared" si="54"/>
        <v>2020</v>
      </c>
      <c r="Q54" s="92">
        <f t="shared" si="54"/>
        <v>2021</v>
      </c>
      <c r="R54" s="92">
        <f t="shared" ref="R54" si="55">Q54+1</f>
        <v>2022</v>
      </c>
      <c r="S54" s="92">
        <f t="shared" ref="S54" si="56">R54+1</f>
        <v>2023</v>
      </c>
      <c r="T54" s="92">
        <f t="shared" ref="T54" si="57">S54+1</f>
        <v>2024</v>
      </c>
      <c r="U54" s="92">
        <f t="shared" ref="U54" si="58">T54+1</f>
        <v>2025</v>
      </c>
      <c r="V54" s="92">
        <f t="shared" ref="V54" si="59">U54+1</f>
        <v>2026</v>
      </c>
      <c r="W54" s="92">
        <f t="shared" ref="W54" si="60">V54+1</f>
        <v>2027</v>
      </c>
      <c r="X54" s="92">
        <f t="shared" ref="X54" si="61">W54+1</f>
        <v>2028</v>
      </c>
      <c r="Y54" s="92">
        <f t="shared" ref="Y54" si="62">X54+1</f>
        <v>2029</v>
      </c>
      <c r="Z54" s="92">
        <f t="shared" ref="Z54" si="63">Y54+1</f>
        <v>2030</v>
      </c>
      <c r="AA54" s="4"/>
      <c r="AB54" s="50" t="e">
        <f>IF(#REF!="",0,#REF!)</f>
        <v>#REF!</v>
      </c>
      <c r="AC54" s="49" t="e">
        <f>#REF!</f>
        <v>#REF!</v>
      </c>
      <c r="AD54" s="49" t="str">
        <f>F85</f>
        <v>CONSOMMATIONS ANNUELLES en kWh</v>
      </c>
      <c r="AE54" s="49">
        <f t="shared" ref="AE54:AM54" si="64">H85</f>
        <v>0</v>
      </c>
      <c r="AF54" s="49">
        <f t="shared" si="64"/>
        <v>0</v>
      </c>
      <c r="AG54" s="49">
        <f t="shared" si="64"/>
        <v>0</v>
      </c>
      <c r="AH54" s="49">
        <f t="shared" si="64"/>
        <v>0</v>
      </c>
      <c r="AI54" s="49">
        <f t="shared" si="64"/>
        <v>0</v>
      </c>
      <c r="AJ54" s="49">
        <f t="shared" si="64"/>
        <v>0</v>
      </c>
      <c r="AK54" s="49">
        <f t="shared" si="64"/>
        <v>0</v>
      </c>
      <c r="AL54" s="49">
        <f t="shared" si="64"/>
        <v>0</v>
      </c>
      <c r="AM54" s="49">
        <f t="shared" si="64"/>
        <v>0</v>
      </c>
      <c r="AN54" s="49" t="e">
        <f t="shared" si="13"/>
        <v>#REF!</v>
      </c>
      <c r="AO54" s="49" t="e">
        <f t="shared" si="14"/>
        <v>#REF!</v>
      </c>
      <c r="AP54" s="49" t="e">
        <f t="shared" si="15"/>
        <v>#REF!</v>
      </c>
      <c r="AQ54" s="49" t="e">
        <f t="shared" si="16"/>
        <v>#REF!</v>
      </c>
      <c r="AR54" s="49" t="e">
        <f t="shared" si="17"/>
        <v>#REF!</v>
      </c>
      <c r="AS54" s="49" t="e">
        <f t="shared" si="18"/>
        <v>#REF!</v>
      </c>
      <c r="AT54" s="49" t="e">
        <f t="shared" si="19"/>
        <v>#REF!</v>
      </c>
      <c r="AU54" s="49" t="e">
        <f t="shared" si="20"/>
        <v>#REF!</v>
      </c>
      <c r="AV54" s="49" t="e">
        <f t="shared" si="21"/>
        <v>#REF!</v>
      </c>
      <c r="AW54" s="49" t="e">
        <f t="shared" si="22"/>
        <v>#REF!</v>
      </c>
      <c r="AX54" s="49" t="e">
        <f t="shared" si="23"/>
        <v>#REF!</v>
      </c>
    </row>
    <row r="55" spans="1:50" ht="24.95" customHeight="1" x14ac:dyDescent="0.25">
      <c r="A55" s="19"/>
      <c r="B55" s="72" t="str">
        <f t="shared" si="53"/>
        <v>Janvier</v>
      </c>
      <c r="C55" s="11" t="str">
        <f t="shared" si="53"/>
        <v>Béziers</v>
      </c>
      <c r="D55" s="11" t="str">
        <f t="shared" si="53"/>
        <v/>
      </c>
      <c r="E55" s="45">
        <f t="shared" si="53"/>
        <v>7871</v>
      </c>
      <c r="F55" s="21">
        <f>'CONSOMMATIONS FACTURES'!F53</f>
        <v>0</v>
      </c>
      <c r="G55" s="21">
        <f>'CONSOMMATIONS FACTURES'!G53</f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f>'CONSOMMATIONS FACTURES'!Q53</f>
        <v>0</v>
      </c>
      <c r="R55" s="21">
        <f>'CONSOMMATIONS FACTURES'!R53</f>
        <v>0</v>
      </c>
      <c r="S55" s="21">
        <f>'CONSOMMATIONS FACTURES'!S53</f>
        <v>0</v>
      </c>
      <c r="T55" s="21">
        <f>'CONSOMMATIONS FACTURES'!T53</f>
        <v>0</v>
      </c>
      <c r="U55" s="21">
        <f>'CONSOMMATIONS FACTURES'!U53</f>
        <v>0</v>
      </c>
      <c r="V55" s="21">
        <f>'CONSOMMATIONS FACTURES'!V53</f>
        <v>0</v>
      </c>
      <c r="W55" s="21">
        <f>'CONSOMMATIONS FACTURES'!W53</f>
        <v>0</v>
      </c>
      <c r="X55" s="21">
        <f>'CONSOMMATIONS FACTURES'!X53</f>
        <v>0</v>
      </c>
      <c r="Y55" s="21">
        <f>'CONSOMMATIONS FACTURES'!Y53</f>
        <v>0</v>
      </c>
      <c r="Z55" s="21">
        <f>'CONSOMMATIONS FACTURES'!Z53</f>
        <v>0</v>
      </c>
      <c r="AA55" s="4"/>
      <c r="AB55" s="49" t="e">
        <f>#REF!</f>
        <v>#REF!</v>
      </c>
      <c r="AC55" s="49">
        <f t="shared" ref="AC55:AL59" si="65">F86</f>
        <v>2010</v>
      </c>
      <c r="AD55" s="49">
        <f t="shared" si="65"/>
        <v>2011</v>
      </c>
      <c r="AE55" s="49">
        <f t="shared" si="65"/>
        <v>2012</v>
      </c>
      <c r="AF55" s="49">
        <f t="shared" si="65"/>
        <v>2013</v>
      </c>
      <c r="AG55" s="49">
        <f t="shared" si="65"/>
        <v>2014</v>
      </c>
      <c r="AH55" s="49">
        <f t="shared" si="65"/>
        <v>2015</v>
      </c>
      <c r="AI55" s="49">
        <f t="shared" si="65"/>
        <v>2016</v>
      </c>
      <c r="AJ55" s="49">
        <f t="shared" si="65"/>
        <v>2017</v>
      </c>
      <c r="AK55" s="49">
        <f t="shared" si="65"/>
        <v>2018</v>
      </c>
      <c r="AL55" s="49">
        <f t="shared" si="65"/>
        <v>2019</v>
      </c>
      <c r="AN55" s="49" t="e">
        <f>#REF!*AC55</f>
        <v>#REF!</v>
      </c>
      <c r="AO55" s="49" t="e">
        <f>#REF!*AD55</f>
        <v>#REF!</v>
      </c>
      <c r="AP55" s="49" t="e">
        <f>#REF!*AE55</f>
        <v>#REF!</v>
      </c>
      <c r="AQ55" s="49" t="e">
        <f>#REF!*AF55</f>
        <v>#REF!</v>
      </c>
      <c r="AR55" s="49" t="e">
        <f>#REF!*AG55</f>
        <v>#REF!</v>
      </c>
      <c r="AS55" s="49" t="e">
        <f>#REF!*AH55</f>
        <v>#REF!</v>
      </c>
      <c r="AT55" s="49" t="e">
        <f>#REF!*AI55</f>
        <v>#REF!</v>
      </c>
      <c r="AU55" s="49" t="e">
        <f>#REF!*AJ55</f>
        <v>#REF!</v>
      </c>
      <c r="AV55" s="49" t="e">
        <f>#REF!*AK55</f>
        <v>#REF!</v>
      </c>
      <c r="AW55" s="49" t="e">
        <f>#REF!*AL55</f>
        <v>#REF!</v>
      </c>
    </row>
    <row r="56" spans="1:50" ht="24.95" customHeight="1" x14ac:dyDescent="0.25">
      <c r="A56" s="19"/>
      <c r="B56" s="72" t="str">
        <f t="shared" si="53"/>
        <v>Février</v>
      </c>
      <c r="C56" s="11" t="str">
        <f t="shared" si="53"/>
        <v>Béziers</v>
      </c>
      <c r="D56" s="11" t="str">
        <f t="shared" si="53"/>
        <v/>
      </c>
      <c r="E56" s="45">
        <f t="shared" si="53"/>
        <v>7871</v>
      </c>
      <c r="F56" s="21">
        <f>'CONSOMMATIONS FACTURES'!F54</f>
        <v>0</v>
      </c>
      <c r="G56" s="21">
        <f>'CONSOMMATIONS FACTURES'!G54</f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f>'CONSOMMATIONS FACTURES'!Q54</f>
        <v>0</v>
      </c>
      <c r="R56" s="21">
        <f>'CONSOMMATIONS FACTURES'!R54</f>
        <v>0</v>
      </c>
      <c r="S56" s="21">
        <f>'CONSOMMATIONS FACTURES'!S54</f>
        <v>0</v>
      </c>
      <c r="T56" s="21">
        <f>'CONSOMMATIONS FACTURES'!T54</f>
        <v>0</v>
      </c>
      <c r="U56" s="21">
        <f>'CONSOMMATIONS FACTURES'!U54</f>
        <v>0</v>
      </c>
      <c r="V56" s="21">
        <f>'CONSOMMATIONS FACTURES'!V54</f>
        <v>0</v>
      </c>
      <c r="W56" s="21">
        <f>'CONSOMMATIONS FACTURES'!W54</f>
        <v>0</v>
      </c>
      <c r="X56" s="21">
        <f>'CONSOMMATIONS FACTURES'!X54</f>
        <v>0</v>
      </c>
      <c r="Y56" s="21">
        <f>'CONSOMMATIONS FACTURES'!Y54</f>
        <v>0</v>
      </c>
      <c r="Z56" s="21">
        <f>'CONSOMMATIONS FACTURES'!Z54</f>
        <v>0</v>
      </c>
      <c r="AA56" s="4"/>
      <c r="AB56" s="49" t="e">
        <f>#REF!</f>
        <v>#REF!</v>
      </c>
      <c r="AC56" s="49">
        <f t="shared" si="65"/>
        <v>0</v>
      </c>
      <c r="AD56" s="49">
        <f t="shared" si="65"/>
        <v>0</v>
      </c>
      <c r="AE56" s="49">
        <f t="shared" si="65"/>
        <v>0</v>
      </c>
      <c r="AF56" s="49">
        <f t="shared" si="65"/>
        <v>0</v>
      </c>
      <c r="AG56" s="49">
        <f t="shared" si="65"/>
        <v>0</v>
      </c>
      <c r="AH56" s="49">
        <f t="shared" si="65"/>
        <v>0</v>
      </c>
      <c r="AI56" s="49">
        <f t="shared" si="65"/>
        <v>0</v>
      </c>
      <c r="AJ56" s="49">
        <f t="shared" si="65"/>
        <v>0</v>
      </c>
      <c r="AK56" s="49">
        <f t="shared" si="65"/>
        <v>0</v>
      </c>
      <c r="AL56" s="49">
        <f t="shared" si="65"/>
        <v>0</v>
      </c>
      <c r="AN56" s="49" t="e">
        <f>#REF!*AC56</f>
        <v>#REF!</v>
      </c>
      <c r="AO56" s="49" t="e">
        <f>#REF!*AD56</f>
        <v>#REF!</v>
      </c>
      <c r="AP56" s="49" t="e">
        <f>#REF!*AE56</f>
        <v>#REF!</v>
      </c>
      <c r="AQ56" s="49" t="e">
        <f>#REF!*AF56</f>
        <v>#REF!</v>
      </c>
      <c r="AR56" s="49" t="e">
        <f>#REF!*AG56</f>
        <v>#REF!</v>
      </c>
      <c r="AS56" s="49" t="e">
        <f>#REF!*AH56</f>
        <v>#REF!</v>
      </c>
      <c r="AT56" s="49" t="e">
        <f>#REF!*AI56</f>
        <v>#REF!</v>
      </c>
      <c r="AU56" s="49" t="e">
        <f>#REF!*AJ56</f>
        <v>#REF!</v>
      </c>
      <c r="AV56" s="49" t="e">
        <f>#REF!*AK56</f>
        <v>#REF!</v>
      </c>
      <c r="AW56" s="49" t="e">
        <f>#REF!*AL56</f>
        <v>#REF!</v>
      </c>
    </row>
    <row r="57" spans="1:50" ht="24.95" customHeight="1" x14ac:dyDescent="0.25">
      <c r="A57" s="19"/>
      <c r="B57" s="72" t="str">
        <f t="shared" si="53"/>
        <v>Mars</v>
      </c>
      <c r="C57" s="11" t="str">
        <f t="shared" si="53"/>
        <v>Béziers</v>
      </c>
      <c r="D57" s="11" t="str">
        <f t="shared" si="53"/>
        <v/>
      </c>
      <c r="E57" s="45">
        <f t="shared" si="53"/>
        <v>7871</v>
      </c>
      <c r="F57" s="21">
        <f>'CONSOMMATIONS FACTURES'!F55</f>
        <v>0</v>
      </c>
      <c r="G57" s="21">
        <f>'CONSOMMATIONS FACTURES'!G55</f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f>'CONSOMMATIONS FACTURES'!Q55</f>
        <v>0</v>
      </c>
      <c r="R57" s="21">
        <f>'CONSOMMATIONS FACTURES'!R55</f>
        <v>0</v>
      </c>
      <c r="S57" s="21">
        <f>'CONSOMMATIONS FACTURES'!S55</f>
        <v>0</v>
      </c>
      <c r="T57" s="21">
        <f>'CONSOMMATIONS FACTURES'!T55</f>
        <v>0</v>
      </c>
      <c r="U57" s="21">
        <f>'CONSOMMATIONS FACTURES'!U55</f>
        <v>0</v>
      </c>
      <c r="V57" s="21">
        <f>'CONSOMMATIONS FACTURES'!V55</f>
        <v>0</v>
      </c>
      <c r="W57" s="21">
        <f>'CONSOMMATIONS FACTURES'!W55</f>
        <v>0</v>
      </c>
      <c r="X57" s="21">
        <f>'CONSOMMATIONS FACTURES'!X55</f>
        <v>0</v>
      </c>
      <c r="Y57" s="21">
        <f>'CONSOMMATIONS FACTURES'!Y55</f>
        <v>0</v>
      </c>
      <c r="Z57" s="21">
        <f>'CONSOMMATIONS FACTURES'!Z55</f>
        <v>0</v>
      </c>
      <c r="AA57" s="4"/>
      <c r="AB57" s="49" t="e">
        <f>#REF!</f>
        <v>#REF!</v>
      </c>
      <c r="AC57" s="49">
        <f t="shared" si="65"/>
        <v>0</v>
      </c>
      <c r="AD57" s="49">
        <f t="shared" si="65"/>
        <v>0</v>
      </c>
      <c r="AE57" s="49">
        <f t="shared" si="65"/>
        <v>0</v>
      </c>
      <c r="AF57" s="49">
        <f t="shared" si="65"/>
        <v>0</v>
      </c>
      <c r="AG57" s="49">
        <f t="shared" si="65"/>
        <v>0</v>
      </c>
      <c r="AH57" s="49">
        <f t="shared" si="65"/>
        <v>0</v>
      </c>
      <c r="AI57" s="49">
        <f t="shared" si="65"/>
        <v>0</v>
      </c>
      <c r="AJ57" s="49">
        <f t="shared" si="65"/>
        <v>0</v>
      </c>
      <c r="AK57" s="49">
        <f t="shared" si="65"/>
        <v>0</v>
      </c>
      <c r="AL57" s="49">
        <f t="shared" si="65"/>
        <v>0</v>
      </c>
      <c r="AN57" s="49" t="e">
        <f>#REF!*AC57</f>
        <v>#REF!</v>
      </c>
      <c r="AO57" s="49" t="e">
        <f>#REF!*AD57</f>
        <v>#REF!</v>
      </c>
      <c r="AP57" s="49" t="e">
        <f>#REF!*AE57</f>
        <v>#REF!</v>
      </c>
      <c r="AQ57" s="49" t="e">
        <f>#REF!*AF57</f>
        <v>#REF!</v>
      </c>
      <c r="AR57" s="49" t="e">
        <f>#REF!*AG57</f>
        <v>#REF!</v>
      </c>
      <c r="AS57" s="49" t="e">
        <f>#REF!*AH57</f>
        <v>#REF!</v>
      </c>
      <c r="AT57" s="49" t="e">
        <f>#REF!*AI57</f>
        <v>#REF!</v>
      </c>
      <c r="AU57" s="49" t="e">
        <f>#REF!*AJ57</f>
        <v>#REF!</v>
      </c>
      <c r="AV57" s="49" t="e">
        <f>#REF!*AK57</f>
        <v>#REF!</v>
      </c>
      <c r="AW57" s="49" t="e">
        <f>#REF!*AL57</f>
        <v>#REF!</v>
      </c>
    </row>
    <row r="58" spans="1:50" ht="24.95" customHeight="1" x14ac:dyDescent="0.25">
      <c r="A58" s="19"/>
      <c r="B58" s="72" t="str">
        <f t="shared" si="53"/>
        <v>Avril</v>
      </c>
      <c r="C58" s="11" t="str">
        <f t="shared" si="53"/>
        <v>Béziers</v>
      </c>
      <c r="D58" s="11" t="str">
        <f t="shared" si="53"/>
        <v/>
      </c>
      <c r="E58" s="45">
        <f t="shared" si="53"/>
        <v>7871</v>
      </c>
      <c r="F58" s="21">
        <f>'CONSOMMATIONS FACTURES'!F56</f>
        <v>0</v>
      </c>
      <c r="G58" s="21">
        <f>'CONSOMMATIONS FACTURES'!G56</f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f>'CONSOMMATIONS FACTURES'!Q56</f>
        <v>0</v>
      </c>
      <c r="R58" s="21">
        <f>'CONSOMMATIONS FACTURES'!R56</f>
        <v>0</v>
      </c>
      <c r="S58" s="21">
        <f>'CONSOMMATIONS FACTURES'!S56</f>
        <v>0</v>
      </c>
      <c r="T58" s="21">
        <f>'CONSOMMATIONS FACTURES'!T56</f>
        <v>0</v>
      </c>
      <c r="U58" s="21">
        <f>'CONSOMMATIONS FACTURES'!U56</f>
        <v>0</v>
      </c>
      <c r="V58" s="21">
        <f>'CONSOMMATIONS FACTURES'!V56</f>
        <v>0</v>
      </c>
      <c r="W58" s="21">
        <f>'CONSOMMATIONS FACTURES'!W56</f>
        <v>0</v>
      </c>
      <c r="X58" s="21">
        <f>'CONSOMMATIONS FACTURES'!X56</f>
        <v>0</v>
      </c>
      <c r="Y58" s="21">
        <f>'CONSOMMATIONS FACTURES'!Y56</f>
        <v>0</v>
      </c>
      <c r="Z58" s="21">
        <f>'CONSOMMATIONS FACTURES'!Z56</f>
        <v>0</v>
      </c>
      <c r="AA58" s="4"/>
      <c r="AB58" s="49" t="e">
        <f>#REF!</f>
        <v>#REF!</v>
      </c>
      <c r="AC58" s="49">
        <f t="shared" si="65"/>
        <v>0</v>
      </c>
      <c r="AD58" s="49">
        <f t="shared" si="65"/>
        <v>0</v>
      </c>
      <c r="AE58" s="49">
        <f t="shared" si="65"/>
        <v>0</v>
      </c>
      <c r="AF58" s="49">
        <f t="shared" si="65"/>
        <v>0</v>
      </c>
      <c r="AG58" s="49">
        <f t="shared" si="65"/>
        <v>0</v>
      </c>
      <c r="AH58" s="49">
        <f t="shared" si="65"/>
        <v>0</v>
      </c>
      <c r="AI58" s="49">
        <f t="shared" si="65"/>
        <v>0</v>
      </c>
      <c r="AJ58" s="49">
        <f t="shared" si="65"/>
        <v>0</v>
      </c>
      <c r="AK58" s="49">
        <f t="shared" si="65"/>
        <v>0</v>
      </c>
      <c r="AL58" s="49">
        <f t="shared" si="65"/>
        <v>0</v>
      </c>
      <c r="AN58" s="49" t="e">
        <f>#REF!*AC58</f>
        <v>#REF!</v>
      </c>
      <c r="AO58" s="49" t="e">
        <f>#REF!*AD58</f>
        <v>#REF!</v>
      </c>
      <c r="AP58" s="49" t="e">
        <f>#REF!*AE58</f>
        <v>#REF!</v>
      </c>
      <c r="AQ58" s="49" t="e">
        <f>#REF!*AF58</f>
        <v>#REF!</v>
      </c>
      <c r="AR58" s="49" t="e">
        <f>#REF!*AG58</f>
        <v>#REF!</v>
      </c>
      <c r="AS58" s="49" t="e">
        <f>#REF!*AH58</f>
        <v>#REF!</v>
      </c>
      <c r="AT58" s="49" t="e">
        <f>#REF!*AI58</f>
        <v>#REF!</v>
      </c>
      <c r="AU58" s="49" t="e">
        <f>#REF!*AJ58</f>
        <v>#REF!</v>
      </c>
      <c r="AV58" s="49" t="e">
        <f>#REF!*AK58</f>
        <v>#REF!</v>
      </c>
      <c r="AW58" s="49" t="e">
        <f>#REF!*AL58</f>
        <v>#REF!</v>
      </c>
    </row>
    <row r="59" spans="1:50" ht="24.95" customHeight="1" x14ac:dyDescent="0.25">
      <c r="A59" s="19"/>
      <c r="B59" s="72" t="str">
        <f t="shared" si="53"/>
        <v>Mai</v>
      </c>
      <c r="C59" s="11" t="str">
        <f t="shared" si="53"/>
        <v>Béziers</v>
      </c>
      <c r="D59" s="11" t="str">
        <f t="shared" si="53"/>
        <v/>
      </c>
      <c r="E59" s="45">
        <f t="shared" si="53"/>
        <v>7871</v>
      </c>
      <c r="F59" s="21">
        <f>'CONSOMMATIONS FACTURES'!F57</f>
        <v>0</v>
      </c>
      <c r="G59" s="21">
        <f>'CONSOMMATIONS FACTURES'!G57</f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f>'CONSOMMATIONS FACTURES'!Q57</f>
        <v>0</v>
      </c>
      <c r="R59" s="21">
        <f>'CONSOMMATIONS FACTURES'!R57</f>
        <v>0</v>
      </c>
      <c r="S59" s="21">
        <f>'CONSOMMATIONS FACTURES'!S57</f>
        <v>0</v>
      </c>
      <c r="T59" s="21">
        <f>'CONSOMMATIONS FACTURES'!T57</f>
        <v>0</v>
      </c>
      <c r="U59" s="21">
        <f>'CONSOMMATIONS FACTURES'!U57</f>
        <v>0</v>
      </c>
      <c r="V59" s="21">
        <f>'CONSOMMATIONS FACTURES'!V57</f>
        <v>0</v>
      </c>
      <c r="W59" s="21">
        <f>'CONSOMMATIONS FACTURES'!W57</f>
        <v>0</v>
      </c>
      <c r="X59" s="21">
        <f>'CONSOMMATIONS FACTURES'!X57</f>
        <v>0</v>
      </c>
      <c r="Y59" s="21">
        <f>'CONSOMMATIONS FACTURES'!Y57</f>
        <v>0</v>
      </c>
      <c r="Z59" s="21">
        <f>'CONSOMMATIONS FACTURES'!Z57</f>
        <v>0</v>
      </c>
      <c r="AA59" s="4"/>
      <c r="AB59" s="49" t="e">
        <f>#REF!</f>
        <v>#REF!</v>
      </c>
      <c r="AC59" s="49">
        <f t="shared" si="65"/>
        <v>0</v>
      </c>
      <c r="AD59" s="49">
        <f t="shared" si="65"/>
        <v>0</v>
      </c>
      <c r="AE59" s="49">
        <f t="shared" si="65"/>
        <v>0</v>
      </c>
      <c r="AF59" s="49">
        <f t="shared" si="65"/>
        <v>0</v>
      </c>
      <c r="AG59" s="49">
        <f t="shared" si="65"/>
        <v>0</v>
      </c>
      <c r="AH59" s="49">
        <f t="shared" si="65"/>
        <v>0</v>
      </c>
      <c r="AI59" s="49">
        <f t="shared" si="65"/>
        <v>0</v>
      </c>
      <c r="AJ59" s="49">
        <f t="shared" si="65"/>
        <v>0</v>
      </c>
      <c r="AK59" s="49">
        <f t="shared" si="65"/>
        <v>0</v>
      </c>
      <c r="AL59" s="49">
        <f t="shared" si="65"/>
        <v>0</v>
      </c>
      <c r="AN59" s="49" t="e">
        <f>#REF!*AC59</f>
        <v>#REF!</v>
      </c>
      <c r="AO59" s="49" t="e">
        <f>#REF!*AD59</f>
        <v>#REF!</v>
      </c>
      <c r="AP59" s="49" t="e">
        <f>#REF!*AE59</f>
        <v>#REF!</v>
      </c>
      <c r="AQ59" s="49" t="e">
        <f>#REF!*AF59</f>
        <v>#REF!</v>
      </c>
      <c r="AR59" s="49" t="e">
        <f>#REF!*AG59</f>
        <v>#REF!</v>
      </c>
      <c r="AS59" s="49" t="e">
        <f>#REF!*AH59</f>
        <v>#REF!</v>
      </c>
      <c r="AT59" s="49" t="e">
        <f>#REF!*AI59</f>
        <v>#REF!</v>
      </c>
      <c r="AU59" s="49" t="e">
        <f>#REF!*AJ59</f>
        <v>#REF!</v>
      </c>
      <c r="AV59" s="49" t="e">
        <f>#REF!*AK59</f>
        <v>#REF!</v>
      </c>
      <c r="AW59" s="49" t="e">
        <f>#REF!*AL59</f>
        <v>#REF!</v>
      </c>
    </row>
    <row r="60" spans="1:50" ht="24.95" customHeight="1" x14ac:dyDescent="0.25">
      <c r="A60" s="19"/>
      <c r="B60" s="72" t="str">
        <f t="shared" si="53"/>
        <v>Juin</v>
      </c>
      <c r="C60" s="11" t="str">
        <f t="shared" si="53"/>
        <v>Béziers</v>
      </c>
      <c r="D60" s="11" t="str">
        <f t="shared" si="53"/>
        <v/>
      </c>
      <c r="E60" s="45">
        <f t="shared" si="53"/>
        <v>7871</v>
      </c>
      <c r="F60" s="21">
        <f>'CONSOMMATIONS FACTURES'!F58</f>
        <v>0</v>
      </c>
      <c r="G60" s="21">
        <f>'CONSOMMATIONS FACTURES'!G58</f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f>'CONSOMMATIONS FACTURES'!Q58</f>
        <v>0</v>
      </c>
      <c r="R60" s="21">
        <f>'CONSOMMATIONS FACTURES'!R58</f>
        <v>0</v>
      </c>
      <c r="S60" s="21">
        <f>'CONSOMMATIONS FACTURES'!S58</f>
        <v>0</v>
      </c>
      <c r="T60" s="21">
        <f>'CONSOMMATIONS FACTURES'!T58</f>
        <v>0</v>
      </c>
      <c r="U60" s="21">
        <f>'CONSOMMATIONS FACTURES'!U58</f>
        <v>0</v>
      </c>
      <c r="V60" s="21">
        <f>'CONSOMMATIONS FACTURES'!V58</f>
        <v>0</v>
      </c>
      <c r="W60" s="21">
        <f>'CONSOMMATIONS FACTURES'!W58</f>
        <v>0</v>
      </c>
      <c r="X60" s="21">
        <f>'CONSOMMATIONS FACTURES'!X58</f>
        <v>0</v>
      </c>
      <c r="Y60" s="21">
        <f>'CONSOMMATIONS FACTURES'!Y58</f>
        <v>0</v>
      </c>
      <c r="Z60" s="21">
        <f>'CONSOMMATIONS FACTURES'!Z58</f>
        <v>0</v>
      </c>
      <c r="AA60" s="4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</row>
    <row r="61" spans="1:50" ht="24.95" customHeight="1" x14ac:dyDescent="0.25">
      <c r="A61" s="19"/>
      <c r="B61" s="72" t="str">
        <f t="shared" ref="B61:E67" si="66">B45</f>
        <v>Juillet</v>
      </c>
      <c r="C61" s="11" t="str">
        <f t="shared" si="66"/>
        <v>Béziers</v>
      </c>
      <c r="D61" s="11" t="str">
        <f t="shared" si="66"/>
        <v/>
      </c>
      <c r="E61" s="45">
        <f t="shared" si="66"/>
        <v>7871</v>
      </c>
      <c r="F61" s="21">
        <f>'CONSOMMATIONS FACTURES'!F59</f>
        <v>0</v>
      </c>
      <c r="G61" s="21">
        <f>'CONSOMMATIONS FACTURES'!G59</f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f>'CONSOMMATIONS FACTURES'!Q59</f>
        <v>0</v>
      </c>
      <c r="R61" s="21">
        <f>'CONSOMMATIONS FACTURES'!R59</f>
        <v>0</v>
      </c>
      <c r="S61" s="21">
        <f>'CONSOMMATIONS FACTURES'!S59</f>
        <v>0</v>
      </c>
      <c r="T61" s="21">
        <f>'CONSOMMATIONS FACTURES'!T59</f>
        <v>0</v>
      </c>
      <c r="U61" s="21">
        <f>'CONSOMMATIONS FACTURES'!U59</f>
        <v>0</v>
      </c>
      <c r="V61" s="21">
        <f>'CONSOMMATIONS FACTURES'!V59</f>
        <v>0</v>
      </c>
      <c r="W61" s="21">
        <f>'CONSOMMATIONS FACTURES'!W59</f>
        <v>0</v>
      </c>
      <c r="X61" s="21">
        <f>'CONSOMMATIONS FACTURES'!X59</f>
        <v>0</v>
      </c>
      <c r="Y61" s="21">
        <f>'CONSOMMATIONS FACTURES'!Y59</f>
        <v>0</v>
      </c>
      <c r="Z61" s="21">
        <f>'CONSOMMATIONS FACTURES'!Z59</f>
        <v>0</v>
      </c>
      <c r="AA61" s="4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</row>
    <row r="62" spans="1:50" ht="24.95" customHeight="1" x14ac:dyDescent="0.25">
      <c r="A62" s="19"/>
      <c r="B62" s="72" t="str">
        <f t="shared" si="66"/>
        <v>Août</v>
      </c>
      <c r="C62" s="11" t="str">
        <f t="shared" si="66"/>
        <v>Béziers</v>
      </c>
      <c r="D62" s="11" t="str">
        <f t="shared" si="66"/>
        <v/>
      </c>
      <c r="E62" s="45">
        <f t="shared" si="66"/>
        <v>7871</v>
      </c>
      <c r="F62" s="21">
        <f>'CONSOMMATIONS FACTURES'!F60</f>
        <v>0</v>
      </c>
      <c r="G62" s="21">
        <f>'CONSOMMATIONS FACTURES'!G60</f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f>'CONSOMMATIONS FACTURES'!Q60</f>
        <v>0</v>
      </c>
      <c r="R62" s="21">
        <f>'CONSOMMATIONS FACTURES'!R60</f>
        <v>0</v>
      </c>
      <c r="S62" s="21">
        <f>'CONSOMMATIONS FACTURES'!S60</f>
        <v>0</v>
      </c>
      <c r="T62" s="21">
        <f>'CONSOMMATIONS FACTURES'!T60</f>
        <v>0</v>
      </c>
      <c r="U62" s="21">
        <f>'CONSOMMATIONS FACTURES'!U60</f>
        <v>0</v>
      </c>
      <c r="V62" s="21">
        <f>'CONSOMMATIONS FACTURES'!V60</f>
        <v>0</v>
      </c>
      <c r="W62" s="21">
        <f>'CONSOMMATIONS FACTURES'!W60</f>
        <v>0</v>
      </c>
      <c r="X62" s="21">
        <f>'CONSOMMATIONS FACTURES'!X60</f>
        <v>0</v>
      </c>
      <c r="Y62" s="21">
        <f>'CONSOMMATIONS FACTURES'!Y60</f>
        <v>0</v>
      </c>
      <c r="Z62" s="21">
        <f>'CONSOMMATIONS FACTURES'!Z60</f>
        <v>0</v>
      </c>
      <c r="AA62" s="4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</row>
    <row r="63" spans="1:50" ht="24.95" customHeight="1" x14ac:dyDescent="0.25">
      <c r="A63" s="19"/>
      <c r="B63" s="72" t="str">
        <f t="shared" si="66"/>
        <v>Septembre</v>
      </c>
      <c r="C63" s="11" t="str">
        <f t="shared" si="66"/>
        <v>Béziers</v>
      </c>
      <c r="D63" s="11" t="str">
        <f t="shared" si="66"/>
        <v/>
      </c>
      <c r="E63" s="45">
        <f t="shared" si="66"/>
        <v>7871</v>
      </c>
      <c r="F63" s="21">
        <f>'CONSOMMATIONS FACTURES'!F61</f>
        <v>0</v>
      </c>
      <c r="G63" s="21">
        <f>'CONSOMMATIONS FACTURES'!G61</f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f>'CONSOMMATIONS FACTURES'!Q61</f>
        <v>0</v>
      </c>
      <c r="R63" s="21">
        <f>'CONSOMMATIONS FACTURES'!R61</f>
        <v>0</v>
      </c>
      <c r="S63" s="21">
        <f>'CONSOMMATIONS FACTURES'!S61</f>
        <v>0</v>
      </c>
      <c r="T63" s="21">
        <f>'CONSOMMATIONS FACTURES'!T61</f>
        <v>0</v>
      </c>
      <c r="U63" s="21">
        <f>'CONSOMMATIONS FACTURES'!U61</f>
        <v>0</v>
      </c>
      <c r="V63" s="21">
        <f>'CONSOMMATIONS FACTURES'!V61</f>
        <v>0</v>
      </c>
      <c r="W63" s="21">
        <f>'CONSOMMATIONS FACTURES'!W61</f>
        <v>0</v>
      </c>
      <c r="X63" s="21">
        <f>'CONSOMMATIONS FACTURES'!X61</f>
        <v>0</v>
      </c>
      <c r="Y63" s="21">
        <f>'CONSOMMATIONS FACTURES'!Y61</f>
        <v>0</v>
      </c>
      <c r="Z63" s="21">
        <f>'CONSOMMATIONS FACTURES'!Z61</f>
        <v>0</v>
      </c>
      <c r="AA63" s="4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</row>
    <row r="64" spans="1:50" ht="24.95" customHeight="1" x14ac:dyDescent="0.25">
      <c r="A64" s="19"/>
      <c r="B64" s="72" t="str">
        <f t="shared" si="66"/>
        <v>Octobre</v>
      </c>
      <c r="C64" s="11" t="str">
        <f t="shared" si="66"/>
        <v>Béziers</v>
      </c>
      <c r="D64" s="11" t="str">
        <f t="shared" si="66"/>
        <v/>
      </c>
      <c r="E64" s="45">
        <f t="shared" si="66"/>
        <v>7871</v>
      </c>
      <c r="F64" s="21">
        <f>'CONSOMMATIONS FACTURES'!F62</f>
        <v>0</v>
      </c>
      <c r="G64" s="21">
        <f>'CONSOMMATIONS FACTURES'!G62</f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f>'CONSOMMATIONS FACTURES'!Q62</f>
        <v>0</v>
      </c>
      <c r="R64" s="21">
        <f>'CONSOMMATIONS FACTURES'!R62</f>
        <v>0</v>
      </c>
      <c r="S64" s="21">
        <f>'CONSOMMATIONS FACTURES'!S62</f>
        <v>0</v>
      </c>
      <c r="T64" s="21">
        <f>'CONSOMMATIONS FACTURES'!T62</f>
        <v>0</v>
      </c>
      <c r="U64" s="21">
        <f>'CONSOMMATIONS FACTURES'!U62</f>
        <v>0</v>
      </c>
      <c r="V64" s="21">
        <f>'CONSOMMATIONS FACTURES'!V62</f>
        <v>0</v>
      </c>
      <c r="W64" s="21">
        <f>'CONSOMMATIONS FACTURES'!W62</f>
        <v>0</v>
      </c>
      <c r="X64" s="21">
        <f>'CONSOMMATIONS FACTURES'!X62</f>
        <v>0</v>
      </c>
      <c r="Y64" s="21">
        <f>'CONSOMMATIONS FACTURES'!Y62</f>
        <v>0</v>
      </c>
      <c r="Z64" s="21">
        <f>'CONSOMMATIONS FACTURES'!Z62</f>
        <v>0</v>
      </c>
      <c r="AA64" s="4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</row>
    <row r="65" spans="1:50" ht="24.95" customHeight="1" x14ac:dyDescent="0.25">
      <c r="A65" s="19"/>
      <c r="B65" s="72" t="str">
        <f t="shared" si="66"/>
        <v>Novembre</v>
      </c>
      <c r="C65" s="11" t="str">
        <f t="shared" si="66"/>
        <v>Béziers</v>
      </c>
      <c r="D65" s="11" t="str">
        <f t="shared" si="66"/>
        <v/>
      </c>
      <c r="E65" s="45">
        <f t="shared" si="66"/>
        <v>7871</v>
      </c>
      <c r="F65" s="21">
        <f>'CONSOMMATIONS FACTURES'!F63</f>
        <v>0</v>
      </c>
      <c r="G65" s="21">
        <f>'CONSOMMATIONS FACTURES'!G63</f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f>'CONSOMMATIONS FACTURES'!Q63</f>
        <v>0</v>
      </c>
      <c r="R65" s="21">
        <f>'CONSOMMATIONS FACTURES'!R63</f>
        <v>0</v>
      </c>
      <c r="S65" s="21">
        <f>'CONSOMMATIONS FACTURES'!S63</f>
        <v>0</v>
      </c>
      <c r="T65" s="21">
        <f>'CONSOMMATIONS FACTURES'!T63</f>
        <v>0</v>
      </c>
      <c r="U65" s="21">
        <f>'CONSOMMATIONS FACTURES'!U63</f>
        <v>0</v>
      </c>
      <c r="V65" s="21">
        <f>'CONSOMMATIONS FACTURES'!V63</f>
        <v>0</v>
      </c>
      <c r="W65" s="21">
        <f>'CONSOMMATIONS FACTURES'!W63</f>
        <v>0</v>
      </c>
      <c r="X65" s="21">
        <f>'CONSOMMATIONS FACTURES'!X63</f>
        <v>0</v>
      </c>
      <c r="Y65" s="21">
        <f>'CONSOMMATIONS FACTURES'!Y63</f>
        <v>0</v>
      </c>
      <c r="Z65" s="21">
        <f>'CONSOMMATIONS FACTURES'!Z63</f>
        <v>0</v>
      </c>
      <c r="AA65" s="4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</row>
    <row r="66" spans="1:50" ht="24.95" customHeight="1" x14ac:dyDescent="0.25">
      <c r="A66" s="19"/>
      <c r="B66" s="72" t="str">
        <f t="shared" si="66"/>
        <v>Décembre</v>
      </c>
      <c r="C66" s="11" t="str">
        <f t="shared" si="66"/>
        <v>Béziers</v>
      </c>
      <c r="D66" s="11" t="str">
        <f t="shared" si="66"/>
        <v/>
      </c>
      <c r="E66" s="45">
        <f t="shared" si="66"/>
        <v>7871</v>
      </c>
      <c r="F66" s="21">
        <f>'CONSOMMATIONS FACTURES'!F64</f>
        <v>0</v>
      </c>
      <c r="G66" s="21">
        <f>'CONSOMMATIONS FACTURES'!G64</f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f>'CONSOMMATIONS FACTURES'!Q64</f>
        <v>0</v>
      </c>
      <c r="R66" s="21">
        <f>'CONSOMMATIONS FACTURES'!R64</f>
        <v>0</v>
      </c>
      <c r="S66" s="21">
        <f>'CONSOMMATIONS FACTURES'!S64</f>
        <v>0</v>
      </c>
      <c r="T66" s="21">
        <f>'CONSOMMATIONS FACTURES'!T64</f>
        <v>0</v>
      </c>
      <c r="U66" s="21">
        <f>'CONSOMMATIONS FACTURES'!U64</f>
        <v>0</v>
      </c>
      <c r="V66" s="21">
        <f>'CONSOMMATIONS FACTURES'!V64</f>
        <v>0</v>
      </c>
      <c r="W66" s="21">
        <f>'CONSOMMATIONS FACTURES'!W64</f>
        <v>0</v>
      </c>
      <c r="X66" s="21">
        <f>'CONSOMMATIONS FACTURES'!X64</f>
        <v>0</v>
      </c>
      <c r="Y66" s="21">
        <f>'CONSOMMATIONS FACTURES'!Y64</f>
        <v>0</v>
      </c>
      <c r="Z66" s="21">
        <f>'CONSOMMATIONS FACTURES'!Z64</f>
        <v>0</v>
      </c>
      <c r="AA66" s="4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</row>
    <row r="67" spans="1:50" ht="24.95" customHeight="1" x14ac:dyDescent="0.25">
      <c r="A67" s="19"/>
      <c r="B67" s="86" t="s">
        <v>38</v>
      </c>
      <c r="C67" s="11" t="str">
        <f t="shared" si="66"/>
        <v>Béziers</v>
      </c>
      <c r="D67" s="11" t="str">
        <f t="shared" si="66"/>
        <v/>
      </c>
      <c r="E67" s="45">
        <f t="shared" si="66"/>
        <v>7871</v>
      </c>
      <c r="F67" s="87">
        <f>SUM(F55:F66)</f>
        <v>0</v>
      </c>
      <c r="G67" s="87">
        <f t="shared" ref="G67" si="67">SUM(G55:G66)</f>
        <v>0</v>
      </c>
      <c r="H67" s="87">
        <f t="shared" ref="H67" si="68">SUM(H55:H66)</f>
        <v>0</v>
      </c>
      <c r="I67" s="87">
        <f t="shared" ref="I67" si="69">SUM(I55:I66)</f>
        <v>0</v>
      </c>
      <c r="J67" s="87">
        <f t="shared" ref="J67" si="70">SUM(J55:J66)</f>
        <v>0</v>
      </c>
      <c r="K67" s="87">
        <f t="shared" ref="K67" si="71">SUM(K55:K66)</f>
        <v>0</v>
      </c>
      <c r="L67" s="87">
        <f t="shared" ref="L67" si="72">SUM(L55:L66)</f>
        <v>0</v>
      </c>
      <c r="M67" s="87">
        <f t="shared" ref="M67" si="73">SUM(M55:M66)</f>
        <v>0</v>
      </c>
      <c r="N67" s="87">
        <f t="shared" ref="N67" si="74">SUM(N55:N66)</f>
        <v>0</v>
      </c>
      <c r="O67" s="87">
        <f t="shared" ref="O67" si="75">SUM(O55:O66)</f>
        <v>0</v>
      </c>
      <c r="P67" s="87">
        <f t="shared" ref="P67" si="76">SUM(P55:P66)</f>
        <v>0</v>
      </c>
      <c r="Q67" s="87">
        <f t="shared" ref="Q67:Z67" si="77">SUM(Q55:Q66)</f>
        <v>0</v>
      </c>
      <c r="R67" s="87">
        <f t="shared" si="77"/>
        <v>0</v>
      </c>
      <c r="S67" s="87">
        <f t="shared" si="77"/>
        <v>0</v>
      </c>
      <c r="T67" s="87">
        <f t="shared" si="77"/>
        <v>0</v>
      </c>
      <c r="U67" s="87">
        <f t="shared" si="77"/>
        <v>0</v>
      </c>
      <c r="V67" s="87">
        <f t="shared" si="77"/>
        <v>0</v>
      </c>
      <c r="W67" s="87">
        <f t="shared" si="77"/>
        <v>0</v>
      </c>
      <c r="X67" s="87">
        <f t="shared" si="77"/>
        <v>0</v>
      </c>
      <c r="Y67" s="87">
        <f t="shared" si="77"/>
        <v>0</v>
      </c>
      <c r="Z67" s="87">
        <f t="shared" si="77"/>
        <v>0</v>
      </c>
      <c r="AA67" s="4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</row>
    <row r="68" spans="1:50" ht="50.1" customHeight="1" x14ac:dyDescent="0.25">
      <c r="A68" s="19"/>
      <c r="B68" s="254" t="s">
        <v>31</v>
      </c>
      <c r="C68" s="254"/>
      <c r="D68" s="254"/>
      <c r="E68" s="254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4"/>
      <c r="AA68" s="4"/>
      <c r="AB68" s="50" t="e">
        <f>IF(#REF!="",0,#REF!)</f>
        <v>#REF!</v>
      </c>
      <c r="AC68" s="49">
        <f t="shared" ref="AC68:AM68" si="78">F92</f>
        <v>0</v>
      </c>
      <c r="AD68" s="49">
        <f t="shared" si="78"/>
        <v>0</v>
      </c>
      <c r="AE68" s="49">
        <f t="shared" si="78"/>
        <v>0</v>
      </c>
      <c r="AF68" s="49">
        <f t="shared" si="78"/>
        <v>0</v>
      </c>
      <c r="AG68" s="49">
        <f t="shared" si="78"/>
        <v>0</v>
      </c>
      <c r="AH68" s="49">
        <f t="shared" si="78"/>
        <v>0</v>
      </c>
      <c r="AI68" s="49">
        <f t="shared" si="78"/>
        <v>0</v>
      </c>
      <c r="AJ68" s="49">
        <f t="shared" si="78"/>
        <v>0</v>
      </c>
      <c r="AK68" s="49">
        <f t="shared" si="78"/>
        <v>0</v>
      </c>
      <c r="AL68" s="49">
        <f t="shared" si="78"/>
        <v>0</v>
      </c>
      <c r="AM68" s="49">
        <f t="shared" si="78"/>
        <v>0</v>
      </c>
      <c r="AN68" s="49" t="e">
        <f t="shared" si="13"/>
        <v>#REF!</v>
      </c>
      <c r="AO68" s="49" t="e">
        <f t="shared" si="14"/>
        <v>#REF!</v>
      </c>
      <c r="AP68" s="49" t="e">
        <f t="shared" si="15"/>
        <v>#REF!</v>
      </c>
      <c r="AQ68" s="49" t="e">
        <f t="shared" si="16"/>
        <v>#REF!</v>
      </c>
      <c r="AR68" s="49" t="e">
        <f t="shared" si="17"/>
        <v>#REF!</v>
      </c>
      <c r="AS68" s="49" t="e">
        <f t="shared" si="18"/>
        <v>#REF!</v>
      </c>
      <c r="AT68" s="49" t="e">
        <f t="shared" si="19"/>
        <v>#REF!</v>
      </c>
      <c r="AU68" s="49" t="e">
        <f t="shared" si="20"/>
        <v>#REF!</v>
      </c>
      <c r="AV68" s="49" t="e">
        <f t="shared" si="21"/>
        <v>#REF!</v>
      </c>
      <c r="AW68" s="49" t="e">
        <f t="shared" si="22"/>
        <v>#REF!</v>
      </c>
      <c r="AX68" s="49" t="e">
        <f t="shared" si="23"/>
        <v>#REF!</v>
      </c>
    </row>
    <row r="69" spans="1:50" ht="50.1" customHeight="1" x14ac:dyDescent="0.25">
      <c r="A69" s="19"/>
      <c r="B69" s="255"/>
      <c r="C69" s="255"/>
      <c r="D69" s="255"/>
      <c r="E69" s="255"/>
      <c r="F69" s="259" t="s">
        <v>28</v>
      </c>
      <c r="G69" s="259"/>
      <c r="H69" s="259"/>
      <c r="I69" s="259"/>
      <c r="J69" s="259"/>
      <c r="K69" s="259"/>
      <c r="L69" s="259"/>
      <c r="M69" s="259"/>
      <c r="N69" s="259"/>
      <c r="O69" s="259"/>
      <c r="P69" s="259"/>
      <c r="Q69" s="259"/>
      <c r="R69" s="259"/>
      <c r="S69" s="259"/>
      <c r="T69" s="259"/>
      <c r="U69" s="259"/>
      <c r="V69" s="259"/>
      <c r="W69" s="259"/>
      <c r="X69" s="259"/>
      <c r="Y69" s="259"/>
      <c r="Z69" s="260"/>
      <c r="AA69" s="4"/>
      <c r="AB69" s="50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</row>
    <row r="70" spans="1:50" ht="50.1" customHeight="1" x14ac:dyDescent="0.25">
      <c r="A70" s="19"/>
      <c r="B70" s="40" t="str">
        <f t="shared" ref="B70:E82" si="79">B4</f>
        <v>Mois</v>
      </c>
      <c r="C70" s="41" t="str">
        <f t="shared" si="79"/>
        <v xml:space="preserve">VILLE : </v>
      </c>
      <c r="D70" s="41" t="str">
        <f t="shared" si="79"/>
        <v>ANNEE</v>
      </c>
      <c r="E70" s="41" t="str">
        <f t="shared" si="79"/>
        <v xml:space="preserve">Surface de plancher </v>
      </c>
      <c r="F70" s="22">
        <v>2010</v>
      </c>
      <c r="G70" s="22">
        <f>F70+1</f>
        <v>2011</v>
      </c>
      <c r="H70" s="22">
        <f>G70+1</f>
        <v>2012</v>
      </c>
      <c r="I70" s="22">
        <f t="shared" ref="I70:Q70" si="80">H70+1</f>
        <v>2013</v>
      </c>
      <c r="J70" s="22">
        <f t="shared" si="80"/>
        <v>2014</v>
      </c>
      <c r="K70" s="22">
        <f t="shared" si="80"/>
        <v>2015</v>
      </c>
      <c r="L70" s="22">
        <f t="shared" si="80"/>
        <v>2016</v>
      </c>
      <c r="M70" s="22">
        <f t="shared" si="80"/>
        <v>2017</v>
      </c>
      <c r="N70" s="22">
        <f t="shared" si="80"/>
        <v>2018</v>
      </c>
      <c r="O70" s="22">
        <f t="shared" si="80"/>
        <v>2019</v>
      </c>
      <c r="P70" s="22">
        <f t="shared" si="80"/>
        <v>2020</v>
      </c>
      <c r="Q70" s="22">
        <f t="shared" si="80"/>
        <v>2021</v>
      </c>
      <c r="R70" s="22">
        <f t="shared" ref="R70" si="81">Q70+1</f>
        <v>2022</v>
      </c>
      <c r="S70" s="22">
        <f t="shared" ref="S70" si="82">R70+1</f>
        <v>2023</v>
      </c>
      <c r="T70" s="22">
        <f t="shared" ref="T70" si="83">S70+1</f>
        <v>2024</v>
      </c>
      <c r="U70" s="22">
        <f t="shared" ref="U70" si="84">T70+1</f>
        <v>2025</v>
      </c>
      <c r="V70" s="22">
        <f t="shared" ref="V70" si="85">U70+1</f>
        <v>2026</v>
      </c>
      <c r="W70" s="22">
        <f t="shared" ref="W70" si="86">V70+1</f>
        <v>2027</v>
      </c>
      <c r="X70" s="22">
        <f t="shared" ref="X70" si="87">W70+1</f>
        <v>2028</v>
      </c>
      <c r="Y70" s="22">
        <f t="shared" ref="Y70" si="88">X70+1</f>
        <v>2029</v>
      </c>
      <c r="Z70" s="22">
        <f t="shared" ref="Z70" si="89">Y70+1</f>
        <v>2030</v>
      </c>
      <c r="AA70" s="4"/>
      <c r="AB70" s="50" t="e">
        <f>IF(#REF!="",0,#REF!)</f>
        <v>#REF!</v>
      </c>
      <c r="AC70" s="49">
        <f t="shared" ref="AC70:AM76" si="90">F100</f>
        <v>0</v>
      </c>
      <c r="AD70" s="49">
        <f t="shared" si="90"/>
        <v>0</v>
      </c>
      <c r="AE70" s="49">
        <f t="shared" si="90"/>
        <v>0</v>
      </c>
      <c r="AF70" s="49">
        <f t="shared" si="90"/>
        <v>0</v>
      </c>
      <c r="AG70" s="49">
        <f t="shared" si="90"/>
        <v>0</v>
      </c>
      <c r="AH70" s="49">
        <f t="shared" si="90"/>
        <v>0</v>
      </c>
      <c r="AI70" s="49">
        <f t="shared" si="90"/>
        <v>0</v>
      </c>
      <c r="AJ70" s="49">
        <f t="shared" si="90"/>
        <v>0</v>
      </c>
      <c r="AK70" s="49">
        <f t="shared" si="90"/>
        <v>0</v>
      </c>
      <c r="AL70" s="49">
        <f t="shared" si="90"/>
        <v>0</v>
      </c>
      <c r="AM70" s="49">
        <f t="shared" si="90"/>
        <v>0</v>
      </c>
      <c r="AN70" s="49" t="e">
        <f t="shared" si="13"/>
        <v>#REF!</v>
      </c>
      <c r="AO70" s="49" t="e">
        <f t="shared" si="14"/>
        <v>#REF!</v>
      </c>
      <c r="AP70" s="49" t="e">
        <f t="shared" si="15"/>
        <v>#REF!</v>
      </c>
      <c r="AQ70" s="49" t="e">
        <f t="shared" si="16"/>
        <v>#REF!</v>
      </c>
      <c r="AR70" s="49" t="e">
        <f t="shared" si="17"/>
        <v>#REF!</v>
      </c>
      <c r="AS70" s="49" t="e">
        <f t="shared" si="18"/>
        <v>#REF!</v>
      </c>
      <c r="AT70" s="49" t="e">
        <f t="shared" si="19"/>
        <v>#REF!</v>
      </c>
      <c r="AU70" s="49" t="e">
        <f t="shared" si="20"/>
        <v>#REF!</v>
      </c>
      <c r="AV70" s="49" t="e">
        <f t="shared" si="21"/>
        <v>#REF!</v>
      </c>
      <c r="AW70" s="49" t="e">
        <f t="shared" si="22"/>
        <v>#REF!</v>
      </c>
      <c r="AX70" s="49" t="e">
        <f t="shared" si="23"/>
        <v>#REF!</v>
      </c>
    </row>
    <row r="71" spans="1:50" ht="24.95" customHeight="1" x14ac:dyDescent="0.25">
      <c r="A71" s="19"/>
      <c r="B71" s="72" t="str">
        <f t="shared" si="79"/>
        <v>Janvier</v>
      </c>
      <c r="C71" s="11" t="str">
        <f t="shared" si="79"/>
        <v>Béziers</v>
      </c>
      <c r="D71" s="11" t="str">
        <f t="shared" si="79"/>
        <v/>
      </c>
      <c r="E71" s="45">
        <f t="shared" si="79"/>
        <v>7871</v>
      </c>
      <c r="F71" s="21">
        <f>'CONSOMMATIONS FACTURES'!F69</f>
        <v>0</v>
      </c>
      <c r="G71" s="21">
        <f>'CONSOMMATIONS FACTURES'!G69</f>
        <v>0</v>
      </c>
      <c r="H71" s="21">
        <f>'CONSOMMATIONS FACTURES'!H69</f>
        <v>0</v>
      </c>
      <c r="I71" s="21">
        <f>'CONSOMMATIONS FACTURES'!I69</f>
        <v>0</v>
      </c>
      <c r="J71" s="21">
        <f>'CONSOMMATIONS FACTURES'!J69</f>
        <v>0</v>
      </c>
      <c r="K71" s="21">
        <f>'CONSOMMATIONS FACTURES'!K69</f>
        <v>0</v>
      </c>
      <c r="L71" s="21">
        <f>'CONSOMMATIONS FACTURES'!L69</f>
        <v>0</v>
      </c>
      <c r="M71" s="21">
        <f>'CONSOMMATIONS FACTURES'!M69</f>
        <v>0</v>
      </c>
      <c r="N71" s="21">
        <f>'CONSOMMATIONS FACTURES'!N69</f>
        <v>0</v>
      </c>
      <c r="O71" s="21">
        <f>'CONSOMMATIONS FACTURES'!O69</f>
        <v>0</v>
      </c>
      <c r="P71" s="21">
        <f>'CONSOMMATIONS FACTURES'!P69</f>
        <v>0</v>
      </c>
      <c r="Q71" s="21">
        <f>'CONSOMMATIONS FACTURES'!Q69</f>
        <v>0</v>
      </c>
      <c r="R71" s="21">
        <f>'CONSOMMATIONS FACTURES'!R69</f>
        <v>0</v>
      </c>
      <c r="S71" s="21">
        <f>'CONSOMMATIONS FACTURES'!S69</f>
        <v>0</v>
      </c>
      <c r="T71" s="21">
        <f>'CONSOMMATIONS FACTURES'!T69</f>
        <v>0</v>
      </c>
      <c r="U71" s="21">
        <f>'CONSOMMATIONS FACTURES'!U69</f>
        <v>0</v>
      </c>
      <c r="V71" s="21">
        <f>'CONSOMMATIONS FACTURES'!V69</f>
        <v>0</v>
      </c>
      <c r="W71" s="21">
        <f>'CONSOMMATIONS FACTURES'!W69</f>
        <v>0</v>
      </c>
      <c r="X71" s="21">
        <f>'CONSOMMATIONS FACTURES'!X69</f>
        <v>0</v>
      </c>
      <c r="Y71" s="21">
        <f>'CONSOMMATIONS FACTURES'!Y69</f>
        <v>0</v>
      </c>
      <c r="Z71" s="21">
        <f>'CONSOMMATIONS FACTURES'!Z69</f>
        <v>0</v>
      </c>
      <c r="AA71" s="4"/>
      <c r="AB71" s="50" t="e">
        <f>IF(#REF!="",0,#REF!)</f>
        <v>#REF!</v>
      </c>
      <c r="AC71" s="49" t="str">
        <f t="shared" si="90"/>
        <v>CONSOMMATIONS ANNUELLES en kWh</v>
      </c>
      <c r="AD71" s="49">
        <f t="shared" si="90"/>
        <v>0</v>
      </c>
      <c r="AE71" s="49">
        <f t="shared" si="90"/>
        <v>0</v>
      </c>
      <c r="AF71" s="49">
        <f t="shared" si="90"/>
        <v>0</v>
      </c>
      <c r="AG71" s="49">
        <f t="shared" si="90"/>
        <v>0</v>
      </c>
      <c r="AH71" s="49">
        <f t="shared" si="90"/>
        <v>0</v>
      </c>
      <c r="AI71" s="49">
        <f t="shared" si="90"/>
        <v>0</v>
      </c>
      <c r="AJ71" s="49">
        <f t="shared" si="90"/>
        <v>0</v>
      </c>
      <c r="AK71" s="49">
        <f t="shared" si="90"/>
        <v>0</v>
      </c>
      <c r="AL71" s="49">
        <f t="shared" si="90"/>
        <v>0</v>
      </c>
      <c r="AM71" s="49">
        <f t="shared" si="90"/>
        <v>0</v>
      </c>
      <c r="AN71" s="49" t="e">
        <f t="shared" si="13"/>
        <v>#REF!</v>
      </c>
      <c r="AO71" s="49" t="e">
        <f t="shared" si="14"/>
        <v>#REF!</v>
      </c>
      <c r="AP71" s="49" t="e">
        <f t="shared" si="15"/>
        <v>#REF!</v>
      </c>
      <c r="AQ71" s="49" t="e">
        <f t="shared" si="16"/>
        <v>#REF!</v>
      </c>
      <c r="AR71" s="49" t="e">
        <f t="shared" si="17"/>
        <v>#REF!</v>
      </c>
      <c r="AS71" s="49" t="e">
        <f t="shared" si="18"/>
        <v>#REF!</v>
      </c>
      <c r="AT71" s="49" t="e">
        <f t="shared" si="19"/>
        <v>#REF!</v>
      </c>
      <c r="AU71" s="49" t="e">
        <f t="shared" si="20"/>
        <v>#REF!</v>
      </c>
      <c r="AV71" s="49" t="e">
        <f t="shared" si="21"/>
        <v>#REF!</v>
      </c>
      <c r="AW71" s="49" t="e">
        <f t="shared" si="22"/>
        <v>#REF!</v>
      </c>
      <c r="AX71" s="49" t="e">
        <f t="shared" si="23"/>
        <v>#REF!</v>
      </c>
    </row>
    <row r="72" spans="1:50" ht="24.95" customHeight="1" x14ac:dyDescent="0.25">
      <c r="A72" s="19"/>
      <c r="B72" s="72" t="str">
        <f t="shared" si="79"/>
        <v>Février</v>
      </c>
      <c r="C72" s="11" t="str">
        <f t="shared" si="79"/>
        <v>Béziers</v>
      </c>
      <c r="D72" s="11" t="str">
        <f t="shared" si="79"/>
        <v/>
      </c>
      <c r="E72" s="45">
        <f t="shared" si="79"/>
        <v>7871</v>
      </c>
      <c r="F72" s="21">
        <f>'CONSOMMATIONS FACTURES'!F70</f>
        <v>0</v>
      </c>
      <c r="G72" s="21">
        <f>'CONSOMMATIONS FACTURES'!G70</f>
        <v>0</v>
      </c>
      <c r="H72" s="21">
        <f>'CONSOMMATIONS FACTURES'!H70</f>
        <v>0</v>
      </c>
      <c r="I72" s="21">
        <f>'CONSOMMATIONS FACTURES'!I70</f>
        <v>0</v>
      </c>
      <c r="J72" s="21">
        <f>'CONSOMMATIONS FACTURES'!J70</f>
        <v>0</v>
      </c>
      <c r="K72" s="21">
        <f>'CONSOMMATIONS FACTURES'!K70</f>
        <v>0</v>
      </c>
      <c r="L72" s="21">
        <f>'CONSOMMATIONS FACTURES'!L70</f>
        <v>0</v>
      </c>
      <c r="M72" s="21">
        <f>'CONSOMMATIONS FACTURES'!M70</f>
        <v>0</v>
      </c>
      <c r="N72" s="21">
        <f>'CONSOMMATIONS FACTURES'!N70</f>
        <v>0</v>
      </c>
      <c r="O72" s="21">
        <f>'CONSOMMATIONS FACTURES'!O70</f>
        <v>0</v>
      </c>
      <c r="P72" s="21">
        <f>'CONSOMMATIONS FACTURES'!P70</f>
        <v>0</v>
      </c>
      <c r="Q72" s="21">
        <f>'CONSOMMATIONS FACTURES'!Q70</f>
        <v>0</v>
      </c>
      <c r="R72" s="21">
        <f>'CONSOMMATIONS FACTURES'!R70</f>
        <v>0</v>
      </c>
      <c r="S72" s="21">
        <f>'CONSOMMATIONS FACTURES'!S70</f>
        <v>0</v>
      </c>
      <c r="T72" s="21">
        <f>'CONSOMMATIONS FACTURES'!T70</f>
        <v>0</v>
      </c>
      <c r="U72" s="21">
        <f>'CONSOMMATIONS FACTURES'!U70</f>
        <v>0</v>
      </c>
      <c r="V72" s="21">
        <f>'CONSOMMATIONS FACTURES'!V70</f>
        <v>0</v>
      </c>
      <c r="W72" s="21">
        <f>'CONSOMMATIONS FACTURES'!W70</f>
        <v>0</v>
      </c>
      <c r="X72" s="21">
        <f>'CONSOMMATIONS FACTURES'!X70</f>
        <v>0</v>
      </c>
      <c r="Y72" s="21">
        <f>'CONSOMMATIONS FACTURES'!Y70</f>
        <v>0</v>
      </c>
      <c r="Z72" s="21">
        <f>'CONSOMMATIONS FACTURES'!Z70</f>
        <v>0</v>
      </c>
      <c r="AA72" s="4"/>
      <c r="AB72" s="50" t="e">
        <f>IF(#REF!="",0,#REF!)</f>
        <v>#REF!</v>
      </c>
      <c r="AC72" s="49">
        <f t="shared" si="90"/>
        <v>2010</v>
      </c>
      <c r="AD72" s="49">
        <f t="shared" si="90"/>
        <v>2011</v>
      </c>
      <c r="AE72" s="49">
        <f t="shared" si="90"/>
        <v>2012</v>
      </c>
      <c r="AF72" s="49">
        <f t="shared" si="90"/>
        <v>2013</v>
      </c>
      <c r="AG72" s="49">
        <f t="shared" si="90"/>
        <v>2014</v>
      </c>
      <c r="AH72" s="49">
        <f t="shared" si="90"/>
        <v>2015</v>
      </c>
      <c r="AI72" s="49">
        <f t="shared" si="90"/>
        <v>2016</v>
      </c>
      <c r="AJ72" s="49">
        <f t="shared" si="90"/>
        <v>2017</v>
      </c>
      <c r="AK72" s="49">
        <f t="shared" si="90"/>
        <v>2018</v>
      </c>
      <c r="AL72" s="49">
        <f t="shared" si="90"/>
        <v>2019</v>
      </c>
      <c r="AM72" s="49">
        <f t="shared" si="90"/>
        <v>2020</v>
      </c>
      <c r="AN72" s="49" t="e">
        <f t="shared" ref="AN72:AN132" si="91">AB72*AC72</f>
        <v>#REF!</v>
      </c>
      <c r="AO72" s="49" t="e">
        <f t="shared" ref="AO72:AO132" si="92">AB72*AD72</f>
        <v>#REF!</v>
      </c>
      <c r="AP72" s="49" t="e">
        <f t="shared" ref="AP72:AP132" si="93">AB72*AE72</f>
        <v>#REF!</v>
      </c>
      <c r="AQ72" s="49" t="e">
        <f t="shared" ref="AQ72:AQ132" si="94">AB72*AF72</f>
        <v>#REF!</v>
      </c>
      <c r="AR72" s="49" t="e">
        <f t="shared" ref="AR72:AR132" si="95">AB72*AG72</f>
        <v>#REF!</v>
      </c>
      <c r="AS72" s="49" t="e">
        <f t="shared" ref="AS72:AS132" si="96">AB72*AH72</f>
        <v>#REF!</v>
      </c>
      <c r="AT72" s="49" t="e">
        <f t="shared" ref="AT72:AT132" si="97">AB72*AI72</f>
        <v>#REF!</v>
      </c>
      <c r="AU72" s="49" t="e">
        <f t="shared" ref="AU72:AU132" si="98">AB72*AJ72</f>
        <v>#REF!</v>
      </c>
      <c r="AV72" s="49" t="e">
        <f t="shared" ref="AV72:AV132" si="99">AB72*AK72</f>
        <v>#REF!</v>
      </c>
      <c r="AW72" s="49" t="e">
        <f t="shared" ref="AW72:AW132" si="100">AB72*AL72</f>
        <v>#REF!</v>
      </c>
      <c r="AX72" s="49" t="e">
        <f t="shared" ref="AX72:AX131" si="101">AB72*AM72</f>
        <v>#REF!</v>
      </c>
    </row>
    <row r="73" spans="1:50" ht="24.95" customHeight="1" x14ac:dyDescent="0.25">
      <c r="A73" s="19"/>
      <c r="B73" s="72" t="str">
        <f t="shared" si="79"/>
        <v>Mars</v>
      </c>
      <c r="C73" s="11" t="str">
        <f t="shared" si="79"/>
        <v>Béziers</v>
      </c>
      <c r="D73" s="11" t="str">
        <f t="shared" si="79"/>
        <v/>
      </c>
      <c r="E73" s="45">
        <f t="shared" si="79"/>
        <v>7871</v>
      </c>
      <c r="F73" s="21">
        <f>'CONSOMMATIONS FACTURES'!F71</f>
        <v>0</v>
      </c>
      <c r="G73" s="21">
        <f>'CONSOMMATIONS FACTURES'!G71</f>
        <v>0</v>
      </c>
      <c r="H73" s="21">
        <f>'CONSOMMATIONS FACTURES'!H71</f>
        <v>0</v>
      </c>
      <c r="I73" s="21">
        <f>'CONSOMMATIONS FACTURES'!I71</f>
        <v>0</v>
      </c>
      <c r="J73" s="21">
        <f>'CONSOMMATIONS FACTURES'!J71</f>
        <v>0</v>
      </c>
      <c r="K73" s="21">
        <f>'CONSOMMATIONS FACTURES'!K71</f>
        <v>0</v>
      </c>
      <c r="L73" s="21">
        <f>'CONSOMMATIONS FACTURES'!L71</f>
        <v>0</v>
      </c>
      <c r="M73" s="21">
        <f>'CONSOMMATIONS FACTURES'!M71</f>
        <v>0</v>
      </c>
      <c r="N73" s="21">
        <f>'CONSOMMATIONS FACTURES'!N71</f>
        <v>0</v>
      </c>
      <c r="O73" s="21">
        <f>'CONSOMMATIONS FACTURES'!O71</f>
        <v>0</v>
      </c>
      <c r="P73" s="21">
        <f>'CONSOMMATIONS FACTURES'!P71</f>
        <v>0</v>
      </c>
      <c r="Q73" s="21">
        <f>'CONSOMMATIONS FACTURES'!Q71</f>
        <v>0</v>
      </c>
      <c r="R73" s="21">
        <f>'CONSOMMATIONS FACTURES'!R71</f>
        <v>0</v>
      </c>
      <c r="S73" s="21">
        <f>'CONSOMMATIONS FACTURES'!S71</f>
        <v>0</v>
      </c>
      <c r="T73" s="21">
        <f>'CONSOMMATIONS FACTURES'!T71</f>
        <v>0</v>
      </c>
      <c r="U73" s="21">
        <f>'CONSOMMATIONS FACTURES'!U71</f>
        <v>0</v>
      </c>
      <c r="V73" s="21">
        <f>'CONSOMMATIONS FACTURES'!V71</f>
        <v>0</v>
      </c>
      <c r="W73" s="21">
        <f>'CONSOMMATIONS FACTURES'!W71</f>
        <v>0</v>
      </c>
      <c r="X73" s="21">
        <f>'CONSOMMATIONS FACTURES'!X71</f>
        <v>0</v>
      </c>
      <c r="Y73" s="21">
        <f>'CONSOMMATIONS FACTURES'!Y71</f>
        <v>0</v>
      </c>
      <c r="Z73" s="21">
        <f>'CONSOMMATIONS FACTURES'!Z71</f>
        <v>0</v>
      </c>
      <c r="AA73" s="4"/>
      <c r="AB73" s="50" t="e">
        <f>IF(#REF!="",0,#REF!)</f>
        <v>#REF!</v>
      </c>
      <c r="AC73" s="49">
        <f t="shared" si="90"/>
        <v>0</v>
      </c>
      <c r="AD73" s="49">
        <f t="shared" si="90"/>
        <v>0</v>
      </c>
      <c r="AE73" s="49">
        <f t="shared" si="90"/>
        <v>0</v>
      </c>
      <c r="AF73" s="49">
        <f t="shared" si="90"/>
        <v>0</v>
      </c>
      <c r="AG73" s="49">
        <f t="shared" si="90"/>
        <v>0</v>
      </c>
      <c r="AH73" s="49">
        <f t="shared" si="90"/>
        <v>0</v>
      </c>
      <c r="AI73" s="49">
        <f t="shared" si="90"/>
        <v>0</v>
      </c>
      <c r="AJ73" s="49">
        <f t="shared" si="90"/>
        <v>0</v>
      </c>
      <c r="AK73" s="49">
        <f t="shared" si="90"/>
        <v>0</v>
      </c>
      <c r="AL73" s="49">
        <f t="shared" si="90"/>
        <v>0</v>
      </c>
      <c r="AM73" s="49">
        <f t="shared" si="90"/>
        <v>0</v>
      </c>
      <c r="AN73" s="49" t="e">
        <f t="shared" si="91"/>
        <v>#REF!</v>
      </c>
      <c r="AO73" s="49" t="e">
        <f t="shared" si="92"/>
        <v>#REF!</v>
      </c>
      <c r="AP73" s="49" t="e">
        <f t="shared" si="93"/>
        <v>#REF!</v>
      </c>
      <c r="AQ73" s="49" t="e">
        <f t="shared" si="94"/>
        <v>#REF!</v>
      </c>
      <c r="AR73" s="49" t="e">
        <f t="shared" si="95"/>
        <v>#REF!</v>
      </c>
      <c r="AS73" s="49" t="e">
        <f t="shared" si="96"/>
        <v>#REF!</v>
      </c>
      <c r="AT73" s="49" t="e">
        <f t="shared" si="97"/>
        <v>#REF!</v>
      </c>
      <c r="AU73" s="49" t="e">
        <f t="shared" si="98"/>
        <v>#REF!</v>
      </c>
      <c r="AV73" s="49" t="e">
        <f t="shared" si="99"/>
        <v>#REF!</v>
      </c>
      <c r="AW73" s="49" t="e">
        <f t="shared" si="100"/>
        <v>#REF!</v>
      </c>
      <c r="AX73" s="49" t="e">
        <f t="shared" si="101"/>
        <v>#REF!</v>
      </c>
    </row>
    <row r="74" spans="1:50" ht="24.95" customHeight="1" x14ac:dyDescent="0.25">
      <c r="A74" s="19"/>
      <c r="B74" s="72" t="str">
        <f t="shared" si="79"/>
        <v>Avril</v>
      </c>
      <c r="C74" s="11" t="str">
        <f t="shared" si="79"/>
        <v>Béziers</v>
      </c>
      <c r="D74" s="11" t="str">
        <f t="shared" si="79"/>
        <v/>
      </c>
      <c r="E74" s="45">
        <f t="shared" si="79"/>
        <v>7871</v>
      </c>
      <c r="F74" s="21">
        <f>'CONSOMMATIONS FACTURES'!F72</f>
        <v>0</v>
      </c>
      <c r="G74" s="21">
        <f>'CONSOMMATIONS FACTURES'!G72</f>
        <v>0</v>
      </c>
      <c r="H74" s="21">
        <f>'CONSOMMATIONS FACTURES'!H72</f>
        <v>0</v>
      </c>
      <c r="I74" s="21">
        <f>'CONSOMMATIONS FACTURES'!I72</f>
        <v>0</v>
      </c>
      <c r="J74" s="21">
        <f>'CONSOMMATIONS FACTURES'!J72</f>
        <v>0</v>
      </c>
      <c r="K74" s="21">
        <f>'CONSOMMATIONS FACTURES'!K72</f>
        <v>0</v>
      </c>
      <c r="L74" s="21">
        <f>'CONSOMMATIONS FACTURES'!L72</f>
        <v>0</v>
      </c>
      <c r="M74" s="21">
        <f>'CONSOMMATIONS FACTURES'!M72</f>
        <v>0</v>
      </c>
      <c r="N74" s="21">
        <f>'CONSOMMATIONS FACTURES'!N72</f>
        <v>0</v>
      </c>
      <c r="O74" s="21">
        <f>'CONSOMMATIONS FACTURES'!O72</f>
        <v>0</v>
      </c>
      <c r="P74" s="21">
        <f>'CONSOMMATIONS FACTURES'!P72</f>
        <v>0</v>
      </c>
      <c r="Q74" s="21">
        <f>'CONSOMMATIONS FACTURES'!Q72</f>
        <v>0</v>
      </c>
      <c r="R74" s="21">
        <f>'CONSOMMATIONS FACTURES'!R72</f>
        <v>0</v>
      </c>
      <c r="S74" s="21">
        <f>'CONSOMMATIONS FACTURES'!S72</f>
        <v>0</v>
      </c>
      <c r="T74" s="21">
        <f>'CONSOMMATIONS FACTURES'!T72</f>
        <v>0</v>
      </c>
      <c r="U74" s="21">
        <f>'CONSOMMATIONS FACTURES'!U72</f>
        <v>0</v>
      </c>
      <c r="V74" s="21">
        <f>'CONSOMMATIONS FACTURES'!V72</f>
        <v>0</v>
      </c>
      <c r="W74" s="21">
        <f>'CONSOMMATIONS FACTURES'!W72</f>
        <v>0</v>
      </c>
      <c r="X74" s="21">
        <f>'CONSOMMATIONS FACTURES'!X72</f>
        <v>0</v>
      </c>
      <c r="Y74" s="21">
        <f>'CONSOMMATIONS FACTURES'!Y72</f>
        <v>0</v>
      </c>
      <c r="Z74" s="21">
        <f>'CONSOMMATIONS FACTURES'!Z72</f>
        <v>0</v>
      </c>
      <c r="AA74" s="4"/>
      <c r="AB74" s="50" t="e">
        <f>IF(#REF!="",0,#REF!)</f>
        <v>#REF!</v>
      </c>
      <c r="AC74" s="49">
        <f t="shared" si="90"/>
        <v>0</v>
      </c>
      <c r="AD74" s="49">
        <f t="shared" si="90"/>
        <v>0</v>
      </c>
      <c r="AE74" s="49">
        <f t="shared" si="90"/>
        <v>0</v>
      </c>
      <c r="AF74" s="49">
        <f t="shared" si="90"/>
        <v>0</v>
      </c>
      <c r="AG74" s="49">
        <f t="shared" si="90"/>
        <v>0</v>
      </c>
      <c r="AH74" s="49">
        <f t="shared" si="90"/>
        <v>0</v>
      </c>
      <c r="AI74" s="49">
        <f t="shared" si="90"/>
        <v>0</v>
      </c>
      <c r="AJ74" s="49">
        <f t="shared" si="90"/>
        <v>0</v>
      </c>
      <c r="AK74" s="49">
        <f t="shared" si="90"/>
        <v>0</v>
      </c>
      <c r="AL74" s="49">
        <f t="shared" si="90"/>
        <v>0</v>
      </c>
      <c r="AM74" s="49">
        <f t="shared" si="90"/>
        <v>0</v>
      </c>
      <c r="AN74" s="49" t="e">
        <f t="shared" si="91"/>
        <v>#REF!</v>
      </c>
      <c r="AO74" s="49" t="e">
        <f t="shared" si="92"/>
        <v>#REF!</v>
      </c>
      <c r="AP74" s="49" t="e">
        <f t="shared" si="93"/>
        <v>#REF!</v>
      </c>
      <c r="AQ74" s="49" t="e">
        <f t="shared" si="94"/>
        <v>#REF!</v>
      </c>
      <c r="AR74" s="49" t="e">
        <f t="shared" si="95"/>
        <v>#REF!</v>
      </c>
      <c r="AS74" s="49" t="e">
        <f t="shared" si="96"/>
        <v>#REF!</v>
      </c>
      <c r="AT74" s="49" t="e">
        <f t="shared" si="97"/>
        <v>#REF!</v>
      </c>
      <c r="AU74" s="49" t="e">
        <f t="shared" si="98"/>
        <v>#REF!</v>
      </c>
      <c r="AV74" s="49" t="e">
        <f t="shared" si="99"/>
        <v>#REF!</v>
      </c>
      <c r="AW74" s="49" t="e">
        <f t="shared" si="100"/>
        <v>#REF!</v>
      </c>
      <c r="AX74" s="49" t="e">
        <f t="shared" si="101"/>
        <v>#REF!</v>
      </c>
    </row>
    <row r="75" spans="1:50" ht="24.95" customHeight="1" x14ac:dyDescent="0.25">
      <c r="A75" s="19"/>
      <c r="B75" s="72" t="str">
        <f t="shared" si="79"/>
        <v>Mai</v>
      </c>
      <c r="C75" s="11" t="str">
        <f t="shared" si="79"/>
        <v>Béziers</v>
      </c>
      <c r="D75" s="11" t="str">
        <f t="shared" si="79"/>
        <v/>
      </c>
      <c r="E75" s="45">
        <f t="shared" si="79"/>
        <v>7871</v>
      </c>
      <c r="F75" s="21">
        <f>'CONSOMMATIONS FACTURES'!F73</f>
        <v>0</v>
      </c>
      <c r="G75" s="21">
        <f>'CONSOMMATIONS FACTURES'!G73</f>
        <v>0</v>
      </c>
      <c r="H75" s="21">
        <f>'CONSOMMATIONS FACTURES'!H73</f>
        <v>0</v>
      </c>
      <c r="I75" s="21">
        <f>'CONSOMMATIONS FACTURES'!I73</f>
        <v>0</v>
      </c>
      <c r="J75" s="21">
        <f>'CONSOMMATIONS FACTURES'!J73</f>
        <v>0</v>
      </c>
      <c r="K75" s="21">
        <f>'CONSOMMATIONS FACTURES'!K73</f>
        <v>0</v>
      </c>
      <c r="L75" s="21">
        <f>'CONSOMMATIONS FACTURES'!L73</f>
        <v>0</v>
      </c>
      <c r="M75" s="21">
        <f>'CONSOMMATIONS FACTURES'!M73</f>
        <v>0</v>
      </c>
      <c r="N75" s="21">
        <f>'CONSOMMATIONS FACTURES'!N73</f>
        <v>0</v>
      </c>
      <c r="O75" s="21">
        <f>'CONSOMMATIONS FACTURES'!O73</f>
        <v>0</v>
      </c>
      <c r="P75" s="21">
        <f>'CONSOMMATIONS FACTURES'!P73</f>
        <v>0</v>
      </c>
      <c r="Q75" s="21">
        <f>'CONSOMMATIONS FACTURES'!Q73</f>
        <v>0</v>
      </c>
      <c r="R75" s="21">
        <f>'CONSOMMATIONS FACTURES'!R73</f>
        <v>0</v>
      </c>
      <c r="S75" s="21">
        <f>'CONSOMMATIONS FACTURES'!S73</f>
        <v>0</v>
      </c>
      <c r="T75" s="21">
        <f>'CONSOMMATIONS FACTURES'!T73</f>
        <v>0</v>
      </c>
      <c r="U75" s="21">
        <f>'CONSOMMATIONS FACTURES'!U73</f>
        <v>0</v>
      </c>
      <c r="V75" s="21">
        <f>'CONSOMMATIONS FACTURES'!V73</f>
        <v>0</v>
      </c>
      <c r="W75" s="21">
        <f>'CONSOMMATIONS FACTURES'!W73</f>
        <v>0</v>
      </c>
      <c r="X75" s="21">
        <f>'CONSOMMATIONS FACTURES'!X73</f>
        <v>0</v>
      </c>
      <c r="Y75" s="21">
        <f>'CONSOMMATIONS FACTURES'!Y73</f>
        <v>0</v>
      </c>
      <c r="Z75" s="21">
        <f>'CONSOMMATIONS FACTURES'!Z73</f>
        <v>0</v>
      </c>
      <c r="AA75" s="4"/>
      <c r="AB75" s="50" t="e">
        <f>IF(#REF!="",0,#REF!)</f>
        <v>#REF!</v>
      </c>
      <c r="AC75" s="49">
        <f t="shared" si="90"/>
        <v>0</v>
      </c>
      <c r="AD75" s="49">
        <f t="shared" si="90"/>
        <v>0</v>
      </c>
      <c r="AE75" s="49">
        <f t="shared" si="90"/>
        <v>0</v>
      </c>
      <c r="AF75" s="49">
        <f t="shared" si="90"/>
        <v>0</v>
      </c>
      <c r="AG75" s="49">
        <f t="shared" si="90"/>
        <v>0</v>
      </c>
      <c r="AH75" s="49">
        <f t="shared" si="90"/>
        <v>0</v>
      </c>
      <c r="AI75" s="49">
        <f t="shared" si="90"/>
        <v>0</v>
      </c>
      <c r="AJ75" s="49">
        <f t="shared" si="90"/>
        <v>0</v>
      </c>
      <c r="AK75" s="49">
        <f t="shared" si="90"/>
        <v>0</v>
      </c>
      <c r="AL75" s="49">
        <f t="shared" si="90"/>
        <v>0</v>
      </c>
      <c r="AM75" s="49">
        <f t="shared" si="90"/>
        <v>0</v>
      </c>
      <c r="AN75" s="49" t="e">
        <f t="shared" si="91"/>
        <v>#REF!</v>
      </c>
      <c r="AO75" s="49" t="e">
        <f t="shared" si="92"/>
        <v>#REF!</v>
      </c>
      <c r="AP75" s="49" t="e">
        <f t="shared" si="93"/>
        <v>#REF!</v>
      </c>
      <c r="AQ75" s="49" t="e">
        <f t="shared" si="94"/>
        <v>#REF!</v>
      </c>
      <c r="AR75" s="49" t="e">
        <f t="shared" si="95"/>
        <v>#REF!</v>
      </c>
      <c r="AS75" s="49" t="e">
        <f t="shared" si="96"/>
        <v>#REF!</v>
      </c>
      <c r="AT75" s="49" t="e">
        <f t="shared" si="97"/>
        <v>#REF!</v>
      </c>
      <c r="AU75" s="49" t="e">
        <f t="shared" si="98"/>
        <v>#REF!</v>
      </c>
      <c r="AV75" s="49" t="e">
        <f t="shared" si="99"/>
        <v>#REF!</v>
      </c>
      <c r="AW75" s="49" t="e">
        <f t="shared" si="100"/>
        <v>#REF!</v>
      </c>
      <c r="AX75" s="49" t="e">
        <f t="shared" si="101"/>
        <v>#REF!</v>
      </c>
    </row>
    <row r="76" spans="1:50" ht="24.95" customHeight="1" x14ac:dyDescent="0.25">
      <c r="A76" s="19"/>
      <c r="B76" s="72" t="str">
        <f t="shared" si="79"/>
        <v>Juin</v>
      </c>
      <c r="C76" s="11" t="str">
        <f t="shared" si="79"/>
        <v>Béziers</v>
      </c>
      <c r="D76" s="11" t="str">
        <f t="shared" si="79"/>
        <v/>
      </c>
      <c r="E76" s="45">
        <f t="shared" si="79"/>
        <v>7871</v>
      </c>
      <c r="F76" s="21">
        <f>'CONSOMMATIONS FACTURES'!F74</f>
        <v>0</v>
      </c>
      <c r="G76" s="21">
        <f>'CONSOMMATIONS FACTURES'!G74</f>
        <v>0</v>
      </c>
      <c r="H76" s="21">
        <f>'CONSOMMATIONS FACTURES'!H74</f>
        <v>0</v>
      </c>
      <c r="I76" s="21">
        <f>'CONSOMMATIONS FACTURES'!I74</f>
        <v>0</v>
      </c>
      <c r="J76" s="21">
        <f>'CONSOMMATIONS FACTURES'!J74</f>
        <v>0</v>
      </c>
      <c r="K76" s="21">
        <f>'CONSOMMATIONS FACTURES'!K74</f>
        <v>0</v>
      </c>
      <c r="L76" s="21">
        <f>'CONSOMMATIONS FACTURES'!L74</f>
        <v>0</v>
      </c>
      <c r="M76" s="21">
        <f>'CONSOMMATIONS FACTURES'!M74</f>
        <v>0</v>
      </c>
      <c r="N76" s="21">
        <f>'CONSOMMATIONS FACTURES'!N74</f>
        <v>0</v>
      </c>
      <c r="O76" s="21">
        <f>'CONSOMMATIONS FACTURES'!O74</f>
        <v>0</v>
      </c>
      <c r="P76" s="21">
        <f>'CONSOMMATIONS FACTURES'!P74</f>
        <v>0</v>
      </c>
      <c r="Q76" s="21">
        <f>'CONSOMMATIONS FACTURES'!Q74</f>
        <v>0</v>
      </c>
      <c r="R76" s="21">
        <f>'CONSOMMATIONS FACTURES'!R74</f>
        <v>0</v>
      </c>
      <c r="S76" s="21">
        <f>'CONSOMMATIONS FACTURES'!S74</f>
        <v>0</v>
      </c>
      <c r="T76" s="21">
        <f>'CONSOMMATIONS FACTURES'!T74</f>
        <v>0</v>
      </c>
      <c r="U76" s="21">
        <f>'CONSOMMATIONS FACTURES'!U74</f>
        <v>0</v>
      </c>
      <c r="V76" s="21">
        <f>'CONSOMMATIONS FACTURES'!V74</f>
        <v>0</v>
      </c>
      <c r="W76" s="21">
        <f>'CONSOMMATIONS FACTURES'!W74</f>
        <v>0</v>
      </c>
      <c r="X76" s="21">
        <f>'CONSOMMATIONS FACTURES'!X74</f>
        <v>0</v>
      </c>
      <c r="Y76" s="21">
        <f>'CONSOMMATIONS FACTURES'!Y74</f>
        <v>0</v>
      </c>
      <c r="Z76" s="21">
        <f>'CONSOMMATIONS FACTURES'!Z74</f>
        <v>0</v>
      </c>
      <c r="AA76" s="4"/>
      <c r="AB76" s="50" t="e">
        <f>IF(#REF!="",0,#REF!)</f>
        <v>#REF!</v>
      </c>
      <c r="AC76" s="49">
        <f t="shared" si="90"/>
        <v>0</v>
      </c>
      <c r="AD76" s="49">
        <f t="shared" si="90"/>
        <v>0</v>
      </c>
      <c r="AE76" s="49">
        <f t="shared" si="90"/>
        <v>0</v>
      </c>
      <c r="AF76" s="49">
        <f t="shared" si="90"/>
        <v>0</v>
      </c>
      <c r="AG76" s="49">
        <f t="shared" si="90"/>
        <v>0</v>
      </c>
      <c r="AH76" s="49">
        <f t="shared" si="90"/>
        <v>0</v>
      </c>
      <c r="AI76" s="49">
        <f t="shared" si="90"/>
        <v>0</v>
      </c>
      <c r="AJ76" s="49">
        <f t="shared" si="90"/>
        <v>0</v>
      </c>
      <c r="AK76" s="49">
        <f t="shared" si="90"/>
        <v>0</v>
      </c>
      <c r="AL76" s="49">
        <f t="shared" si="90"/>
        <v>0</v>
      </c>
      <c r="AM76" s="49">
        <f t="shared" si="90"/>
        <v>0</v>
      </c>
      <c r="AN76" s="49" t="e">
        <f t="shared" si="91"/>
        <v>#REF!</v>
      </c>
      <c r="AO76" s="49" t="e">
        <f t="shared" si="92"/>
        <v>#REF!</v>
      </c>
      <c r="AP76" s="49" t="e">
        <f t="shared" si="93"/>
        <v>#REF!</v>
      </c>
      <c r="AQ76" s="49" t="e">
        <f t="shared" si="94"/>
        <v>#REF!</v>
      </c>
      <c r="AR76" s="49" t="e">
        <f t="shared" si="95"/>
        <v>#REF!</v>
      </c>
      <c r="AS76" s="49" t="e">
        <f t="shared" si="96"/>
        <v>#REF!</v>
      </c>
      <c r="AT76" s="49" t="e">
        <f t="shared" si="97"/>
        <v>#REF!</v>
      </c>
      <c r="AU76" s="49" t="e">
        <f t="shared" si="98"/>
        <v>#REF!</v>
      </c>
      <c r="AV76" s="49" t="e">
        <f t="shared" si="99"/>
        <v>#REF!</v>
      </c>
      <c r="AW76" s="49" t="e">
        <f t="shared" si="100"/>
        <v>#REF!</v>
      </c>
      <c r="AX76" s="49" t="e">
        <f t="shared" si="101"/>
        <v>#REF!</v>
      </c>
    </row>
    <row r="77" spans="1:50" ht="24.95" customHeight="1" x14ac:dyDescent="0.25">
      <c r="A77" s="19"/>
      <c r="B77" s="72" t="str">
        <f t="shared" si="79"/>
        <v>Juillet</v>
      </c>
      <c r="C77" s="11" t="str">
        <f t="shared" si="79"/>
        <v>Béziers</v>
      </c>
      <c r="D77" s="11" t="str">
        <f t="shared" si="79"/>
        <v/>
      </c>
      <c r="E77" s="45">
        <f t="shared" si="79"/>
        <v>7871</v>
      </c>
      <c r="F77" s="21">
        <f>'CONSOMMATIONS FACTURES'!F75</f>
        <v>0</v>
      </c>
      <c r="G77" s="21">
        <f>'CONSOMMATIONS FACTURES'!G75</f>
        <v>0</v>
      </c>
      <c r="H77" s="21">
        <f>'CONSOMMATIONS FACTURES'!H75</f>
        <v>0</v>
      </c>
      <c r="I77" s="21">
        <f>'CONSOMMATIONS FACTURES'!I75</f>
        <v>0</v>
      </c>
      <c r="J77" s="21">
        <f>'CONSOMMATIONS FACTURES'!J75</f>
        <v>0</v>
      </c>
      <c r="K77" s="21">
        <f>'CONSOMMATIONS FACTURES'!K75</f>
        <v>0</v>
      </c>
      <c r="L77" s="21">
        <f>'CONSOMMATIONS FACTURES'!L75</f>
        <v>0</v>
      </c>
      <c r="M77" s="21">
        <f>'CONSOMMATIONS FACTURES'!M75</f>
        <v>0</v>
      </c>
      <c r="N77" s="21">
        <f>'CONSOMMATIONS FACTURES'!N75</f>
        <v>0</v>
      </c>
      <c r="O77" s="21">
        <f>'CONSOMMATIONS FACTURES'!O75</f>
        <v>0</v>
      </c>
      <c r="P77" s="21">
        <f>'CONSOMMATIONS FACTURES'!P75</f>
        <v>0</v>
      </c>
      <c r="Q77" s="21">
        <f>'CONSOMMATIONS FACTURES'!Q75</f>
        <v>0</v>
      </c>
      <c r="R77" s="21">
        <f>'CONSOMMATIONS FACTURES'!R75</f>
        <v>0</v>
      </c>
      <c r="S77" s="21">
        <f>'CONSOMMATIONS FACTURES'!S75</f>
        <v>0</v>
      </c>
      <c r="T77" s="21">
        <f>'CONSOMMATIONS FACTURES'!T75</f>
        <v>0</v>
      </c>
      <c r="U77" s="21">
        <f>'CONSOMMATIONS FACTURES'!U75</f>
        <v>0</v>
      </c>
      <c r="V77" s="21">
        <f>'CONSOMMATIONS FACTURES'!V75</f>
        <v>0</v>
      </c>
      <c r="W77" s="21">
        <f>'CONSOMMATIONS FACTURES'!W75</f>
        <v>0</v>
      </c>
      <c r="X77" s="21">
        <f>'CONSOMMATIONS FACTURES'!X75</f>
        <v>0</v>
      </c>
      <c r="Y77" s="21">
        <f>'CONSOMMATIONS FACTURES'!Y75</f>
        <v>0</v>
      </c>
      <c r="Z77" s="21">
        <f>'CONSOMMATIONS FACTURES'!Z75</f>
        <v>0</v>
      </c>
      <c r="AA77" s="4"/>
      <c r="AB77" s="50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</row>
    <row r="78" spans="1:50" ht="24.95" customHeight="1" x14ac:dyDescent="0.25">
      <c r="A78" s="19"/>
      <c r="B78" s="72" t="str">
        <f t="shared" si="79"/>
        <v>Août</v>
      </c>
      <c r="C78" s="11" t="str">
        <f t="shared" si="79"/>
        <v>Béziers</v>
      </c>
      <c r="D78" s="11" t="str">
        <f t="shared" si="79"/>
        <v/>
      </c>
      <c r="E78" s="45">
        <f t="shared" si="79"/>
        <v>7871</v>
      </c>
      <c r="F78" s="21">
        <f>'CONSOMMATIONS FACTURES'!F76</f>
        <v>0</v>
      </c>
      <c r="G78" s="21">
        <f>'CONSOMMATIONS FACTURES'!G76</f>
        <v>0</v>
      </c>
      <c r="H78" s="21">
        <f>'CONSOMMATIONS FACTURES'!H76</f>
        <v>0</v>
      </c>
      <c r="I78" s="21">
        <f>'CONSOMMATIONS FACTURES'!I76</f>
        <v>0</v>
      </c>
      <c r="J78" s="21">
        <f>'CONSOMMATIONS FACTURES'!J76</f>
        <v>0</v>
      </c>
      <c r="K78" s="21">
        <f>'CONSOMMATIONS FACTURES'!K76</f>
        <v>0</v>
      </c>
      <c r="L78" s="21">
        <f>'CONSOMMATIONS FACTURES'!L76</f>
        <v>0</v>
      </c>
      <c r="M78" s="21">
        <f>'CONSOMMATIONS FACTURES'!M76</f>
        <v>0</v>
      </c>
      <c r="N78" s="21">
        <f>'CONSOMMATIONS FACTURES'!N76</f>
        <v>0</v>
      </c>
      <c r="O78" s="21">
        <f>'CONSOMMATIONS FACTURES'!O76</f>
        <v>0</v>
      </c>
      <c r="P78" s="21">
        <f>'CONSOMMATIONS FACTURES'!P76</f>
        <v>0</v>
      </c>
      <c r="Q78" s="21">
        <f>'CONSOMMATIONS FACTURES'!Q76</f>
        <v>0</v>
      </c>
      <c r="R78" s="21">
        <f>'CONSOMMATIONS FACTURES'!R76</f>
        <v>0</v>
      </c>
      <c r="S78" s="21">
        <f>'CONSOMMATIONS FACTURES'!S76</f>
        <v>0</v>
      </c>
      <c r="T78" s="21">
        <f>'CONSOMMATIONS FACTURES'!T76</f>
        <v>0</v>
      </c>
      <c r="U78" s="21">
        <f>'CONSOMMATIONS FACTURES'!U76</f>
        <v>0</v>
      </c>
      <c r="V78" s="21">
        <f>'CONSOMMATIONS FACTURES'!V76</f>
        <v>0</v>
      </c>
      <c r="W78" s="21">
        <f>'CONSOMMATIONS FACTURES'!W76</f>
        <v>0</v>
      </c>
      <c r="X78" s="21">
        <f>'CONSOMMATIONS FACTURES'!X76</f>
        <v>0</v>
      </c>
      <c r="Y78" s="21">
        <f>'CONSOMMATIONS FACTURES'!Y76</f>
        <v>0</v>
      </c>
      <c r="Z78" s="21">
        <f>'CONSOMMATIONS FACTURES'!Z76</f>
        <v>0</v>
      </c>
      <c r="AA78" s="4"/>
      <c r="AB78" s="50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</row>
    <row r="79" spans="1:50" ht="24.95" customHeight="1" x14ac:dyDescent="0.25">
      <c r="A79" s="19"/>
      <c r="B79" s="72" t="str">
        <f t="shared" si="79"/>
        <v>Septembre</v>
      </c>
      <c r="C79" s="11" t="str">
        <f t="shared" si="79"/>
        <v>Béziers</v>
      </c>
      <c r="D79" s="11" t="str">
        <f t="shared" si="79"/>
        <v/>
      </c>
      <c r="E79" s="45">
        <f t="shared" si="79"/>
        <v>7871</v>
      </c>
      <c r="F79" s="21">
        <f>'CONSOMMATIONS FACTURES'!F77</f>
        <v>0</v>
      </c>
      <c r="G79" s="21">
        <f>'CONSOMMATIONS FACTURES'!G77</f>
        <v>0</v>
      </c>
      <c r="H79" s="21">
        <f>'CONSOMMATIONS FACTURES'!H77</f>
        <v>0</v>
      </c>
      <c r="I79" s="21">
        <f>'CONSOMMATIONS FACTURES'!I77</f>
        <v>0</v>
      </c>
      <c r="J79" s="21">
        <f>'CONSOMMATIONS FACTURES'!J77</f>
        <v>0</v>
      </c>
      <c r="K79" s="21">
        <f>'CONSOMMATIONS FACTURES'!K77</f>
        <v>0</v>
      </c>
      <c r="L79" s="21">
        <f>'CONSOMMATIONS FACTURES'!L77</f>
        <v>0</v>
      </c>
      <c r="M79" s="21">
        <f>'CONSOMMATIONS FACTURES'!M77</f>
        <v>0</v>
      </c>
      <c r="N79" s="21">
        <f>'CONSOMMATIONS FACTURES'!N77</f>
        <v>0</v>
      </c>
      <c r="O79" s="21">
        <f>'CONSOMMATIONS FACTURES'!O77</f>
        <v>0</v>
      </c>
      <c r="P79" s="21">
        <f>'CONSOMMATIONS FACTURES'!P77</f>
        <v>0</v>
      </c>
      <c r="Q79" s="21">
        <f>'CONSOMMATIONS FACTURES'!Q77</f>
        <v>0</v>
      </c>
      <c r="R79" s="21">
        <f>'CONSOMMATIONS FACTURES'!R77</f>
        <v>0</v>
      </c>
      <c r="S79" s="21">
        <f>'CONSOMMATIONS FACTURES'!S77</f>
        <v>0</v>
      </c>
      <c r="T79" s="21">
        <f>'CONSOMMATIONS FACTURES'!T77</f>
        <v>0</v>
      </c>
      <c r="U79" s="21">
        <f>'CONSOMMATIONS FACTURES'!U77</f>
        <v>0</v>
      </c>
      <c r="V79" s="21">
        <f>'CONSOMMATIONS FACTURES'!V77</f>
        <v>0</v>
      </c>
      <c r="W79" s="21">
        <f>'CONSOMMATIONS FACTURES'!W77</f>
        <v>0</v>
      </c>
      <c r="X79" s="21">
        <f>'CONSOMMATIONS FACTURES'!X77</f>
        <v>0</v>
      </c>
      <c r="Y79" s="21">
        <f>'CONSOMMATIONS FACTURES'!Y77</f>
        <v>0</v>
      </c>
      <c r="Z79" s="21">
        <f>'CONSOMMATIONS FACTURES'!Z77</f>
        <v>0</v>
      </c>
      <c r="AA79" s="4"/>
      <c r="AB79" s="50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</row>
    <row r="80" spans="1:50" ht="24.95" customHeight="1" x14ac:dyDescent="0.25">
      <c r="A80" s="19"/>
      <c r="B80" s="72" t="str">
        <f t="shared" si="79"/>
        <v>Octobre</v>
      </c>
      <c r="C80" s="11" t="str">
        <f t="shared" si="79"/>
        <v>Béziers</v>
      </c>
      <c r="D80" s="11" t="str">
        <f t="shared" si="79"/>
        <v/>
      </c>
      <c r="E80" s="45">
        <f t="shared" si="79"/>
        <v>7871</v>
      </c>
      <c r="F80" s="21">
        <f>'CONSOMMATIONS FACTURES'!F78</f>
        <v>0</v>
      </c>
      <c r="G80" s="21">
        <f>'CONSOMMATIONS FACTURES'!G78</f>
        <v>0</v>
      </c>
      <c r="H80" s="21">
        <f>'CONSOMMATIONS FACTURES'!H78</f>
        <v>0</v>
      </c>
      <c r="I80" s="21">
        <f>'CONSOMMATIONS FACTURES'!I78</f>
        <v>0</v>
      </c>
      <c r="J80" s="21">
        <f>'CONSOMMATIONS FACTURES'!J78</f>
        <v>0</v>
      </c>
      <c r="K80" s="21">
        <f>'CONSOMMATIONS FACTURES'!K78</f>
        <v>0</v>
      </c>
      <c r="L80" s="21">
        <f>'CONSOMMATIONS FACTURES'!L78</f>
        <v>0</v>
      </c>
      <c r="M80" s="21">
        <f>'CONSOMMATIONS FACTURES'!M78</f>
        <v>0</v>
      </c>
      <c r="N80" s="21">
        <f>'CONSOMMATIONS FACTURES'!N78</f>
        <v>0</v>
      </c>
      <c r="O80" s="21">
        <f>'CONSOMMATIONS FACTURES'!O78</f>
        <v>0</v>
      </c>
      <c r="P80" s="21">
        <f>'CONSOMMATIONS FACTURES'!P78</f>
        <v>0</v>
      </c>
      <c r="Q80" s="21">
        <f>'CONSOMMATIONS FACTURES'!Q78</f>
        <v>0</v>
      </c>
      <c r="R80" s="21">
        <f>'CONSOMMATIONS FACTURES'!R78</f>
        <v>0</v>
      </c>
      <c r="S80" s="21">
        <f>'CONSOMMATIONS FACTURES'!S78</f>
        <v>0</v>
      </c>
      <c r="T80" s="21">
        <f>'CONSOMMATIONS FACTURES'!T78</f>
        <v>0</v>
      </c>
      <c r="U80" s="21">
        <f>'CONSOMMATIONS FACTURES'!U78</f>
        <v>0</v>
      </c>
      <c r="V80" s="21">
        <f>'CONSOMMATIONS FACTURES'!V78</f>
        <v>0</v>
      </c>
      <c r="W80" s="21">
        <f>'CONSOMMATIONS FACTURES'!W78</f>
        <v>0</v>
      </c>
      <c r="X80" s="21">
        <f>'CONSOMMATIONS FACTURES'!X78</f>
        <v>0</v>
      </c>
      <c r="Y80" s="21">
        <f>'CONSOMMATIONS FACTURES'!Y78</f>
        <v>0</v>
      </c>
      <c r="Z80" s="21">
        <f>'CONSOMMATIONS FACTURES'!Z78</f>
        <v>0</v>
      </c>
      <c r="AA80" s="4"/>
      <c r="AB80" s="50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</row>
    <row r="81" spans="1:50" ht="24.95" customHeight="1" x14ac:dyDescent="0.25">
      <c r="A81" s="19"/>
      <c r="B81" s="72" t="str">
        <f t="shared" si="79"/>
        <v>Novembre</v>
      </c>
      <c r="C81" s="11" t="str">
        <f t="shared" si="79"/>
        <v>Béziers</v>
      </c>
      <c r="D81" s="11" t="str">
        <f t="shared" si="79"/>
        <v/>
      </c>
      <c r="E81" s="45">
        <f t="shared" si="79"/>
        <v>7871</v>
      </c>
      <c r="F81" s="21">
        <f>'CONSOMMATIONS FACTURES'!F79</f>
        <v>0</v>
      </c>
      <c r="G81" s="21">
        <f>'CONSOMMATIONS FACTURES'!G79</f>
        <v>0</v>
      </c>
      <c r="H81" s="21">
        <f>'CONSOMMATIONS FACTURES'!H79</f>
        <v>0</v>
      </c>
      <c r="I81" s="21">
        <f>'CONSOMMATIONS FACTURES'!I79</f>
        <v>0</v>
      </c>
      <c r="J81" s="21">
        <f>'CONSOMMATIONS FACTURES'!J79</f>
        <v>0</v>
      </c>
      <c r="K81" s="21">
        <f>'CONSOMMATIONS FACTURES'!K79</f>
        <v>0</v>
      </c>
      <c r="L81" s="21">
        <f>'CONSOMMATIONS FACTURES'!L79</f>
        <v>0</v>
      </c>
      <c r="M81" s="21">
        <f>'CONSOMMATIONS FACTURES'!M79</f>
        <v>0</v>
      </c>
      <c r="N81" s="21">
        <f>'CONSOMMATIONS FACTURES'!N79</f>
        <v>0</v>
      </c>
      <c r="O81" s="21">
        <f>'CONSOMMATIONS FACTURES'!O79</f>
        <v>0</v>
      </c>
      <c r="P81" s="21">
        <f>'CONSOMMATIONS FACTURES'!P79</f>
        <v>0</v>
      </c>
      <c r="Q81" s="21">
        <f>'CONSOMMATIONS FACTURES'!Q79</f>
        <v>0</v>
      </c>
      <c r="R81" s="21">
        <f>'CONSOMMATIONS FACTURES'!R79</f>
        <v>0</v>
      </c>
      <c r="S81" s="21">
        <f>'CONSOMMATIONS FACTURES'!S79</f>
        <v>0</v>
      </c>
      <c r="T81" s="21">
        <f>'CONSOMMATIONS FACTURES'!T79</f>
        <v>0</v>
      </c>
      <c r="U81" s="21">
        <f>'CONSOMMATIONS FACTURES'!U79</f>
        <v>0</v>
      </c>
      <c r="V81" s="21">
        <f>'CONSOMMATIONS FACTURES'!V79</f>
        <v>0</v>
      </c>
      <c r="W81" s="21">
        <f>'CONSOMMATIONS FACTURES'!W79</f>
        <v>0</v>
      </c>
      <c r="X81" s="21">
        <f>'CONSOMMATIONS FACTURES'!X79</f>
        <v>0</v>
      </c>
      <c r="Y81" s="21">
        <f>'CONSOMMATIONS FACTURES'!Y79</f>
        <v>0</v>
      </c>
      <c r="Z81" s="21">
        <f>'CONSOMMATIONS FACTURES'!Z79</f>
        <v>0</v>
      </c>
      <c r="AA81" s="4"/>
      <c r="AB81" s="50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</row>
    <row r="82" spans="1:50" ht="24.95" customHeight="1" x14ac:dyDescent="0.25">
      <c r="A82" s="19"/>
      <c r="B82" s="72" t="str">
        <f t="shared" si="79"/>
        <v>Décembre</v>
      </c>
      <c r="C82" s="11" t="str">
        <f t="shared" si="79"/>
        <v>Béziers</v>
      </c>
      <c r="D82" s="11" t="str">
        <f t="shared" si="79"/>
        <v/>
      </c>
      <c r="E82" s="45">
        <f t="shared" si="79"/>
        <v>7871</v>
      </c>
      <c r="F82" s="21">
        <f>'CONSOMMATIONS FACTURES'!F80</f>
        <v>0</v>
      </c>
      <c r="G82" s="21">
        <f>'CONSOMMATIONS FACTURES'!G80</f>
        <v>0</v>
      </c>
      <c r="H82" s="21">
        <f>'CONSOMMATIONS FACTURES'!H80</f>
        <v>0</v>
      </c>
      <c r="I82" s="21">
        <f>'CONSOMMATIONS FACTURES'!I80</f>
        <v>0</v>
      </c>
      <c r="J82" s="21">
        <f>'CONSOMMATIONS FACTURES'!J80</f>
        <v>0</v>
      </c>
      <c r="K82" s="21">
        <f>'CONSOMMATIONS FACTURES'!K80</f>
        <v>0</v>
      </c>
      <c r="L82" s="21">
        <f>'CONSOMMATIONS FACTURES'!L80</f>
        <v>0</v>
      </c>
      <c r="M82" s="21">
        <f>'CONSOMMATIONS FACTURES'!M80</f>
        <v>0</v>
      </c>
      <c r="N82" s="21">
        <f>'CONSOMMATIONS FACTURES'!N80</f>
        <v>0</v>
      </c>
      <c r="O82" s="21">
        <f>'CONSOMMATIONS FACTURES'!O80</f>
        <v>0</v>
      </c>
      <c r="P82" s="21">
        <f>'CONSOMMATIONS FACTURES'!P80</f>
        <v>0</v>
      </c>
      <c r="Q82" s="21">
        <f>'CONSOMMATIONS FACTURES'!Q80</f>
        <v>0</v>
      </c>
      <c r="R82" s="21">
        <f>'CONSOMMATIONS FACTURES'!R80</f>
        <v>0</v>
      </c>
      <c r="S82" s="21">
        <f>'CONSOMMATIONS FACTURES'!S80</f>
        <v>0</v>
      </c>
      <c r="T82" s="21">
        <f>'CONSOMMATIONS FACTURES'!T80</f>
        <v>0</v>
      </c>
      <c r="U82" s="21">
        <f>'CONSOMMATIONS FACTURES'!U80</f>
        <v>0</v>
      </c>
      <c r="V82" s="21">
        <f>'CONSOMMATIONS FACTURES'!V80</f>
        <v>0</v>
      </c>
      <c r="W82" s="21">
        <f>'CONSOMMATIONS FACTURES'!W80</f>
        <v>0</v>
      </c>
      <c r="X82" s="21">
        <f>'CONSOMMATIONS FACTURES'!X80</f>
        <v>0</v>
      </c>
      <c r="Y82" s="21">
        <f>'CONSOMMATIONS FACTURES'!Y80</f>
        <v>0</v>
      </c>
      <c r="Z82" s="21">
        <f>'CONSOMMATIONS FACTURES'!Z80</f>
        <v>0</v>
      </c>
      <c r="AA82" s="4"/>
      <c r="AB82" s="50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</row>
    <row r="83" spans="1:50" ht="24.95" customHeight="1" x14ac:dyDescent="0.25">
      <c r="A83" s="19"/>
      <c r="B83" s="86" t="s">
        <v>38</v>
      </c>
      <c r="C83" s="11" t="str">
        <f>C17</f>
        <v>Béziers</v>
      </c>
      <c r="D83" s="11" t="str">
        <f>D17</f>
        <v/>
      </c>
      <c r="E83" s="45">
        <f>E17</f>
        <v>7871</v>
      </c>
      <c r="F83" s="87">
        <f>SUM(F71:F82)</f>
        <v>0</v>
      </c>
      <c r="G83" s="87">
        <f t="shared" ref="G83" si="102">SUM(G71:G82)</f>
        <v>0</v>
      </c>
      <c r="H83" s="87">
        <f t="shared" ref="H83" si="103">SUM(H71:H82)</f>
        <v>0</v>
      </c>
      <c r="I83" s="87">
        <f t="shared" ref="I83" si="104">SUM(I71:I82)</f>
        <v>0</v>
      </c>
      <c r="J83" s="87">
        <f t="shared" ref="J83" si="105">SUM(J71:J82)</f>
        <v>0</v>
      </c>
      <c r="K83" s="87">
        <f t="shared" ref="K83" si="106">SUM(K71:K82)</f>
        <v>0</v>
      </c>
      <c r="L83" s="87">
        <f t="shared" ref="L83" si="107">SUM(L71:L82)</f>
        <v>0</v>
      </c>
      <c r="M83" s="87">
        <f t="shared" ref="M83" si="108">SUM(M71:M82)</f>
        <v>0</v>
      </c>
      <c r="N83" s="87">
        <f t="shared" ref="N83" si="109">SUM(N71:N82)</f>
        <v>0</v>
      </c>
      <c r="O83" s="87">
        <f t="shared" ref="O83" si="110">SUM(O71:O82)</f>
        <v>0</v>
      </c>
      <c r="P83" s="87">
        <f t="shared" ref="P83" si="111">SUM(P71:P82)</f>
        <v>0</v>
      </c>
      <c r="Q83" s="87">
        <f t="shared" ref="Q83:Z83" si="112">SUM(Q71:Q82)</f>
        <v>0</v>
      </c>
      <c r="R83" s="87">
        <f t="shared" si="112"/>
        <v>0</v>
      </c>
      <c r="S83" s="87">
        <f t="shared" si="112"/>
        <v>0</v>
      </c>
      <c r="T83" s="87">
        <f t="shared" si="112"/>
        <v>0</v>
      </c>
      <c r="U83" s="87">
        <f t="shared" si="112"/>
        <v>0</v>
      </c>
      <c r="V83" s="87">
        <f t="shared" si="112"/>
        <v>0</v>
      </c>
      <c r="W83" s="87">
        <f t="shared" si="112"/>
        <v>0</v>
      </c>
      <c r="X83" s="87">
        <f t="shared" si="112"/>
        <v>0</v>
      </c>
      <c r="Y83" s="87">
        <f t="shared" si="112"/>
        <v>0</v>
      </c>
      <c r="Z83" s="87">
        <f t="shared" si="112"/>
        <v>0</v>
      </c>
      <c r="AA83" s="4"/>
      <c r="AB83" s="50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</row>
    <row r="84" spans="1:50" ht="50.1" customHeight="1" x14ac:dyDescent="0.25">
      <c r="A84" s="19"/>
      <c r="B84" s="249" t="s">
        <v>1</v>
      </c>
      <c r="C84" s="249"/>
      <c r="D84" s="249"/>
      <c r="E84" s="249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300"/>
      <c r="U84" s="300"/>
      <c r="V84" s="300"/>
      <c r="W84" s="300"/>
      <c r="X84" s="300"/>
      <c r="Y84" s="300"/>
      <c r="Z84" s="301"/>
      <c r="AA84" s="4"/>
      <c r="AB84" s="50" t="e">
        <f>IF(#REF!="",0,#REF!)</f>
        <v>#REF!</v>
      </c>
      <c r="AC84" s="49">
        <f t="shared" ref="AC84:AM84" si="113">F108</f>
        <v>0</v>
      </c>
      <c r="AD84" s="49">
        <f t="shared" si="113"/>
        <v>0</v>
      </c>
      <c r="AE84" s="49">
        <f t="shared" si="113"/>
        <v>0</v>
      </c>
      <c r="AF84" s="49">
        <f t="shared" si="113"/>
        <v>0</v>
      </c>
      <c r="AG84" s="49">
        <f t="shared" si="113"/>
        <v>0</v>
      </c>
      <c r="AH84" s="49">
        <f t="shared" si="113"/>
        <v>0</v>
      </c>
      <c r="AI84" s="49">
        <f t="shared" si="113"/>
        <v>0</v>
      </c>
      <c r="AJ84" s="49">
        <f t="shared" si="113"/>
        <v>0</v>
      </c>
      <c r="AK84" s="49">
        <f t="shared" si="113"/>
        <v>0</v>
      </c>
      <c r="AL84" s="49">
        <f t="shared" si="113"/>
        <v>0</v>
      </c>
      <c r="AM84" s="49">
        <f t="shared" si="113"/>
        <v>0</v>
      </c>
      <c r="AN84" s="49" t="e">
        <f t="shared" si="91"/>
        <v>#REF!</v>
      </c>
      <c r="AO84" s="49" t="e">
        <f t="shared" si="92"/>
        <v>#REF!</v>
      </c>
      <c r="AP84" s="49" t="e">
        <f t="shared" si="93"/>
        <v>#REF!</v>
      </c>
      <c r="AQ84" s="49" t="e">
        <f t="shared" si="94"/>
        <v>#REF!</v>
      </c>
      <c r="AR84" s="49" t="e">
        <f t="shared" si="95"/>
        <v>#REF!</v>
      </c>
      <c r="AS84" s="49" t="e">
        <f t="shared" si="96"/>
        <v>#REF!</v>
      </c>
      <c r="AT84" s="49" t="e">
        <f t="shared" si="97"/>
        <v>#REF!</v>
      </c>
      <c r="AU84" s="49" t="e">
        <f t="shared" si="98"/>
        <v>#REF!</v>
      </c>
      <c r="AV84" s="49" t="e">
        <f t="shared" si="99"/>
        <v>#REF!</v>
      </c>
      <c r="AW84" s="49" t="e">
        <f t="shared" si="100"/>
        <v>#REF!</v>
      </c>
      <c r="AX84" s="49" t="e">
        <f t="shared" si="101"/>
        <v>#REF!</v>
      </c>
    </row>
    <row r="85" spans="1:50" ht="50.1" customHeight="1" x14ac:dyDescent="0.25">
      <c r="A85" s="19"/>
      <c r="B85" s="256"/>
      <c r="C85" s="256"/>
      <c r="D85" s="256"/>
      <c r="E85" s="256"/>
      <c r="F85" s="257" t="s">
        <v>28</v>
      </c>
      <c r="G85" s="257"/>
      <c r="H85" s="257"/>
      <c r="I85" s="257"/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8"/>
      <c r="AA85" s="4"/>
      <c r="AB85" s="50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</row>
    <row r="86" spans="1:50" ht="50.1" customHeight="1" x14ac:dyDescent="0.25">
      <c r="A86" s="19"/>
      <c r="B86" s="42" t="str">
        <f t="shared" ref="B86:E98" si="114">B4</f>
        <v>Mois</v>
      </c>
      <c r="C86" s="69" t="str">
        <f t="shared" si="114"/>
        <v xml:space="preserve">VILLE : </v>
      </c>
      <c r="D86" s="69" t="str">
        <f t="shared" si="114"/>
        <v>ANNEE</v>
      </c>
      <c r="E86" s="69" t="str">
        <f t="shared" si="114"/>
        <v xml:space="preserve">Surface de plancher </v>
      </c>
      <c r="F86" s="24">
        <v>2010</v>
      </c>
      <c r="G86" s="24">
        <f>F86+1</f>
        <v>2011</v>
      </c>
      <c r="H86" s="24">
        <f>G86+1</f>
        <v>2012</v>
      </c>
      <c r="I86" s="24">
        <f t="shared" ref="I86:Q86" si="115">H86+1</f>
        <v>2013</v>
      </c>
      <c r="J86" s="24">
        <f t="shared" si="115"/>
        <v>2014</v>
      </c>
      <c r="K86" s="24">
        <f t="shared" si="115"/>
        <v>2015</v>
      </c>
      <c r="L86" s="24">
        <f t="shared" si="115"/>
        <v>2016</v>
      </c>
      <c r="M86" s="24">
        <f t="shared" si="115"/>
        <v>2017</v>
      </c>
      <c r="N86" s="24">
        <f t="shared" si="115"/>
        <v>2018</v>
      </c>
      <c r="O86" s="24">
        <f t="shared" si="115"/>
        <v>2019</v>
      </c>
      <c r="P86" s="24">
        <f t="shared" si="115"/>
        <v>2020</v>
      </c>
      <c r="Q86" s="24">
        <f t="shared" si="115"/>
        <v>2021</v>
      </c>
      <c r="R86" s="24">
        <f t="shared" ref="R86" si="116">Q86+1</f>
        <v>2022</v>
      </c>
      <c r="S86" s="24">
        <f t="shared" ref="S86" si="117">R86+1</f>
        <v>2023</v>
      </c>
      <c r="T86" s="24">
        <f t="shared" ref="T86" si="118">S86+1</f>
        <v>2024</v>
      </c>
      <c r="U86" s="24">
        <f t="shared" ref="U86" si="119">T86+1</f>
        <v>2025</v>
      </c>
      <c r="V86" s="24">
        <f t="shared" ref="V86" si="120">U86+1</f>
        <v>2026</v>
      </c>
      <c r="W86" s="24">
        <f t="shared" ref="W86" si="121">V86+1</f>
        <v>2027</v>
      </c>
      <c r="X86" s="24">
        <f t="shared" ref="X86" si="122">W86+1</f>
        <v>2028</v>
      </c>
      <c r="Y86" s="24">
        <f t="shared" ref="Y86" si="123">X86+1</f>
        <v>2029</v>
      </c>
      <c r="Z86" s="24">
        <f t="shared" ref="Z86" si="124">Y86+1</f>
        <v>2030</v>
      </c>
      <c r="AA86" s="4"/>
      <c r="AB86" s="50" t="e">
        <f>IF(#REF!="",0,#REF!)</f>
        <v>#REF!</v>
      </c>
      <c r="AC86" s="49">
        <f t="shared" ref="AC86:AM92" si="125">F116</f>
        <v>0</v>
      </c>
      <c r="AD86" s="49">
        <f t="shared" si="125"/>
        <v>0</v>
      </c>
      <c r="AE86" s="49">
        <f t="shared" si="125"/>
        <v>0</v>
      </c>
      <c r="AF86" s="49">
        <f t="shared" si="125"/>
        <v>0</v>
      </c>
      <c r="AG86" s="49">
        <f t="shared" si="125"/>
        <v>0</v>
      </c>
      <c r="AH86" s="49">
        <f t="shared" si="125"/>
        <v>0</v>
      </c>
      <c r="AI86" s="49">
        <f t="shared" si="125"/>
        <v>0</v>
      </c>
      <c r="AJ86" s="49">
        <f t="shared" si="125"/>
        <v>0</v>
      </c>
      <c r="AK86" s="49">
        <f t="shared" si="125"/>
        <v>0</v>
      </c>
      <c r="AL86" s="49">
        <f t="shared" si="125"/>
        <v>0</v>
      </c>
      <c r="AM86" s="49">
        <f t="shared" si="125"/>
        <v>0</v>
      </c>
      <c r="AN86" s="49" t="e">
        <f t="shared" si="91"/>
        <v>#REF!</v>
      </c>
      <c r="AO86" s="49" t="e">
        <f t="shared" si="92"/>
        <v>#REF!</v>
      </c>
      <c r="AP86" s="49" t="e">
        <f t="shared" si="93"/>
        <v>#REF!</v>
      </c>
      <c r="AQ86" s="49" t="e">
        <f t="shared" si="94"/>
        <v>#REF!</v>
      </c>
      <c r="AR86" s="49" t="e">
        <f t="shared" si="95"/>
        <v>#REF!</v>
      </c>
      <c r="AS86" s="49" t="e">
        <f t="shared" si="96"/>
        <v>#REF!</v>
      </c>
      <c r="AT86" s="49" t="e">
        <f t="shared" si="97"/>
        <v>#REF!</v>
      </c>
      <c r="AU86" s="49" t="e">
        <f t="shared" si="98"/>
        <v>#REF!</v>
      </c>
      <c r="AV86" s="49" t="e">
        <f t="shared" si="99"/>
        <v>#REF!</v>
      </c>
      <c r="AW86" s="49" t="e">
        <f t="shared" si="100"/>
        <v>#REF!</v>
      </c>
      <c r="AX86" s="49" t="e">
        <f t="shared" si="101"/>
        <v>#REF!</v>
      </c>
    </row>
    <row r="87" spans="1:50" ht="24.95" customHeight="1" x14ac:dyDescent="0.25">
      <c r="A87" s="19"/>
      <c r="B87" s="72" t="str">
        <f t="shared" si="114"/>
        <v>Janvier</v>
      </c>
      <c r="C87" s="16" t="str">
        <f t="shared" si="114"/>
        <v>Béziers</v>
      </c>
      <c r="D87" s="16" t="str">
        <f t="shared" si="114"/>
        <v/>
      </c>
      <c r="E87" s="45">
        <f t="shared" si="114"/>
        <v>7871</v>
      </c>
      <c r="F87" s="21">
        <f>'CONSOMMATIONS FACTURES'!F85*NOTICE!$O$12*1000</f>
        <v>0</v>
      </c>
      <c r="G87" s="21">
        <f>'CONSOMMATIONS FACTURES'!G85*NOTICE!$O$12*1000</f>
        <v>0</v>
      </c>
      <c r="H87" s="21">
        <f>'CONSOMMATIONS FACTURES'!H85*NOTICE!$O$12*1000</f>
        <v>0</v>
      </c>
      <c r="I87" s="21">
        <f>'CONSOMMATIONS FACTURES'!I85*NOTICE!$O$12*1000</f>
        <v>0</v>
      </c>
      <c r="J87" s="21">
        <f>'CONSOMMATIONS FACTURES'!J85*NOTICE!$O$12*1000</f>
        <v>0</v>
      </c>
      <c r="K87" s="21">
        <f>'CONSOMMATIONS FACTURES'!K85*NOTICE!$O$12*1000</f>
        <v>0</v>
      </c>
      <c r="L87" s="21">
        <f>'CONSOMMATIONS FACTURES'!L85*NOTICE!$O$12*1000</f>
        <v>0</v>
      </c>
      <c r="M87" s="21">
        <f>'CONSOMMATIONS FACTURES'!M85*NOTICE!$O$12*1000</f>
        <v>0</v>
      </c>
      <c r="N87" s="21">
        <f>'CONSOMMATIONS FACTURES'!N85*NOTICE!$O$12*1000</f>
        <v>0</v>
      </c>
      <c r="O87" s="21">
        <f>'CONSOMMATIONS FACTURES'!O85*NOTICE!$O$12*1000</f>
        <v>0</v>
      </c>
      <c r="P87" s="21">
        <f>'CONSOMMATIONS FACTURES'!P85*NOTICE!$O$12*1000</f>
        <v>0</v>
      </c>
      <c r="Q87" s="21">
        <f>'CONSOMMATIONS FACTURES'!Q85*NOTICE!$O$12*1000</f>
        <v>0</v>
      </c>
      <c r="R87" s="21">
        <f>'CONSOMMATIONS FACTURES'!R85*NOTICE!$O$12*1000</f>
        <v>0</v>
      </c>
      <c r="S87" s="21">
        <f>'CONSOMMATIONS FACTURES'!S85*NOTICE!$O$12*1000</f>
        <v>0</v>
      </c>
      <c r="T87" s="21">
        <f>'CONSOMMATIONS FACTURES'!T85*NOTICE!$O$12*1000</f>
        <v>0</v>
      </c>
      <c r="U87" s="21">
        <f>'CONSOMMATIONS FACTURES'!U85*NOTICE!$O$12*1000</f>
        <v>0</v>
      </c>
      <c r="V87" s="21">
        <f>'CONSOMMATIONS FACTURES'!V85*NOTICE!$O$12*1000</f>
        <v>0</v>
      </c>
      <c r="W87" s="21">
        <f>'CONSOMMATIONS FACTURES'!W85*NOTICE!$O$12*1000</f>
        <v>0</v>
      </c>
      <c r="X87" s="21">
        <f>'CONSOMMATIONS FACTURES'!X85*NOTICE!$O$12*1000</f>
        <v>0</v>
      </c>
      <c r="Y87" s="21">
        <f>'CONSOMMATIONS FACTURES'!Y85*NOTICE!$O$12*1000</f>
        <v>0</v>
      </c>
      <c r="Z87" s="21">
        <f>'CONSOMMATIONS FACTURES'!Z85*NOTICE!$O$12*1000</f>
        <v>0</v>
      </c>
      <c r="AA87" s="4"/>
      <c r="AB87" s="50" t="e">
        <f>IF(#REF!="",0,#REF!)</f>
        <v>#REF!</v>
      </c>
      <c r="AC87" s="49" t="str">
        <f t="shared" si="125"/>
        <v>CONSOMMATIONS ANNUELLES en kWh</v>
      </c>
      <c r="AD87" s="49">
        <f t="shared" si="125"/>
        <v>0</v>
      </c>
      <c r="AE87" s="49">
        <f t="shared" si="125"/>
        <v>0</v>
      </c>
      <c r="AF87" s="49">
        <f t="shared" si="125"/>
        <v>0</v>
      </c>
      <c r="AG87" s="49">
        <f t="shared" si="125"/>
        <v>0</v>
      </c>
      <c r="AH87" s="49">
        <f t="shared" si="125"/>
        <v>0</v>
      </c>
      <c r="AI87" s="49">
        <f t="shared" si="125"/>
        <v>0</v>
      </c>
      <c r="AJ87" s="49">
        <f t="shared" si="125"/>
        <v>0</v>
      </c>
      <c r="AK87" s="49">
        <f t="shared" si="125"/>
        <v>0</v>
      </c>
      <c r="AL87" s="49">
        <f t="shared" si="125"/>
        <v>0</v>
      </c>
      <c r="AM87" s="49">
        <f t="shared" si="125"/>
        <v>0</v>
      </c>
      <c r="AN87" s="49" t="e">
        <f t="shared" si="91"/>
        <v>#REF!</v>
      </c>
      <c r="AO87" s="49" t="e">
        <f t="shared" si="92"/>
        <v>#REF!</v>
      </c>
      <c r="AP87" s="49" t="e">
        <f t="shared" si="93"/>
        <v>#REF!</v>
      </c>
      <c r="AQ87" s="49" t="e">
        <f t="shared" si="94"/>
        <v>#REF!</v>
      </c>
      <c r="AR87" s="49" t="e">
        <f t="shared" si="95"/>
        <v>#REF!</v>
      </c>
      <c r="AS87" s="49" t="e">
        <f t="shared" si="96"/>
        <v>#REF!</v>
      </c>
      <c r="AT87" s="49" t="e">
        <f t="shared" si="97"/>
        <v>#REF!</v>
      </c>
      <c r="AU87" s="49" t="e">
        <f t="shared" si="98"/>
        <v>#REF!</v>
      </c>
      <c r="AV87" s="49" t="e">
        <f t="shared" si="99"/>
        <v>#REF!</v>
      </c>
      <c r="AW87" s="49" t="e">
        <f t="shared" si="100"/>
        <v>#REF!</v>
      </c>
      <c r="AX87" s="49" t="e">
        <f t="shared" si="101"/>
        <v>#REF!</v>
      </c>
    </row>
    <row r="88" spans="1:50" ht="24.95" customHeight="1" x14ac:dyDescent="0.25">
      <c r="A88" s="19"/>
      <c r="B88" s="72" t="str">
        <f t="shared" si="114"/>
        <v>Février</v>
      </c>
      <c r="C88" s="16" t="str">
        <f t="shared" si="114"/>
        <v>Béziers</v>
      </c>
      <c r="D88" s="16" t="str">
        <f t="shared" si="114"/>
        <v/>
      </c>
      <c r="E88" s="45">
        <f t="shared" si="114"/>
        <v>7871</v>
      </c>
      <c r="F88" s="21">
        <f>'CONSOMMATIONS FACTURES'!F86*NOTICE!$O$12*1000</f>
        <v>0</v>
      </c>
      <c r="G88" s="21">
        <f>'CONSOMMATIONS FACTURES'!G86*NOTICE!$O$12*1000</f>
        <v>0</v>
      </c>
      <c r="H88" s="21">
        <f>'CONSOMMATIONS FACTURES'!H86*NOTICE!$O$12*1000</f>
        <v>0</v>
      </c>
      <c r="I88" s="21">
        <f>'CONSOMMATIONS FACTURES'!I86*NOTICE!$O$12*1000</f>
        <v>0</v>
      </c>
      <c r="J88" s="21">
        <f>'CONSOMMATIONS FACTURES'!J86*NOTICE!$O$12*1000</f>
        <v>0</v>
      </c>
      <c r="K88" s="21">
        <f>'CONSOMMATIONS FACTURES'!K86*NOTICE!$O$12*1000</f>
        <v>0</v>
      </c>
      <c r="L88" s="21">
        <f>'CONSOMMATIONS FACTURES'!L86*NOTICE!$O$12*1000</f>
        <v>0</v>
      </c>
      <c r="M88" s="21">
        <f>'CONSOMMATIONS FACTURES'!M86*NOTICE!$O$12*1000</f>
        <v>0</v>
      </c>
      <c r="N88" s="21">
        <f>'CONSOMMATIONS FACTURES'!N86*NOTICE!$O$12*1000</f>
        <v>0</v>
      </c>
      <c r="O88" s="21">
        <f>'CONSOMMATIONS FACTURES'!O86*NOTICE!$O$12*1000</f>
        <v>0</v>
      </c>
      <c r="P88" s="21">
        <f>'CONSOMMATIONS FACTURES'!P86*NOTICE!$O$12*1000</f>
        <v>0</v>
      </c>
      <c r="Q88" s="21">
        <f>'CONSOMMATIONS FACTURES'!Q86*NOTICE!$O$12*1000</f>
        <v>0</v>
      </c>
      <c r="R88" s="21">
        <f>'CONSOMMATIONS FACTURES'!R86*NOTICE!$O$12*1000</f>
        <v>0</v>
      </c>
      <c r="S88" s="21">
        <f>'CONSOMMATIONS FACTURES'!S86*NOTICE!$O$12*1000</f>
        <v>0</v>
      </c>
      <c r="T88" s="21">
        <f>'CONSOMMATIONS FACTURES'!T86*NOTICE!$O$12*1000</f>
        <v>0</v>
      </c>
      <c r="U88" s="21">
        <f>'CONSOMMATIONS FACTURES'!U86*NOTICE!$O$12*1000</f>
        <v>0</v>
      </c>
      <c r="V88" s="21">
        <f>'CONSOMMATIONS FACTURES'!V86*NOTICE!$O$12*1000</f>
        <v>0</v>
      </c>
      <c r="W88" s="21">
        <f>'CONSOMMATIONS FACTURES'!W86*NOTICE!$O$12*1000</f>
        <v>0</v>
      </c>
      <c r="X88" s="21">
        <f>'CONSOMMATIONS FACTURES'!X86*NOTICE!$O$12*1000</f>
        <v>0</v>
      </c>
      <c r="Y88" s="21">
        <f>'CONSOMMATIONS FACTURES'!Y86*NOTICE!$O$12*1000</f>
        <v>0</v>
      </c>
      <c r="Z88" s="21">
        <f>'CONSOMMATIONS FACTURES'!Z86*NOTICE!$O$12*1000</f>
        <v>0</v>
      </c>
      <c r="AA88" s="4"/>
      <c r="AB88" s="50" t="e">
        <f>IF(#REF!="",0,#REF!)</f>
        <v>#REF!</v>
      </c>
      <c r="AC88" s="49">
        <f t="shared" si="125"/>
        <v>2010</v>
      </c>
      <c r="AD88" s="49">
        <f t="shared" si="125"/>
        <v>2011</v>
      </c>
      <c r="AE88" s="49">
        <f t="shared" si="125"/>
        <v>2012</v>
      </c>
      <c r="AF88" s="49">
        <f t="shared" si="125"/>
        <v>2013</v>
      </c>
      <c r="AG88" s="49">
        <f t="shared" si="125"/>
        <v>2014</v>
      </c>
      <c r="AH88" s="49">
        <f t="shared" si="125"/>
        <v>2015</v>
      </c>
      <c r="AI88" s="49">
        <f t="shared" si="125"/>
        <v>2016</v>
      </c>
      <c r="AJ88" s="49">
        <f t="shared" si="125"/>
        <v>2017</v>
      </c>
      <c r="AK88" s="49">
        <f t="shared" si="125"/>
        <v>2018</v>
      </c>
      <c r="AL88" s="49">
        <f t="shared" si="125"/>
        <v>2019</v>
      </c>
      <c r="AM88" s="49">
        <f t="shared" si="125"/>
        <v>2020</v>
      </c>
      <c r="AN88" s="49" t="e">
        <f t="shared" si="91"/>
        <v>#REF!</v>
      </c>
      <c r="AO88" s="49" t="e">
        <f t="shared" si="92"/>
        <v>#REF!</v>
      </c>
      <c r="AP88" s="49" t="e">
        <f t="shared" si="93"/>
        <v>#REF!</v>
      </c>
      <c r="AQ88" s="49" t="e">
        <f t="shared" si="94"/>
        <v>#REF!</v>
      </c>
      <c r="AR88" s="49" t="e">
        <f t="shared" si="95"/>
        <v>#REF!</v>
      </c>
      <c r="AS88" s="49" t="e">
        <f t="shared" si="96"/>
        <v>#REF!</v>
      </c>
      <c r="AT88" s="49" t="e">
        <f t="shared" si="97"/>
        <v>#REF!</v>
      </c>
      <c r="AU88" s="49" t="e">
        <f t="shared" si="98"/>
        <v>#REF!</v>
      </c>
      <c r="AV88" s="49" t="e">
        <f t="shared" si="99"/>
        <v>#REF!</v>
      </c>
      <c r="AW88" s="49" t="e">
        <f t="shared" si="100"/>
        <v>#REF!</v>
      </c>
      <c r="AX88" s="49" t="e">
        <f t="shared" si="101"/>
        <v>#REF!</v>
      </c>
    </row>
    <row r="89" spans="1:50" ht="24.95" customHeight="1" x14ac:dyDescent="0.25">
      <c r="A89" s="19"/>
      <c r="B89" s="72" t="str">
        <f t="shared" si="114"/>
        <v>Mars</v>
      </c>
      <c r="C89" s="16" t="str">
        <f t="shared" si="114"/>
        <v>Béziers</v>
      </c>
      <c r="D89" s="16" t="str">
        <f t="shared" si="114"/>
        <v/>
      </c>
      <c r="E89" s="45">
        <f t="shared" si="114"/>
        <v>7871</v>
      </c>
      <c r="F89" s="21">
        <f>'CONSOMMATIONS FACTURES'!F87*NOTICE!$O$12*1000</f>
        <v>0</v>
      </c>
      <c r="G89" s="21">
        <f>'CONSOMMATIONS FACTURES'!G87*NOTICE!$O$12*1000</f>
        <v>0</v>
      </c>
      <c r="H89" s="21">
        <f>'CONSOMMATIONS FACTURES'!H87*NOTICE!$O$12*1000</f>
        <v>0</v>
      </c>
      <c r="I89" s="21">
        <f>'CONSOMMATIONS FACTURES'!I87*NOTICE!$O$12*1000</f>
        <v>0</v>
      </c>
      <c r="J89" s="21">
        <f>'CONSOMMATIONS FACTURES'!J87*NOTICE!$O$12*1000</f>
        <v>0</v>
      </c>
      <c r="K89" s="21">
        <f>'CONSOMMATIONS FACTURES'!K87*NOTICE!$O$12*1000</f>
        <v>0</v>
      </c>
      <c r="L89" s="21">
        <f>'CONSOMMATIONS FACTURES'!L87*NOTICE!$O$12*1000</f>
        <v>0</v>
      </c>
      <c r="M89" s="21">
        <f>'CONSOMMATIONS FACTURES'!M87*NOTICE!$O$12*1000</f>
        <v>0</v>
      </c>
      <c r="N89" s="21">
        <f>'CONSOMMATIONS FACTURES'!N87*NOTICE!$O$12*1000</f>
        <v>0</v>
      </c>
      <c r="O89" s="21">
        <f>'CONSOMMATIONS FACTURES'!O87*NOTICE!$O$12*1000</f>
        <v>0</v>
      </c>
      <c r="P89" s="21">
        <f>'CONSOMMATIONS FACTURES'!P87*NOTICE!$O$12*1000</f>
        <v>0</v>
      </c>
      <c r="Q89" s="21">
        <f>'CONSOMMATIONS FACTURES'!Q87*NOTICE!$O$12*1000</f>
        <v>0</v>
      </c>
      <c r="R89" s="21">
        <f>'CONSOMMATIONS FACTURES'!R87*NOTICE!$O$12*1000</f>
        <v>0</v>
      </c>
      <c r="S89" s="21">
        <f>'CONSOMMATIONS FACTURES'!S87*NOTICE!$O$12*1000</f>
        <v>0</v>
      </c>
      <c r="T89" s="21">
        <f>'CONSOMMATIONS FACTURES'!T87*NOTICE!$O$12*1000</f>
        <v>0</v>
      </c>
      <c r="U89" s="21">
        <f>'CONSOMMATIONS FACTURES'!U87*NOTICE!$O$12*1000</f>
        <v>0</v>
      </c>
      <c r="V89" s="21">
        <f>'CONSOMMATIONS FACTURES'!V87*NOTICE!$O$12*1000</f>
        <v>0</v>
      </c>
      <c r="W89" s="21">
        <f>'CONSOMMATIONS FACTURES'!W87*NOTICE!$O$12*1000</f>
        <v>0</v>
      </c>
      <c r="X89" s="21">
        <f>'CONSOMMATIONS FACTURES'!X87*NOTICE!$O$12*1000</f>
        <v>0</v>
      </c>
      <c r="Y89" s="21">
        <f>'CONSOMMATIONS FACTURES'!Y87*NOTICE!$O$12*1000</f>
        <v>0</v>
      </c>
      <c r="Z89" s="21">
        <f>'CONSOMMATIONS FACTURES'!Z87*NOTICE!$O$12*1000</f>
        <v>0</v>
      </c>
      <c r="AA89" s="4"/>
      <c r="AB89" s="50" t="e">
        <f>IF(#REF!="",0,#REF!)</f>
        <v>#REF!</v>
      </c>
      <c r="AC89" s="49">
        <f t="shared" si="125"/>
        <v>0</v>
      </c>
      <c r="AD89" s="49">
        <f t="shared" si="125"/>
        <v>0</v>
      </c>
      <c r="AE89" s="49">
        <f t="shared" si="125"/>
        <v>0</v>
      </c>
      <c r="AF89" s="49">
        <f t="shared" si="125"/>
        <v>0</v>
      </c>
      <c r="AG89" s="49">
        <f t="shared" si="125"/>
        <v>0</v>
      </c>
      <c r="AH89" s="49">
        <f t="shared" si="125"/>
        <v>0</v>
      </c>
      <c r="AI89" s="49">
        <f t="shared" si="125"/>
        <v>0</v>
      </c>
      <c r="AJ89" s="49">
        <f t="shared" si="125"/>
        <v>0</v>
      </c>
      <c r="AK89" s="49">
        <f t="shared" si="125"/>
        <v>0</v>
      </c>
      <c r="AL89" s="49">
        <f t="shared" si="125"/>
        <v>0</v>
      </c>
      <c r="AM89" s="49">
        <f t="shared" si="125"/>
        <v>0</v>
      </c>
      <c r="AN89" s="49" t="e">
        <f t="shared" si="91"/>
        <v>#REF!</v>
      </c>
      <c r="AO89" s="49" t="e">
        <f t="shared" si="92"/>
        <v>#REF!</v>
      </c>
      <c r="AP89" s="49" t="e">
        <f t="shared" si="93"/>
        <v>#REF!</v>
      </c>
      <c r="AQ89" s="49" t="e">
        <f t="shared" si="94"/>
        <v>#REF!</v>
      </c>
      <c r="AR89" s="49" t="e">
        <f t="shared" si="95"/>
        <v>#REF!</v>
      </c>
      <c r="AS89" s="49" t="e">
        <f t="shared" si="96"/>
        <v>#REF!</v>
      </c>
      <c r="AT89" s="49" t="e">
        <f t="shared" si="97"/>
        <v>#REF!</v>
      </c>
      <c r="AU89" s="49" t="e">
        <f t="shared" si="98"/>
        <v>#REF!</v>
      </c>
      <c r="AV89" s="49" t="e">
        <f t="shared" si="99"/>
        <v>#REF!</v>
      </c>
      <c r="AW89" s="49" t="e">
        <f t="shared" si="100"/>
        <v>#REF!</v>
      </c>
      <c r="AX89" s="49" t="e">
        <f t="shared" si="101"/>
        <v>#REF!</v>
      </c>
    </row>
    <row r="90" spans="1:50" ht="24.95" customHeight="1" x14ac:dyDescent="0.25">
      <c r="A90" s="19"/>
      <c r="B90" s="72" t="str">
        <f t="shared" si="114"/>
        <v>Avril</v>
      </c>
      <c r="C90" s="16" t="str">
        <f t="shared" si="114"/>
        <v>Béziers</v>
      </c>
      <c r="D90" s="16" t="str">
        <f t="shared" si="114"/>
        <v/>
      </c>
      <c r="E90" s="45">
        <f t="shared" si="114"/>
        <v>7871</v>
      </c>
      <c r="F90" s="21">
        <f>'CONSOMMATIONS FACTURES'!F88*NOTICE!$O$12*1000</f>
        <v>0</v>
      </c>
      <c r="G90" s="21">
        <f>'CONSOMMATIONS FACTURES'!G88*NOTICE!$O$12*1000</f>
        <v>0</v>
      </c>
      <c r="H90" s="21">
        <f>'CONSOMMATIONS FACTURES'!H88*NOTICE!$O$12*1000</f>
        <v>0</v>
      </c>
      <c r="I90" s="21">
        <f>'CONSOMMATIONS FACTURES'!I88*NOTICE!$O$12*1000</f>
        <v>0</v>
      </c>
      <c r="J90" s="21">
        <f>'CONSOMMATIONS FACTURES'!J88*NOTICE!$O$12*1000</f>
        <v>0</v>
      </c>
      <c r="K90" s="21">
        <f>'CONSOMMATIONS FACTURES'!K88*NOTICE!$O$12*1000</f>
        <v>0</v>
      </c>
      <c r="L90" s="21">
        <f>'CONSOMMATIONS FACTURES'!L88*NOTICE!$O$12*1000</f>
        <v>0</v>
      </c>
      <c r="M90" s="21">
        <f>'CONSOMMATIONS FACTURES'!M88*NOTICE!$O$12*1000</f>
        <v>0</v>
      </c>
      <c r="N90" s="21">
        <f>'CONSOMMATIONS FACTURES'!N88*NOTICE!$O$12*1000</f>
        <v>0</v>
      </c>
      <c r="O90" s="21">
        <f>'CONSOMMATIONS FACTURES'!O88*NOTICE!$O$12*1000</f>
        <v>0</v>
      </c>
      <c r="P90" s="21">
        <f>'CONSOMMATIONS FACTURES'!P88*NOTICE!$O$12*1000</f>
        <v>0</v>
      </c>
      <c r="Q90" s="21">
        <f>'CONSOMMATIONS FACTURES'!Q88*NOTICE!$O$12*1000</f>
        <v>0</v>
      </c>
      <c r="R90" s="21">
        <f>'CONSOMMATIONS FACTURES'!R88*NOTICE!$O$12*1000</f>
        <v>0</v>
      </c>
      <c r="S90" s="21">
        <f>'CONSOMMATIONS FACTURES'!S88*NOTICE!$O$12*1000</f>
        <v>0</v>
      </c>
      <c r="T90" s="21">
        <f>'CONSOMMATIONS FACTURES'!T88*NOTICE!$O$12*1000</f>
        <v>0</v>
      </c>
      <c r="U90" s="21">
        <f>'CONSOMMATIONS FACTURES'!U88*NOTICE!$O$12*1000</f>
        <v>0</v>
      </c>
      <c r="V90" s="21">
        <f>'CONSOMMATIONS FACTURES'!V88*NOTICE!$O$12*1000</f>
        <v>0</v>
      </c>
      <c r="W90" s="21">
        <f>'CONSOMMATIONS FACTURES'!W88*NOTICE!$O$12*1000</f>
        <v>0</v>
      </c>
      <c r="X90" s="21">
        <f>'CONSOMMATIONS FACTURES'!X88*NOTICE!$O$12*1000</f>
        <v>0</v>
      </c>
      <c r="Y90" s="21">
        <f>'CONSOMMATIONS FACTURES'!Y88*NOTICE!$O$12*1000</f>
        <v>0</v>
      </c>
      <c r="Z90" s="21">
        <f>'CONSOMMATIONS FACTURES'!Z88*NOTICE!$O$12*1000</f>
        <v>0</v>
      </c>
      <c r="AA90" s="4"/>
      <c r="AB90" s="50" t="e">
        <f>IF(#REF!="",0,#REF!)</f>
        <v>#REF!</v>
      </c>
      <c r="AC90" s="49">
        <f t="shared" si="125"/>
        <v>0</v>
      </c>
      <c r="AD90" s="49">
        <f t="shared" si="125"/>
        <v>0</v>
      </c>
      <c r="AE90" s="49">
        <f t="shared" si="125"/>
        <v>0</v>
      </c>
      <c r="AF90" s="49">
        <f t="shared" si="125"/>
        <v>0</v>
      </c>
      <c r="AG90" s="49">
        <f t="shared" si="125"/>
        <v>0</v>
      </c>
      <c r="AH90" s="49">
        <f t="shared" si="125"/>
        <v>0</v>
      </c>
      <c r="AI90" s="49">
        <f t="shared" si="125"/>
        <v>0</v>
      </c>
      <c r="AJ90" s="49">
        <f t="shared" si="125"/>
        <v>0</v>
      </c>
      <c r="AK90" s="49">
        <f t="shared" si="125"/>
        <v>0</v>
      </c>
      <c r="AL90" s="49">
        <f t="shared" si="125"/>
        <v>0</v>
      </c>
      <c r="AM90" s="49">
        <f t="shared" si="125"/>
        <v>0</v>
      </c>
      <c r="AN90" s="49" t="e">
        <f t="shared" si="91"/>
        <v>#REF!</v>
      </c>
      <c r="AO90" s="49" t="e">
        <f t="shared" si="92"/>
        <v>#REF!</v>
      </c>
      <c r="AP90" s="49" t="e">
        <f t="shared" si="93"/>
        <v>#REF!</v>
      </c>
      <c r="AQ90" s="49" t="e">
        <f t="shared" si="94"/>
        <v>#REF!</v>
      </c>
      <c r="AR90" s="49" t="e">
        <f t="shared" si="95"/>
        <v>#REF!</v>
      </c>
      <c r="AS90" s="49" t="e">
        <f t="shared" si="96"/>
        <v>#REF!</v>
      </c>
      <c r="AT90" s="49" t="e">
        <f t="shared" si="97"/>
        <v>#REF!</v>
      </c>
      <c r="AU90" s="49" t="e">
        <f t="shared" si="98"/>
        <v>#REF!</v>
      </c>
      <c r="AV90" s="49" t="e">
        <f t="shared" si="99"/>
        <v>#REF!</v>
      </c>
      <c r="AW90" s="49" t="e">
        <f t="shared" si="100"/>
        <v>#REF!</v>
      </c>
      <c r="AX90" s="49" t="e">
        <f t="shared" si="101"/>
        <v>#REF!</v>
      </c>
    </row>
    <row r="91" spans="1:50" ht="24.95" customHeight="1" x14ac:dyDescent="0.25">
      <c r="A91" s="19"/>
      <c r="B91" s="72" t="str">
        <f t="shared" si="114"/>
        <v>Mai</v>
      </c>
      <c r="C91" s="16" t="str">
        <f t="shared" si="114"/>
        <v>Béziers</v>
      </c>
      <c r="D91" s="16" t="str">
        <f t="shared" si="114"/>
        <v/>
      </c>
      <c r="E91" s="45">
        <f t="shared" si="114"/>
        <v>7871</v>
      </c>
      <c r="F91" s="21">
        <f>'CONSOMMATIONS FACTURES'!F89*NOTICE!$O$12*1000</f>
        <v>0</v>
      </c>
      <c r="G91" s="21">
        <f>'CONSOMMATIONS FACTURES'!G89*NOTICE!$O$12*1000</f>
        <v>0</v>
      </c>
      <c r="H91" s="21">
        <f>'CONSOMMATIONS FACTURES'!H89*NOTICE!$O$12*1000</f>
        <v>0</v>
      </c>
      <c r="I91" s="21">
        <f>'CONSOMMATIONS FACTURES'!I89*NOTICE!$O$12*1000</f>
        <v>0</v>
      </c>
      <c r="J91" s="21">
        <f>'CONSOMMATIONS FACTURES'!J89*NOTICE!$O$12*1000</f>
        <v>0</v>
      </c>
      <c r="K91" s="21">
        <f>'CONSOMMATIONS FACTURES'!K89*NOTICE!$O$12*1000</f>
        <v>0</v>
      </c>
      <c r="L91" s="21">
        <f>'CONSOMMATIONS FACTURES'!L89*NOTICE!$O$12*1000</f>
        <v>0</v>
      </c>
      <c r="M91" s="21">
        <f>'CONSOMMATIONS FACTURES'!M89*NOTICE!$O$12*1000</f>
        <v>0</v>
      </c>
      <c r="N91" s="21">
        <f>'CONSOMMATIONS FACTURES'!N89*NOTICE!$O$12*1000</f>
        <v>0</v>
      </c>
      <c r="O91" s="21">
        <f>'CONSOMMATIONS FACTURES'!O89*NOTICE!$O$12*1000</f>
        <v>0</v>
      </c>
      <c r="P91" s="21">
        <f>'CONSOMMATIONS FACTURES'!P89*NOTICE!$O$12*1000</f>
        <v>0</v>
      </c>
      <c r="Q91" s="21">
        <f>'CONSOMMATIONS FACTURES'!Q89*NOTICE!$O$12*1000</f>
        <v>0</v>
      </c>
      <c r="R91" s="21">
        <f>'CONSOMMATIONS FACTURES'!R89*NOTICE!$O$12*1000</f>
        <v>0</v>
      </c>
      <c r="S91" s="21">
        <f>'CONSOMMATIONS FACTURES'!S89*NOTICE!$O$12*1000</f>
        <v>0</v>
      </c>
      <c r="T91" s="21">
        <f>'CONSOMMATIONS FACTURES'!T89*NOTICE!$O$12*1000</f>
        <v>0</v>
      </c>
      <c r="U91" s="21">
        <f>'CONSOMMATIONS FACTURES'!U89*NOTICE!$O$12*1000</f>
        <v>0</v>
      </c>
      <c r="V91" s="21">
        <f>'CONSOMMATIONS FACTURES'!V89*NOTICE!$O$12*1000</f>
        <v>0</v>
      </c>
      <c r="W91" s="21">
        <f>'CONSOMMATIONS FACTURES'!W89*NOTICE!$O$12*1000</f>
        <v>0</v>
      </c>
      <c r="X91" s="21">
        <f>'CONSOMMATIONS FACTURES'!X89*NOTICE!$O$12*1000</f>
        <v>0</v>
      </c>
      <c r="Y91" s="21">
        <f>'CONSOMMATIONS FACTURES'!Y89*NOTICE!$O$12*1000</f>
        <v>0</v>
      </c>
      <c r="Z91" s="21">
        <f>'CONSOMMATIONS FACTURES'!Z89*NOTICE!$O$12*1000</f>
        <v>0</v>
      </c>
      <c r="AA91" s="4"/>
      <c r="AB91" s="50" t="e">
        <f>IF(#REF!="",0,#REF!)</f>
        <v>#REF!</v>
      </c>
      <c r="AC91" s="49">
        <f t="shared" si="125"/>
        <v>0</v>
      </c>
      <c r="AD91" s="49">
        <f t="shared" si="125"/>
        <v>0</v>
      </c>
      <c r="AE91" s="49">
        <f t="shared" si="125"/>
        <v>0</v>
      </c>
      <c r="AF91" s="49">
        <f t="shared" si="125"/>
        <v>0</v>
      </c>
      <c r="AG91" s="49">
        <f t="shared" si="125"/>
        <v>0</v>
      </c>
      <c r="AH91" s="49">
        <f t="shared" si="125"/>
        <v>0</v>
      </c>
      <c r="AI91" s="49">
        <f t="shared" si="125"/>
        <v>0</v>
      </c>
      <c r="AJ91" s="49">
        <f t="shared" si="125"/>
        <v>0</v>
      </c>
      <c r="AK91" s="49">
        <f t="shared" si="125"/>
        <v>0</v>
      </c>
      <c r="AL91" s="49">
        <f t="shared" si="125"/>
        <v>0</v>
      </c>
      <c r="AM91" s="49">
        <f t="shared" si="125"/>
        <v>0</v>
      </c>
      <c r="AN91" s="49" t="e">
        <f t="shared" si="91"/>
        <v>#REF!</v>
      </c>
      <c r="AO91" s="49" t="e">
        <f t="shared" si="92"/>
        <v>#REF!</v>
      </c>
      <c r="AP91" s="49" t="e">
        <f t="shared" si="93"/>
        <v>#REF!</v>
      </c>
      <c r="AQ91" s="49" t="e">
        <f t="shared" si="94"/>
        <v>#REF!</v>
      </c>
      <c r="AR91" s="49" t="e">
        <f t="shared" si="95"/>
        <v>#REF!</v>
      </c>
      <c r="AS91" s="49" t="e">
        <f t="shared" si="96"/>
        <v>#REF!</v>
      </c>
      <c r="AT91" s="49" t="e">
        <f t="shared" si="97"/>
        <v>#REF!</v>
      </c>
      <c r="AU91" s="49" t="e">
        <f t="shared" si="98"/>
        <v>#REF!</v>
      </c>
      <c r="AV91" s="49" t="e">
        <f t="shared" si="99"/>
        <v>#REF!</v>
      </c>
      <c r="AW91" s="49" t="e">
        <f t="shared" si="100"/>
        <v>#REF!</v>
      </c>
      <c r="AX91" s="49" t="e">
        <f t="shared" si="101"/>
        <v>#REF!</v>
      </c>
    </row>
    <row r="92" spans="1:50" ht="24.95" customHeight="1" x14ac:dyDescent="0.25">
      <c r="A92" s="19"/>
      <c r="B92" s="72" t="str">
        <f t="shared" si="114"/>
        <v>Juin</v>
      </c>
      <c r="C92" s="16" t="str">
        <f t="shared" si="114"/>
        <v>Béziers</v>
      </c>
      <c r="D92" s="16" t="str">
        <f t="shared" si="114"/>
        <v/>
      </c>
      <c r="E92" s="45">
        <f t="shared" si="114"/>
        <v>7871</v>
      </c>
      <c r="F92" s="21">
        <f>'CONSOMMATIONS FACTURES'!F90*NOTICE!$O$12*1000</f>
        <v>0</v>
      </c>
      <c r="G92" s="21">
        <f>'CONSOMMATIONS FACTURES'!G90*NOTICE!$O$12*1000</f>
        <v>0</v>
      </c>
      <c r="H92" s="21">
        <f>'CONSOMMATIONS FACTURES'!H90*NOTICE!$O$12*1000</f>
        <v>0</v>
      </c>
      <c r="I92" s="21">
        <f>'CONSOMMATIONS FACTURES'!I90*NOTICE!$O$12*1000</f>
        <v>0</v>
      </c>
      <c r="J92" s="21">
        <f>'CONSOMMATIONS FACTURES'!J90*NOTICE!$O$12*1000</f>
        <v>0</v>
      </c>
      <c r="K92" s="21">
        <f>'CONSOMMATIONS FACTURES'!K90*NOTICE!$O$12*1000</f>
        <v>0</v>
      </c>
      <c r="L92" s="21">
        <f>'CONSOMMATIONS FACTURES'!L90*NOTICE!$O$12*1000</f>
        <v>0</v>
      </c>
      <c r="M92" s="21">
        <f>'CONSOMMATIONS FACTURES'!M90*NOTICE!$O$12*1000</f>
        <v>0</v>
      </c>
      <c r="N92" s="21">
        <f>'CONSOMMATIONS FACTURES'!N90*NOTICE!$O$12*1000</f>
        <v>0</v>
      </c>
      <c r="O92" s="21">
        <f>'CONSOMMATIONS FACTURES'!O90*NOTICE!$O$12*1000</f>
        <v>0</v>
      </c>
      <c r="P92" s="21">
        <f>'CONSOMMATIONS FACTURES'!P90*NOTICE!$O$12*1000</f>
        <v>0</v>
      </c>
      <c r="Q92" s="21">
        <f>'CONSOMMATIONS FACTURES'!Q90*NOTICE!$O$12*1000</f>
        <v>0</v>
      </c>
      <c r="R92" s="21">
        <f>'CONSOMMATIONS FACTURES'!R90*NOTICE!$O$12*1000</f>
        <v>0</v>
      </c>
      <c r="S92" s="21">
        <f>'CONSOMMATIONS FACTURES'!S90*NOTICE!$O$12*1000</f>
        <v>0</v>
      </c>
      <c r="T92" s="21">
        <f>'CONSOMMATIONS FACTURES'!T90*NOTICE!$O$12*1000</f>
        <v>0</v>
      </c>
      <c r="U92" s="21">
        <f>'CONSOMMATIONS FACTURES'!U90*NOTICE!$O$12*1000</f>
        <v>0</v>
      </c>
      <c r="V92" s="21">
        <f>'CONSOMMATIONS FACTURES'!V90*NOTICE!$O$12*1000</f>
        <v>0</v>
      </c>
      <c r="W92" s="21">
        <f>'CONSOMMATIONS FACTURES'!W90*NOTICE!$O$12*1000</f>
        <v>0</v>
      </c>
      <c r="X92" s="21">
        <f>'CONSOMMATIONS FACTURES'!X90*NOTICE!$O$12*1000</f>
        <v>0</v>
      </c>
      <c r="Y92" s="21">
        <f>'CONSOMMATIONS FACTURES'!Y90*NOTICE!$O$12*1000</f>
        <v>0</v>
      </c>
      <c r="Z92" s="21">
        <f>'CONSOMMATIONS FACTURES'!Z90*NOTICE!$O$12*1000</f>
        <v>0</v>
      </c>
      <c r="AA92" s="4"/>
      <c r="AB92" s="50" t="e">
        <f>IF(#REF!="",0,#REF!)</f>
        <v>#REF!</v>
      </c>
      <c r="AC92" s="49">
        <f t="shared" si="125"/>
        <v>0</v>
      </c>
      <c r="AD92" s="49">
        <f t="shared" si="125"/>
        <v>0</v>
      </c>
      <c r="AE92" s="49">
        <f t="shared" si="125"/>
        <v>0</v>
      </c>
      <c r="AF92" s="49">
        <f t="shared" si="125"/>
        <v>0</v>
      </c>
      <c r="AG92" s="49">
        <f t="shared" si="125"/>
        <v>0</v>
      </c>
      <c r="AH92" s="49">
        <f t="shared" si="125"/>
        <v>0</v>
      </c>
      <c r="AI92" s="49">
        <f t="shared" si="125"/>
        <v>0</v>
      </c>
      <c r="AJ92" s="49">
        <f t="shared" si="125"/>
        <v>0</v>
      </c>
      <c r="AK92" s="49">
        <f t="shared" si="125"/>
        <v>0</v>
      </c>
      <c r="AL92" s="49">
        <f t="shared" si="125"/>
        <v>0</v>
      </c>
      <c r="AM92" s="49">
        <f t="shared" si="125"/>
        <v>0</v>
      </c>
      <c r="AN92" s="49" t="e">
        <f t="shared" si="91"/>
        <v>#REF!</v>
      </c>
      <c r="AO92" s="49" t="e">
        <f t="shared" si="92"/>
        <v>#REF!</v>
      </c>
      <c r="AP92" s="49" t="e">
        <f t="shared" si="93"/>
        <v>#REF!</v>
      </c>
      <c r="AQ92" s="49" t="e">
        <f t="shared" si="94"/>
        <v>#REF!</v>
      </c>
      <c r="AR92" s="49" t="e">
        <f t="shared" si="95"/>
        <v>#REF!</v>
      </c>
      <c r="AS92" s="49" t="e">
        <f t="shared" si="96"/>
        <v>#REF!</v>
      </c>
      <c r="AT92" s="49" t="e">
        <f t="shared" si="97"/>
        <v>#REF!</v>
      </c>
      <c r="AU92" s="49" t="e">
        <f t="shared" si="98"/>
        <v>#REF!</v>
      </c>
      <c r="AV92" s="49" t="e">
        <f t="shared" si="99"/>
        <v>#REF!</v>
      </c>
      <c r="AW92" s="49" t="e">
        <f t="shared" si="100"/>
        <v>#REF!</v>
      </c>
      <c r="AX92" s="49" t="e">
        <f t="shared" si="101"/>
        <v>#REF!</v>
      </c>
    </row>
    <row r="93" spans="1:50" ht="24.95" customHeight="1" x14ac:dyDescent="0.25">
      <c r="A93" s="19"/>
      <c r="B93" s="72" t="str">
        <f t="shared" si="114"/>
        <v>Juillet</v>
      </c>
      <c r="C93" s="16" t="str">
        <f t="shared" si="114"/>
        <v>Béziers</v>
      </c>
      <c r="D93" s="16" t="str">
        <f t="shared" si="114"/>
        <v/>
      </c>
      <c r="E93" s="45">
        <f t="shared" si="114"/>
        <v>7871</v>
      </c>
      <c r="F93" s="21">
        <f>'CONSOMMATIONS FACTURES'!F91*NOTICE!$O$12*1000</f>
        <v>0</v>
      </c>
      <c r="G93" s="21">
        <f>'CONSOMMATIONS FACTURES'!G91*NOTICE!$O$12*1000</f>
        <v>0</v>
      </c>
      <c r="H93" s="21">
        <f>'CONSOMMATIONS FACTURES'!H91*NOTICE!$O$12*1000</f>
        <v>0</v>
      </c>
      <c r="I93" s="21">
        <f>'CONSOMMATIONS FACTURES'!I91*NOTICE!$O$12*1000</f>
        <v>0</v>
      </c>
      <c r="J93" s="21">
        <f>'CONSOMMATIONS FACTURES'!J91*NOTICE!$O$12*1000</f>
        <v>0</v>
      </c>
      <c r="K93" s="21">
        <f>'CONSOMMATIONS FACTURES'!K91*NOTICE!$O$12*1000</f>
        <v>0</v>
      </c>
      <c r="L93" s="21">
        <f>'CONSOMMATIONS FACTURES'!L91*NOTICE!$O$12*1000</f>
        <v>0</v>
      </c>
      <c r="M93" s="21">
        <f>'CONSOMMATIONS FACTURES'!M91*NOTICE!$O$12*1000</f>
        <v>0</v>
      </c>
      <c r="N93" s="21">
        <f>'CONSOMMATIONS FACTURES'!N91*NOTICE!$O$12*1000</f>
        <v>0</v>
      </c>
      <c r="O93" s="21">
        <f>'CONSOMMATIONS FACTURES'!O91*NOTICE!$O$12*1000</f>
        <v>0</v>
      </c>
      <c r="P93" s="21">
        <f>'CONSOMMATIONS FACTURES'!P91*NOTICE!$O$12*1000</f>
        <v>0</v>
      </c>
      <c r="Q93" s="21">
        <f>'CONSOMMATIONS FACTURES'!Q91*NOTICE!$O$12*1000</f>
        <v>0</v>
      </c>
      <c r="R93" s="21">
        <f>'CONSOMMATIONS FACTURES'!R91*NOTICE!$O$12*1000</f>
        <v>0</v>
      </c>
      <c r="S93" s="21">
        <f>'CONSOMMATIONS FACTURES'!S91*NOTICE!$O$12*1000</f>
        <v>0</v>
      </c>
      <c r="T93" s="21">
        <f>'CONSOMMATIONS FACTURES'!T91*NOTICE!$O$12*1000</f>
        <v>0</v>
      </c>
      <c r="U93" s="21">
        <f>'CONSOMMATIONS FACTURES'!U91*NOTICE!$O$12*1000</f>
        <v>0</v>
      </c>
      <c r="V93" s="21">
        <f>'CONSOMMATIONS FACTURES'!V91*NOTICE!$O$12*1000</f>
        <v>0</v>
      </c>
      <c r="W93" s="21">
        <f>'CONSOMMATIONS FACTURES'!W91*NOTICE!$O$12*1000</f>
        <v>0</v>
      </c>
      <c r="X93" s="21">
        <f>'CONSOMMATIONS FACTURES'!X91*NOTICE!$O$12*1000</f>
        <v>0</v>
      </c>
      <c r="Y93" s="21">
        <f>'CONSOMMATIONS FACTURES'!Y91*NOTICE!$O$12*1000</f>
        <v>0</v>
      </c>
      <c r="Z93" s="21">
        <f>'CONSOMMATIONS FACTURES'!Z91*NOTICE!$O$12*1000</f>
        <v>0</v>
      </c>
      <c r="AA93" s="4"/>
      <c r="AB93" s="50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</row>
    <row r="94" spans="1:50" ht="24.95" customHeight="1" x14ac:dyDescent="0.25">
      <c r="A94" s="19"/>
      <c r="B94" s="72" t="str">
        <f t="shared" si="114"/>
        <v>Août</v>
      </c>
      <c r="C94" s="16" t="str">
        <f t="shared" si="114"/>
        <v>Béziers</v>
      </c>
      <c r="D94" s="16" t="str">
        <f t="shared" si="114"/>
        <v/>
      </c>
      <c r="E94" s="45">
        <f t="shared" si="114"/>
        <v>7871</v>
      </c>
      <c r="F94" s="21">
        <f>'CONSOMMATIONS FACTURES'!F92*NOTICE!$O$12*1000</f>
        <v>0</v>
      </c>
      <c r="G94" s="21">
        <f>'CONSOMMATIONS FACTURES'!G92*NOTICE!$O$12*1000</f>
        <v>0</v>
      </c>
      <c r="H94" s="21">
        <f>'CONSOMMATIONS FACTURES'!H92*NOTICE!$O$12*1000</f>
        <v>0</v>
      </c>
      <c r="I94" s="21">
        <f>'CONSOMMATIONS FACTURES'!I92*NOTICE!$O$12*1000</f>
        <v>0</v>
      </c>
      <c r="J94" s="21">
        <f>'CONSOMMATIONS FACTURES'!J92*NOTICE!$O$12*1000</f>
        <v>0</v>
      </c>
      <c r="K94" s="21">
        <f>'CONSOMMATIONS FACTURES'!K92*NOTICE!$O$12*1000</f>
        <v>0</v>
      </c>
      <c r="L94" s="21">
        <f>'CONSOMMATIONS FACTURES'!L92*NOTICE!$O$12*1000</f>
        <v>0</v>
      </c>
      <c r="M94" s="21">
        <f>'CONSOMMATIONS FACTURES'!M92*NOTICE!$O$12*1000</f>
        <v>0</v>
      </c>
      <c r="N94" s="21">
        <f>'CONSOMMATIONS FACTURES'!N92*NOTICE!$O$12*1000</f>
        <v>0</v>
      </c>
      <c r="O94" s="21">
        <f>'CONSOMMATIONS FACTURES'!O92*NOTICE!$O$12*1000</f>
        <v>0</v>
      </c>
      <c r="P94" s="21">
        <f>'CONSOMMATIONS FACTURES'!P92*NOTICE!$O$12*1000</f>
        <v>0</v>
      </c>
      <c r="Q94" s="21">
        <f>'CONSOMMATIONS FACTURES'!Q92*NOTICE!$O$12*1000</f>
        <v>0</v>
      </c>
      <c r="R94" s="21">
        <f>'CONSOMMATIONS FACTURES'!R92*NOTICE!$O$12*1000</f>
        <v>0</v>
      </c>
      <c r="S94" s="21">
        <f>'CONSOMMATIONS FACTURES'!S92*NOTICE!$O$12*1000</f>
        <v>0</v>
      </c>
      <c r="T94" s="21">
        <f>'CONSOMMATIONS FACTURES'!T92*NOTICE!$O$12*1000</f>
        <v>0</v>
      </c>
      <c r="U94" s="21">
        <f>'CONSOMMATIONS FACTURES'!U92*NOTICE!$O$12*1000</f>
        <v>0</v>
      </c>
      <c r="V94" s="21">
        <f>'CONSOMMATIONS FACTURES'!V92*NOTICE!$O$12*1000</f>
        <v>0</v>
      </c>
      <c r="W94" s="21">
        <f>'CONSOMMATIONS FACTURES'!W92*NOTICE!$O$12*1000</f>
        <v>0</v>
      </c>
      <c r="X94" s="21">
        <f>'CONSOMMATIONS FACTURES'!X92*NOTICE!$O$12*1000</f>
        <v>0</v>
      </c>
      <c r="Y94" s="21">
        <f>'CONSOMMATIONS FACTURES'!Y92*NOTICE!$O$12*1000</f>
        <v>0</v>
      </c>
      <c r="Z94" s="21">
        <f>'CONSOMMATIONS FACTURES'!Z92*NOTICE!$O$12*1000</f>
        <v>0</v>
      </c>
      <c r="AA94" s="4"/>
      <c r="AB94" s="50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</row>
    <row r="95" spans="1:50" ht="24.95" customHeight="1" x14ac:dyDescent="0.25">
      <c r="A95" s="19"/>
      <c r="B95" s="72" t="str">
        <f t="shared" si="114"/>
        <v>Septembre</v>
      </c>
      <c r="C95" s="16" t="str">
        <f t="shared" si="114"/>
        <v>Béziers</v>
      </c>
      <c r="D95" s="16" t="str">
        <f t="shared" si="114"/>
        <v/>
      </c>
      <c r="E95" s="45">
        <f t="shared" si="114"/>
        <v>7871</v>
      </c>
      <c r="F95" s="21">
        <f>'CONSOMMATIONS FACTURES'!F93*NOTICE!$O$12*1000</f>
        <v>0</v>
      </c>
      <c r="G95" s="21">
        <f>'CONSOMMATIONS FACTURES'!G93*NOTICE!$O$12*1000</f>
        <v>0</v>
      </c>
      <c r="H95" s="21">
        <f>'CONSOMMATIONS FACTURES'!H93*NOTICE!$O$12*1000</f>
        <v>0</v>
      </c>
      <c r="I95" s="21">
        <f>'CONSOMMATIONS FACTURES'!I93*NOTICE!$O$12*1000</f>
        <v>0</v>
      </c>
      <c r="J95" s="21">
        <f>'CONSOMMATIONS FACTURES'!J93*NOTICE!$O$12*1000</f>
        <v>0</v>
      </c>
      <c r="K95" s="21">
        <f>'CONSOMMATIONS FACTURES'!K93*NOTICE!$O$12*1000</f>
        <v>0</v>
      </c>
      <c r="L95" s="21">
        <f>'CONSOMMATIONS FACTURES'!L93*NOTICE!$O$12*1000</f>
        <v>0</v>
      </c>
      <c r="M95" s="21">
        <f>'CONSOMMATIONS FACTURES'!M93*NOTICE!$O$12*1000</f>
        <v>0</v>
      </c>
      <c r="N95" s="21">
        <f>'CONSOMMATIONS FACTURES'!N93*NOTICE!$O$12*1000</f>
        <v>0</v>
      </c>
      <c r="O95" s="21">
        <f>'CONSOMMATIONS FACTURES'!O93*NOTICE!$O$12*1000</f>
        <v>0</v>
      </c>
      <c r="P95" s="21">
        <f>'CONSOMMATIONS FACTURES'!P93*NOTICE!$O$12*1000</f>
        <v>0</v>
      </c>
      <c r="Q95" s="21">
        <f>'CONSOMMATIONS FACTURES'!Q93*NOTICE!$O$12*1000</f>
        <v>0</v>
      </c>
      <c r="R95" s="21">
        <f>'CONSOMMATIONS FACTURES'!R93*NOTICE!$O$12*1000</f>
        <v>0</v>
      </c>
      <c r="S95" s="21">
        <f>'CONSOMMATIONS FACTURES'!S93*NOTICE!$O$12*1000</f>
        <v>0</v>
      </c>
      <c r="T95" s="21">
        <f>'CONSOMMATIONS FACTURES'!T93*NOTICE!$O$12*1000</f>
        <v>0</v>
      </c>
      <c r="U95" s="21">
        <f>'CONSOMMATIONS FACTURES'!U93*NOTICE!$O$12*1000</f>
        <v>0</v>
      </c>
      <c r="V95" s="21">
        <f>'CONSOMMATIONS FACTURES'!V93*NOTICE!$O$12*1000</f>
        <v>0</v>
      </c>
      <c r="W95" s="21">
        <f>'CONSOMMATIONS FACTURES'!W93*NOTICE!$O$12*1000</f>
        <v>0</v>
      </c>
      <c r="X95" s="21">
        <f>'CONSOMMATIONS FACTURES'!X93*NOTICE!$O$12*1000</f>
        <v>0</v>
      </c>
      <c r="Y95" s="21">
        <f>'CONSOMMATIONS FACTURES'!Y93*NOTICE!$O$12*1000</f>
        <v>0</v>
      </c>
      <c r="Z95" s="21">
        <f>'CONSOMMATIONS FACTURES'!Z93*NOTICE!$O$12*1000</f>
        <v>0</v>
      </c>
      <c r="AA95" s="4"/>
      <c r="AB95" s="50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</row>
    <row r="96" spans="1:50" ht="24.95" customHeight="1" x14ac:dyDescent="0.25">
      <c r="A96" s="19"/>
      <c r="B96" s="72" t="str">
        <f t="shared" si="114"/>
        <v>Octobre</v>
      </c>
      <c r="C96" s="16" t="str">
        <f t="shared" si="114"/>
        <v>Béziers</v>
      </c>
      <c r="D96" s="16" t="str">
        <f t="shared" si="114"/>
        <v/>
      </c>
      <c r="E96" s="45">
        <f t="shared" si="114"/>
        <v>7871</v>
      </c>
      <c r="F96" s="21">
        <f>'CONSOMMATIONS FACTURES'!F94*NOTICE!$O$12*1000</f>
        <v>0</v>
      </c>
      <c r="G96" s="21">
        <f>'CONSOMMATIONS FACTURES'!G94*NOTICE!$O$12*1000</f>
        <v>0</v>
      </c>
      <c r="H96" s="21">
        <f>'CONSOMMATIONS FACTURES'!H94*NOTICE!$O$12*1000</f>
        <v>0</v>
      </c>
      <c r="I96" s="21">
        <f>'CONSOMMATIONS FACTURES'!I94*NOTICE!$O$12*1000</f>
        <v>0</v>
      </c>
      <c r="J96" s="21">
        <f>'CONSOMMATIONS FACTURES'!J94*NOTICE!$O$12*1000</f>
        <v>0</v>
      </c>
      <c r="K96" s="21">
        <f>'CONSOMMATIONS FACTURES'!K94*NOTICE!$O$12*1000</f>
        <v>0</v>
      </c>
      <c r="L96" s="21">
        <f>'CONSOMMATIONS FACTURES'!L94*NOTICE!$O$12*1000</f>
        <v>0</v>
      </c>
      <c r="M96" s="21">
        <f>'CONSOMMATIONS FACTURES'!M94*NOTICE!$O$12*1000</f>
        <v>0</v>
      </c>
      <c r="N96" s="21">
        <f>'CONSOMMATIONS FACTURES'!N94*NOTICE!$O$12*1000</f>
        <v>0</v>
      </c>
      <c r="O96" s="21">
        <f>'CONSOMMATIONS FACTURES'!O94*NOTICE!$O$12*1000</f>
        <v>0</v>
      </c>
      <c r="P96" s="21">
        <f>'CONSOMMATIONS FACTURES'!P94*NOTICE!$O$12*1000</f>
        <v>0</v>
      </c>
      <c r="Q96" s="21">
        <f>'CONSOMMATIONS FACTURES'!Q94*NOTICE!$O$12*1000</f>
        <v>0</v>
      </c>
      <c r="R96" s="21">
        <f>'CONSOMMATIONS FACTURES'!R94*NOTICE!$O$12*1000</f>
        <v>0</v>
      </c>
      <c r="S96" s="21">
        <f>'CONSOMMATIONS FACTURES'!S94*NOTICE!$O$12*1000</f>
        <v>0</v>
      </c>
      <c r="T96" s="21">
        <f>'CONSOMMATIONS FACTURES'!T94*NOTICE!$O$12*1000</f>
        <v>0</v>
      </c>
      <c r="U96" s="21">
        <f>'CONSOMMATIONS FACTURES'!U94*NOTICE!$O$12*1000</f>
        <v>0</v>
      </c>
      <c r="V96" s="21">
        <f>'CONSOMMATIONS FACTURES'!V94*NOTICE!$O$12*1000</f>
        <v>0</v>
      </c>
      <c r="W96" s="21">
        <f>'CONSOMMATIONS FACTURES'!W94*NOTICE!$O$12*1000</f>
        <v>0</v>
      </c>
      <c r="X96" s="21">
        <f>'CONSOMMATIONS FACTURES'!X94*NOTICE!$O$12*1000</f>
        <v>0</v>
      </c>
      <c r="Y96" s="21">
        <f>'CONSOMMATIONS FACTURES'!Y94*NOTICE!$O$12*1000</f>
        <v>0</v>
      </c>
      <c r="Z96" s="21">
        <f>'CONSOMMATIONS FACTURES'!Z94*NOTICE!$O$12*1000</f>
        <v>0</v>
      </c>
      <c r="AA96" s="4"/>
      <c r="AB96" s="50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</row>
    <row r="97" spans="1:50" ht="24.95" customHeight="1" x14ac:dyDescent="0.25">
      <c r="A97" s="19"/>
      <c r="B97" s="72" t="str">
        <f t="shared" si="114"/>
        <v>Novembre</v>
      </c>
      <c r="C97" s="16" t="str">
        <f t="shared" si="114"/>
        <v>Béziers</v>
      </c>
      <c r="D97" s="16" t="str">
        <f t="shared" si="114"/>
        <v/>
      </c>
      <c r="E97" s="45">
        <f t="shared" si="114"/>
        <v>7871</v>
      </c>
      <c r="F97" s="21">
        <f>'CONSOMMATIONS FACTURES'!F95*NOTICE!$O$12*1000</f>
        <v>0</v>
      </c>
      <c r="G97" s="21">
        <f>'CONSOMMATIONS FACTURES'!G95*NOTICE!$O$12*1000</f>
        <v>0</v>
      </c>
      <c r="H97" s="21">
        <f>'CONSOMMATIONS FACTURES'!H95*NOTICE!$O$12*1000</f>
        <v>0</v>
      </c>
      <c r="I97" s="21">
        <f>'CONSOMMATIONS FACTURES'!I95*NOTICE!$O$12*1000</f>
        <v>0</v>
      </c>
      <c r="J97" s="21">
        <f>'CONSOMMATIONS FACTURES'!J95*NOTICE!$O$12*1000</f>
        <v>0</v>
      </c>
      <c r="K97" s="21">
        <f>'CONSOMMATIONS FACTURES'!K95*NOTICE!$O$12*1000</f>
        <v>0</v>
      </c>
      <c r="L97" s="21">
        <f>'CONSOMMATIONS FACTURES'!L95*NOTICE!$O$12*1000</f>
        <v>0</v>
      </c>
      <c r="M97" s="21">
        <f>'CONSOMMATIONS FACTURES'!M95*NOTICE!$O$12*1000</f>
        <v>0</v>
      </c>
      <c r="N97" s="21">
        <f>'CONSOMMATIONS FACTURES'!N95*NOTICE!$O$12*1000</f>
        <v>0</v>
      </c>
      <c r="O97" s="21">
        <f>'CONSOMMATIONS FACTURES'!O95*NOTICE!$O$12*1000</f>
        <v>0</v>
      </c>
      <c r="P97" s="21">
        <f>'CONSOMMATIONS FACTURES'!P95*NOTICE!$O$12*1000</f>
        <v>0</v>
      </c>
      <c r="Q97" s="21">
        <f>'CONSOMMATIONS FACTURES'!Q95*NOTICE!$O$12*1000</f>
        <v>0</v>
      </c>
      <c r="R97" s="21">
        <f>'CONSOMMATIONS FACTURES'!R95*NOTICE!$O$12*1000</f>
        <v>0</v>
      </c>
      <c r="S97" s="21">
        <f>'CONSOMMATIONS FACTURES'!S95*NOTICE!$O$12*1000</f>
        <v>0</v>
      </c>
      <c r="T97" s="21">
        <f>'CONSOMMATIONS FACTURES'!T95*NOTICE!$O$12*1000</f>
        <v>0</v>
      </c>
      <c r="U97" s="21">
        <f>'CONSOMMATIONS FACTURES'!U95*NOTICE!$O$12*1000</f>
        <v>0</v>
      </c>
      <c r="V97" s="21">
        <f>'CONSOMMATIONS FACTURES'!V95*NOTICE!$O$12*1000</f>
        <v>0</v>
      </c>
      <c r="W97" s="21">
        <f>'CONSOMMATIONS FACTURES'!W95*NOTICE!$O$12*1000</f>
        <v>0</v>
      </c>
      <c r="X97" s="21">
        <f>'CONSOMMATIONS FACTURES'!X95*NOTICE!$O$12*1000</f>
        <v>0</v>
      </c>
      <c r="Y97" s="21">
        <f>'CONSOMMATIONS FACTURES'!Y95*NOTICE!$O$12*1000</f>
        <v>0</v>
      </c>
      <c r="Z97" s="21">
        <f>'CONSOMMATIONS FACTURES'!Z95*NOTICE!$O$12*1000</f>
        <v>0</v>
      </c>
      <c r="AA97" s="4"/>
      <c r="AB97" s="50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</row>
    <row r="98" spans="1:50" ht="24.95" customHeight="1" x14ac:dyDescent="0.25">
      <c r="A98" s="19"/>
      <c r="B98" s="72" t="str">
        <f t="shared" si="114"/>
        <v>Décembre</v>
      </c>
      <c r="C98" s="16" t="str">
        <f t="shared" si="114"/>
        <v>Béziers</v>
      </c>
      <c r="D98" s="16" t="str">
        <f t="shared" si="114"/>
        <v/>
      </c>
      <c r="E98" s="45">
        <f t="shared" si="114"/>
        <v>7871</v>
      </c>
      <c r="F98" s="21">
        <f>'CONSOMMATIONS FACTURES'!F96*NOTICE!$O$12*1000</f>
        <v>0</v>
      </c>
      <c r="G98" s="21">
        <f>'CONSOMMATIONS FACTURES'!G96*NOTICE!$O$12*1000</f>
        <v>0</v>
      </c>
      <c r="H98" s="21">
        <f>'CONSOMMATIONS FACTURES'!H96*NOTICE!$O$12*1000</f>
        <v>0</v>
      </c>
      <c r="I98" s="21">
        <f>'CONSOMMATIONS FACTURES'!I96*NOTICE!$O$12*1000</f>
        <v>0</v>
      </c>
      <c r="J98" s="21">
        <f>'CONSOMMATIONS FACTURES'!J96*NOTICE!$O$12*1000</f>
        <v>0</v>
      </c>
      <c r="K98" s="21">
        <f>'CONSOMMATIONS FACTURES'!K96*NOTICE!$O$12*1000</f>
        <v>0</v>
      </c>
      <c r="L98" s="21">
        <f>'CONSOMMATIONS FACTURES'!L96*NOTICE!$O$12*1000</f>
        <v>0</v>
      </c>
      <c r="M98" s="21">
        <f>'CONSOMMATIONS FACTURES'!M96*NOTICE!$O$12*1000</f>
        <v>0</v>
      </c>
      <c r="N98" s="21">
        <f>'CONSOMMATIONS FACTURES'!N96*NOTICE!$O$12*1000</f>
        <v>2073.7600000000007</v>
      </c>
      <c r="O98" s="21">
        <f>'CONSOMMATIONS FACTURES'!O96*NOTICE!$O$12*1000</f>
        <v>0</v>
      </c>
      <c r="P98" s="21">
        <f>'CONSOMMATIONS FACTURES'!P96*NOTICE!$O$12*1000</f>
        <v>1505.4700000000003</v>
      </c>
      <c r="Q98" s="21">
        <f>'CONSOMMATIONS FACTURES'!Q96*NOTICE!$O$12*1000</f>
        <v>0</v>
      </c>
      <c r="R98" s="21">
        <f>'CONSOMMATIONS FACTURES'!R96*NOTICE!$O$12*1000</f>
        <v>0</v>
      </c>
      <c r="S98" s="21">
        <f>'CONSOMMATIONS FACTURES'!S96*NOTICE!$O$12*1000</f>
        <v>0</v>
      </c>
      <c r="T98" s="21">
        <f>'CONSOMMATIONS FACTURES'!T96*NOTICE!$O$12*1000</f>
        <v>0</v>
      </c>
      <c r="U98" s="21">
        <f>'CONSOMMATIONS FACTURES'!U96*NOTICE!$O$12*1000</f>
        <v>0</v>
      </c>
      <c r="V98" s="21">
        <f>'CONSOMMATIONS FACTURES'!V96*NOTICE!$O$12*1000</f>
        <v>0</v>
      </c>
      <c r="W98" s="21">
        <f>'CONSOMMATIONS FACTURES'!W96*NOTICE!$O$12*1000</f>
        <v>0</v>
      </c>
      <c r="X98" s="21">
        <f>'CONSOMMATIONS FACTURES'!X96*NOTICE!$O$12*1000</f>
        <v>0</v>
      </c>
      <c r="Y98" s="21">
        <f>'CONSOMMATIONS FACTURES'!Y96*NOTICE!$O$12*1000</f>
        <v>0</v>
      </c>
      <c r="Z98" s="21">
        <f>'CONSOMMATIONS FACTURES'!Z96*NOTICE!$O$12*1000</f>
        <v>0</v>
      </c>
      <c r="AA98" s="4"/>
      <c r="AB98" s="50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</row>
    <row r="99" spans="1:50" ht="24.95" customHeight="1" x14ac:dyDescent="0.25">
      <c r="A99" s="19"/>
      <c r="B99" s="86" t="s">
        <v>38</v>
      </c>
      <c r="C99" s="16" t="str">
        <f>C17</f>
        <v>Béziers</v>
      </c>
      <c r="D99" s="16" t="str">
        <f>D17</f>
        <v/>
      </c>
      <c r="E99" s="45">
        <f>E17</f>
        <v>7871</v>
      </c>
      <c r="F99" s="87">
        <f>SUM(F87:F98)</f>
        <v>0</v>
      </c>
      <c r="G99" s="87">
        <f t="shared" ref="G99" si="126">SUM(G87:G98)</f>
        <v>0</v>
      </c>
      <c r="H99" s="87">
        <f t="shared" ref="H99" si="127">SUM(H87:H98)</f>
        <v>0</v>
      </c>
      <c r="I99" s="87">
        <f t="shared" ref="I99" si="128">SUM(I87:I98)</f>
        <v>0</v>
      </c>
      <c r="J99" s="87">
        <f t="shared" ref="J99" si="129">SUM(J87:J98)</f>
        <v>0</v>
      </c>
      <c r="K99" s="87">
        <f t="shared" ref="K99" si="130">SUM(K87:K98)</f>
        <v>0</v>
      </c>
      <c r="L99" s="87">
        <f t="shared" ref="L99" si="131">SUM(L87:L98)</f>
        <v>0</v>
      </c>
      <c r="M99" s="87">
        <f t="shared" ref="M99" si="132">SUM(M87:M98)</f>
        <v>0</v>
      </c>
      <c r="N99" s="87">
        <f t="shared" ref="N99" si="133">SUM(N87:N98)</f>
        <v>2073.7600000000007</v>
      </c>
      <c r="O99" s="87">
        <f t="shared" ref="O99" si="134">SUM(O87:O98)</f>
        <v>0</v>
      </c>
      <c r="P99" s="87">
        <f t="shared" ref="P99" si="135">SUM(P87:P98)</f>
        <v>1505.4700000000003</v>
      </c>
      <c r="Q99" s="87">
        <f t="shared" ref="Q99:Z99" si="136">SUM(Q87:Q98)</f>
        <v>0</v>
      </c>
      <c r="R99" s="87">
        <f t="shared" si="136"/>
        <v>0</v>
      </c>
      <c r="S99" s="87">
        <f t="shared" si="136"/>
        <v>0</v>
      </c>
      <c r="T99" s="87">
        <f t="shared" si="136"/>
        <v>0</v>
      </c>
      <c r="U99" s="87">
        <f t="shared" si="136"/>
        <v>0</v>
      </c>
      <c r="V99" s="87">
        <f t="shared" si="136"/>
        <v>0</v>
      </c>
      <c r="W99" s="87">
        <f t="shared" si="136"/>
        <v>0</v>
      </c>
      <c r="X99" s="87">
        <f t="shared" si="136"/>
        <v>0</v>
      </c>
      <c r="Y99" s="87">
        <f t="shared" si="136"/>
        <v>0</v>
      </c>
      <c r="Z99" s="87">
        <f t="shared" si="136"/>
        <v>0</v>
      </c>
      <c r="AA99" s="4"/>
      <c r="AB99" s="50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</row>
    <row r="100" spans="1:50" ht="50.1" customHeight="1" x14ac:dyDescent="0.25">
      <c r="A100" s="19"/>
      <c r="B100" s="272" t="s">
        <v>33</v>
      </c>
      <c r="C100" s="272"/>
      <c r="D100" s="272"/>
      <c r="E100" s="272"/>
      <c r="F100" s="280"/>
      <c r="G100" s="280"/>
      <c r="H100" s="280"/>
      <c r="I100" s="280"/>
      <c r="J100" s="280"/>
      <c r="K100" s="280"/>
      <c r="L100" s="280"/>
      <c r="M100" s="280"/>
      <c r="N100" s="280"/>
      <c r="O100" s="280"/>
      <c r="P100" s="280"/>
      <c r="Q100" s="280"/>
      <c r="R100" s="280"/>
      <c r="S100" s="280"/>
      <c r="T100" s="280"/>
      <c r="U100" s="280"/>
      <c r="V100" s="280"/>
      <c r="W100" s="280"/>
      <c r="X100" s="280"/>
      <c r="Y100" s="280"/>
      <c r="Z100" s="281"/>
      <c r="AA100" s="4"/>
      <c r="AB100" s="50" t="e">
        <f>IF(#REF!="",0,#REF!)</f>
        <v>#REF!</v>
      </c>
      <c r="AC100" s="49">
        <f t="shared" ref="AC100:AM100" si="137">F124</f>
        <v>0</v>
      </c>
      <c r="AD100" s="49">
        <f t="shared" si="137"/>
        <v>0</v>
      </c>
      <c r="AE100" s="49">
        <f t="shared" si="137"/>
        <v>0</v>
      </c>
      <c r="AF100" s="49">
        <f t="shared" si="137"/>
        <v>0</v>
      </c>
      <c r="AG100" s="49">
        <f t="shared" si="137"/>
        <v>0</v>
      </c>
      <c r="AH100" s="49">
        <f t="shared" si="137"/>
        <v>0</v>
      </c>
      <c r="AI100" s="49">
        <f t="shared" si="137"/>
        <v>0</v>
      </c>
      <c r="AJ100" s="49">
        <f t="shared" si="137"/>
        <v>0</v>
      </c>
      <c r="AK100" s="49">
        <f t="shared" si="137"/>
        <v>0</v>
      </c>
      <c r="AL100" s="49">
        <f t="shared" si="137"/>
        <v>0</v>
      </c>
      <c r="AM100" s="49">
        <f t="shared" si="137"/>
        <v>0</v>
      </c>
      <c r="AN100" s="49" t="e">
        <f t="shared" si="91"/>
        <v>#REF!</v>
      </c>
      <c r="AO100" s="49" t="e">
        <f t="shared" si="92"/>
        <v>#REF!</v>
      </c>
      <c r="AP100" s="49" t="e">
        <f t="shared" si="93"/>
        <v>#REF!</v>
      </c>
      <c r="AQ100" s="49" t="e">
        <f t="shared" si="94"/>
        <v>#REF!</v>
      </c>
      <c r="AR100" s="49" t="e">
        <f t="shared" si="95"/>
        <v>#REF!</v>
      </c>
      <c r="AS100" s="49" t="e">
        <f t="shared" si="96"/>
        <v>#REF!</v>
      </c>
      <c r="AT100" s="49" t="e">
        <f t="shared" si="97"/>
        <v>#REF!</v>
      </c>
      <c r="AU100" s="49" t="e">
        <f t="shared" si="98"/>
        <v>#REF!</v>
      </c>
      <c r="AV100" s="49" t="e">
        <f t="shared" si="99"/>
        <v>#REF!</v>
      </c>
      <c r="AW100" s="49" t="e">
        <f t="shared" si="100"/>
        <v>#REF!</v>
      </c>
      <c r="AX100" s="49" t="e">
        <f t="shared" si="101"/>
        <v>#REF!</v>
      </c>
    </row>
    <row r="101" spans="1:50" ht="50.1" customHeight="1" x14ac:dyDescent="0.25">
      <c r="A101" s="19"/>
      <c r="B101" s="273"/>
      <c r="C101" s="273"/>
      <c r="D101" s="273"/>
      <c r="E101" s="273"/>
      <c r="F101" s="280" t="s">
        <v>28</v>
      </c>
      <c r="G101" s="280"/>
      <c r="H101" s="280"/>
      <c r="I101" s="280"/>
      <c r="J101" s="280"/>
      <c r="K101" s="280"/>
      <c r="L101" s="280"/>
      <c r="M101" s="280"/>
      <c r="N101" s="280"/>
      <c r="O101" s="280"/>
      <c r="P101" s="280"/>
      <c r="Q101" s="280"/>
      <c r="R101" s="280"/>
      <c r="S101" s="280"/>
      <c r="T101" s="280"/>
      <c r="U101" s="280"/>
      <c r="V101" s="280"/>
      <c r="W101" s="280"/>
      <c r="X101" s="280"/>
      <c r="Y101" s="280"/>
      <c r="Z101" s="281"/>
      <c r="AA101" s="4"/>
      <c r="AB101" s="50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</row>
    <row r="102" spans="1:50" ht="50.1" customHeight="1" x14ac:dyDescent="0.25">
      <c r="A102" s="19"/>
      <c r="B102" s="73" t="str">
        <f t="shared" ref="B102:E114" si="138">B4</f>
        <v>Mois</v>
      </c>
      <c r="C102" s="74" t="str">
        <f t="shared" si="138"/>
        <v xml:space="preserve">VILLE : </v>
      </c>
      <c r="D102" s="74" t="str">
        <f t="shared" si="138"/>
        <v>ANNEE</v>
      </c>
      <c r="E102" s="74" t="str">
        <f t="shared" si="138"/>
        <v xml:space="preserve">Surface de plancher </v>
      </c>
      <c r="F102" s="75">
        <v>2010</v>
      </c>
      <c r="G102" s="75">
        <f>F102+1</f>
        <v>2011</v>
      </c>
      <c r="H102" s="75">
        <f>G102+1</f>
        <v>2012</v>
      </c>
      <c r="I102" s="75">
        <f t="shared" ref="I102:Q102" si="139">H102+1</f>
        <v>2013</v>
      </c>
      <c r="J102" s="75">
        <f t="shared" si="139"/>
        <v>2014</v>
      </c>
      <c r="K102" s="75">
        <f t="shared" si="139"/>
        <v>2015</v>
      </c>
      <c r="L102" s="75">
        <f t="shared" si="139"/>
        <v>2016</v>
      </c>
      <c r="M102" s="75">
        <f t="shared" si="139"/>
        <v>2017</v>
      </c>
      <c r="N102" s="75">
        <f t="shared" si="139"/>
        <v>2018</v>
      </c>
      <c r="O102" s="75">
        <f t="shared" si="139"/>
        <v>2019</v>
      </c>
      <c r="P102" s="75">
        <f t="shared" si="139"/>
        <v>2020</v>
      </c>
      <c r="Q102" s="75">
        <f t="shared" si="139"/>
        <v>2021</v>
      </c>
      <c r="R102" s="75">
        <f t="shared" ref="R102" si="140">Q102+1</f>
        <v>2022</v>
      </c>
      <c r="S102" s="75">
        <f t="shared" ref="S102" si="141">R102+1</f>
        <v>2023</v>
      </c>
      <c r="T102" s="75">
        <f t="shared" ref="T102" si="142">S102+1</f>
        <v>2024</v>
      </c>
      <c r="U102" s="75">
        <f t="shared" ref="U102" si="143">T102+1</f>
        <v>2025</v>
      </c>
      <c r="V102" s="75">
        <f t="shared" ref="V102" si="144">U102+1</f>
        <v>2026</v>
      </c>
      <c r="W102" s="75">
        <f t="shared" ref="W102" si="145">V102+1</f>
        <v>2027</v>
      </c>
      <c r="X102" s="75">
        <f t="shared" ref="X102" si="146">W102+1</f>
        <v>2028</v>
      </c>
      <c r="Y102" s="75">
        <f t="shared" ref="Y102" si="147">X102+1</f>
        <v>2029</v>
      </c>
      <c r="Z102" s="75">
        <f t="shared" ref="Z102" si="148">Y102+1</f>
        <v>2030</v>
      </c>
      <c r="AA102" s="4"/>
      <c r="AB102" s="50" t="e">
        <f>IF(#REF!="",0,#REF!)</f>
        <v>#REF!</v>
      </c>
      <c r="AC102" s="49">
        <f t="shared" ref="AC102:AM108" si="149">F164</f>
        <v>0</v>
      </c>
      <c r="AD102" s="49">
        <f t="shared" si="149"/>
        <v>0</v>
      </c>
      <c r="AE102" s="49">
        <f t="shared" si="149"/>
        <v>0</v>
      </c>
      <c r="AF102" s="49">
        <f t="shared" si="149"/>
        <v>0</v>
      </c>
      <c r="AG102" s="49">
        <f t="shared" si="149"/>
        <v>0</v>
      </c>
      <c r="AH102" s="49">
        <f t="shared" si="149"/>
        <v>0</v>
      </c>
      <c r="AI102" s="49">
        <f t="shared" si="149"/>
        <v>0</v>
      </c>
      <c r="AJ102" s="49">
        <f t="shared" si="149"/>
        <v>0</v>
      </c>
      <c r="AK102" s="49">
        <f t="shared" si="149"/>
        <v>0</v>
      </c>
      <c r="AL102" s="49">
        <f t="shared" si="149"/>
        <v>0</v>
      </c>
      <c r="AM102" s="49">
        <f t="shared" si="149"/>
        <v>0</v>
      </c>
      <c r="AN102" s="49" t="e">
        <f t="shared" si="91"/>
        <v>#REF!</v>
      </c>
      <c r="AO102" s="49" t="e">
        <f t="shared" si="92"/>
        <v>#REF!</v>
      </c>
      <c r="AP102" s="49" t="e">
        <f t="shared" si="93"/>
        <v>#REF!</v>
      </c>
      <c r="AQ102" s="49" t="e">
        <f t="shared" si="94"/>
        <v>#REF!</v>
      </c>
      <c r="AR102" s="49" t="e">
        <f t="shared" si="95"/>
        <v>#REF!</v>
      </c>
      <c r="AS102" s="49" t="e">
        <f t="shared" si="96"/>
        <v>#REF!</v>
      </c>
      <c r="AT102" s="49" t="e">
        <f t="shared" si="97"/>
        <v>#REF!</v>
      </c>
      <c r="AU102" s="49" t="e">
        <f t="shared" si="98"/>
        <v>#REF!</v>
      </c>
      <c r="AV102" s="49" t="e">
        <f t="shared" si="99"/>
        <v>#REF!</v>
      </c>
      <c r="AW102" s="49" t="e">
        <f t="shared" si="100"/>
        <v>#REF!</v>
      </c>
      <c r="AX102" s="49" t="e">
        <f t="shared" si="101"/>
        <v>#REF!</v>
      </c>
    </row>
    <row r="103" spans="1:50" ht="24.95" customHeight="1" x14ac:dyDescent="0.25">
      <c r="A103" s="19"/>
      <c r="B103" s="72" t="str">
        <f t="shared" si="138"/>
        <v>Janvier</v>
      </c>
      <c r="C103" s="16" t="str">
        <f t="shared" si="138"/>
        <v>Béziers</v>
      </c>
      <c r="D103" s="16" t="str">
        <f t="shared" si="138"/>
        <v/>
      </c>
      <c r="E103" s="45">
        <f t="shared" si="138"/>
        <v>7871</v>
      </c>
      <c r="F103" s="21">
        <f>'CONSOMMATIONS FACTURES'!F101*NOTICE!$O$3*1000</f>
        <v>0</v>
      </c>
      <c r="G103" s="21">
        <f>'CONSOMMATIONS FACTURES'!G101*NOTICE!$O$3*1000</f>
        <v>0</v>
      </c>
      <c r="H103" s="21">
        <f>'CONSOMMATIONS FACTURES'!H101*NOTICE!$O$3*1000</f>
        <v>0</v>
      </c>
      <c r="I103" s="21">
        <f>'CONSOMMATIONS FACTURES'!I101*NOTICE!$O$3*1000</f>
        <v>0</v>
      </c>
      <c r="J103" s="21">
        <f>'CONSOMMATIONS FACTURES'!J101*NOTICE!$O$3*1000</f>
        <v>0</v>
      </c>
      <c r="K103" s="21">
        <f>'CONSOMMATIONS FACTURES'!K101*NOTICE!$O$3*1000</f>
        <v>0</v>
      </c>
      <c r="L103" s="21">
        <f>'CONSOMMATIONS FACTURES'!L101*NOTICE!$O$3*1000</f>
        <v>0</v>
      </c>
      <c r="M103" s="21">
        <f>'CONSOMMATIONS FACTURES'!M101*NOTICE!$O$3*1000</f>
        <v>0</v>
      </c>
      <c r="N103" s="21">
        <f>'CONSOMMATIONS FACTURES'!N101*NOTICE!$O$3*1000</f>
        <v>0</v>
      </c>
      <c r="O103" s="21">
        <f>'CONSOMMATIONS FACTURES'!O101*NOTICE!$O$3*1000</f>
        <v>0</v>
      </c>
      <c r="P103" s="21">
        <f>'CONSOMMATIONS FACTURES'!P101*NOTICE!$O$3*1000</f>
        <v>0</v>
      </c>
      <c r="Q103" s="21">
        <f>'CONSOMMATIONS FACTURES'!Q101*NOTICE!$O$3*1000</f>
        <v>0</v>
      </c>
      <c r="R103" s="21">
        <f>'CONSOMMATIONS FACTURES'!R101*NOTICE!$O$3*1000</f>
        <v>0</v>
      </c>
      <c r="S103" s="21">
        <f>'CONSOMMATIONS FACTURES'!S101*NOTICE!$O$3*1000</f>
        <v>0</v>
      </c>
      <c r="T103" s="21">
        <f>'CONSOMMATIONS FACTURES'!T101*NOTICE!$O$3*1000</f>
        <v>0</v>
      </c>
      <c r="U103" s="21">
        <f>'CONSOMMATIONS FACTURES'!U101*NOTICE!$O$3*1000</f>
        <v>0</v>
      </c>
      <c r="V103" s="21">
        <f>'CONSOMMATIONS FACTURES'!V101*NOTICE!$O$3*1000</f>
        <v>0</v>
      </c>
      <c r="W103" s="21">
        <f>'CONSOMMATIONS FACTURES'!W101*NOTICE!$O$3*1000</f>
        <v>0</v>
      </c>
      <c r="X103" s="21">
        <f>'CONSOMMATIONS FACTURES'!X101*NOTICE!$O$3*1000</f>
        <v>0</v>
      </c>
      <c r="Y103" s="21">
        <f>'CONSOMMATIONS FACTURES'!Y101*NOTICE!$O$3*1000</f>
        <v>0</v>
      </c>
      <c r="Z103" s="21">
        <f>'CONSOMMATIONS FACTURES'!Z101*NOTICE!$O$3*1000</f>
        <v>0</v>
      </c>
      <c r="AA103" s="4"/>
      <c r="AB103" s="50" t="e">
        <f>IF(#REF!="",0,#REF!)</f>
        <v>#REF!</v>
      </c>
      <c r="AC103" s="49" t="str">
        <f t="shared" si="149"/>
        <v>CONSOMMATIONS ANNUELLES en m3</v>
      </c>
      <c r="AD103" s="49">
        <f t="shared" si="149"/>
        <v>0</v>
      </c>
      <c r="AE103" s="49">
        <f t="shared" si="149"/>
        <v>0</v>
      </c>
      <c r="AF103" s="49">
        <f t="shared" si="149"/>
        <v>0</v>
      </c>
      <c r="AG103" s="49">
        <f t="shared" si="149"/>
        <v>0</v>
      </c>
      <c r="AH103" s="49">
        <f t="shared" si="149"/>
        <v>0</v>
      </c>
      <c r="AI103" s="49">
        <f t="shared" si="149"/>
        <v>0</v>
      </c>
      <c r="AJ103" s="49">
        <f t="shared" si="149"/>
        <v>0</v>
      </c>
      <c r="AK103" s="49">
        <f t="shared" si="149"/>
        <v>0</v>
      </c>
      <c r="AL103" s="49">
        <f t="shared" si="149"/>
        <v>0</v>
      </c>
      <c r="AM103" s="49">
        <f t="shared" si="149"/>
        <v>0</v>
      </c>
      <c r="AN103" s="49" t="e">
        <f t="shared" si="91"/>
        <v>#REF!</v>
      </c>
      <c r="AO103" s="49" t="e">
        <f t="shared" si="92"/>
        <v>#REF!</v>
      </c>
      <c r="AP103" s="49" t="e">
        <f t="shared" si="93"/>
        <v>#REF!</v>
      </c>
      <c r="AQ103" s="49" t="e">
        <f t="shared" si="94"/>
        <v>#REF!</v>
      </c>
      <c r="AR103" s="49" t="e">
        <f t="shared" si="95"/>
        <v>#REF!</v>
      </c>
      <c r="AS103" s="49" t="e">
        <f t="shared" si="96"/>
        <v>#REF!</v>
      </c>
      <c r="AT103" s="49" t="e">
        <f t="shared" si="97"/>
        <v>#REF!</v>
      </c>
      <c r="AU103" s="49" t="e">
        <f t="shared" si="98"/>
        <v>#REF!</v>
      </c>
      <c r="AV103" s="49" t="e">
        <f t="shared" si="99"/>
        <v>#REF!</v>
      </c>
      <c r="AW103" s="49" t="e">
        <f t="shared" si="100"/>
        <v>#REF!</v>
      </c>
      <c r="AX103" s="49" t="e">
        <f t="shared" si="101"/>
        <v>#REF!</v>
      </c>
    </row>
    <row r="104" spans="1:50" ht="24.95" customHeight="1" x14ac:dyDescent="0.25">
      <c r="A104" s="19"/>
      <c r="B104" s="72" t="str">
        <f t="shared" si="138"/>
        <v>Février</v>
      </c>
      <c r="C104" s="16" t="str">
        <f t="shared" si="138"/>
        <v>Béziers</v>
      </c>
      <c r="D104" s="16" t="str">
        <f t="shared" si="138"/>
        <v/>
      </c>
      <c r="E104" s="45">
        <f t="shared" si="138"/>
        <v>7871</v>
      </c>
      <c r="F104" s="21">
        <f>'CONSOMMATIONS FACTURES'!F102*NOTICE!$O$3*1000</f>
        <v>0</v>
      </c>
      <c r="G104" s="21">
        <f>'CONSOMMATIONS FACTURES'!G102*NOTICE!$O$3*1000</f>
        <v>0</v>
      </c>
      <c r="H104" s="21">
        <f>'CONSOMMATIONS FACTURES'!H102*NOTICE!$O$3*1000</f>
        <v>0</v>
      </c>
      <c r="I104" s="21">
        <f>'CONSOMMATIONS FACTURES'!I102*NOTICE!$O$3*1000</f>
        <v>0</v>
      </c>
      <c r="J104" s="21">
        <f>'CONSOMMATIONS FACTURES'!J102*NOTICE!$O$3*1000</f>
        <v>0</v>
      </c>
      <c r="K104" s="21">
        <f>'CONSOMMATIONS FACTURES'!K102*NOTICE!$O$3*1000</f>
        <v>0</v>
      </c>
      <c r="L104" s="21">
        <f>'CONSOMMATIONS FACTURES'!L102*NOTICE!$O$3*1000</f>
        <v>0</v>
      </c>
      <c r="M104" s="21">
        <f>'CONSOMMATIONS FACTURES'!M102*NOTICE!$O$3*1000</f>
        <v>0</v>
      </c>
      <c r="N104" s="21">
        <f>'CONSOMMATIONS FACTURES'!N102*NOTICE!$O$3*1000</f>
        <v>0</v>
      </c>
      <c r="O104" s="21">
        <f>'CONSOMMATIONS FACTURES'!O102*NOTICE!$O$3*1000</f>
        <v>0</v>
      </c>
      <c r="P104" s="21">
        <f>'CONSOMMATIONS FACTURES'!P102*NOTICE!$O$3*1000</f>
        <v>0</v>
      </c>
      <c r="Q104" s="21">
        <f>'CONSOMMATIONS FACTURES'!Q102*NOTICE!$O$3*1000</f>
        <v>0</v>
      </c>
      <c r="R104" s="21">
        <f>'CONSOMMATIONS FACTURES'!R102*NOTICE!$O$3*1000</f>
        <v>0</v>
      </c>
      <c r="S104" s="21">
        <f>'CONSOMMATIONS FACTURES'!S102*NOTICE!$O$3*1000</f>
        <v>0</v>
      </c>
      <c r="T104" s="21">
        <f>'CONSOMMATIONS FACTURES'!T102*NOTICE!$O$3*1000</f>
        <v>0</v>
      </c>
      <c r="U104" s="21">
        <f>'CONSOMMATIONS FACTURES'!U102*NOTICE!$O$3*1000</f>
        <v>0</v>
      </c>
      <c r="V104" s="21">
        <f>'CONSOMMATIONS FACTURES'!V102*NOTICE!$O$3*1000</f>
        <v>0</v>
      </c>
      <c r="W104" s="21">
        <f>'CONSOMMATIONS FACTURES'!W102*NOTICE!$O$3*1000</f>
        <v>0</v>
      </c>
      <c r="X104" s="21">
        <f>'CONSOMMATIONS FACTURES'!X102*NOTICE!$O$3*1000</f>
        <v>0</v>
      </c>
      <c r="Y104" s="21">
        <f>'CONSOMMATIONS FACTURES'!Y102*NOTICE!$O$3*1000</f>
        <v>0</v>
      </c>
      <c r="Z104" s="21">
        <f>'CONSOMMATIONS FACTURES'!Z102*NOTICE!$O$3*1000</f>
        <v>0</v>
      </c>
      <c r="AA104" s="4"/>
      <c r="AB104" s="50" t="e">
        <f>IF(#REF!="",0,#REF!)</f>
        <v>#REF!</v>
      </c>
      <c r="AC104" s="49">
        <f t="shared" si="149"/>
        <v>2010</v>
      </c>
      <c r="AD104" s="49">
        <f t="shared" si="149"/>
        <v>2011</v>
      </c>
      <c r="AE104" s="49">
        <f t="shared" si="149"/>
        <v>2012</v>
      </c>
      <c r="AF104" s="49">
        <f t="shared" si="149"/>
        <v>2013</v>
      </c>
      <c r="AG104" s="49">
        <f t="shared" si="149"/>
        <v>2014</v>
      </c>
      <c r="AH104" s="49">
        <f t="shared" si="149"/>
        <v>2015</v>
      </c>
      <c r="AI104" s="49">
        <f t="shared" si="149"/>
        <v>2016</v>
      </c>
      <c r="AJ104" s="49">
        <f t="shared" si="149"/>
        <v>2017</v>
      </c>
      <c r="AK104" s="49">
        <f t="shared" si="149"/>
        <v>2018</v>
      </c>
      <c r="AL104" s="49">
        <f t="shared" si="149"/>
        <v>2019</v>
      </c>
      <c r="AM104" s="49">
        <f t="shared" si="149"/>
        <v>2020</v>
      </c>
      <c r="AN104" s="49" t="e">
        <f t="shared" si="91"/>
        <v>#REF!</v>
      </c>
      <c r="AO104" s="49" t="e">
        <f t="shared" si="92"/>
        <v>#REF!</v>
      </c>
      <c r="AP104" s="49" t="e">
        <f t="shared" si="93"/>
        <v>#REF!</v>
      </c>
      <c r="AQ104" s="49" t="e">
        <f t="shared" si="94"/>
        <v>#REF!</v>
      </c>
      <c r="AR104" s="49" t="e">
        <f t="shared" si="95"/>
        <v>#REF!</v>
      </c>
      <c r="AS104" s="49" t="e">
        <f t="shared" si="96"/>
        <v>#REF!</v>
      </c>
      <c r="AT104" s="49" t="e">
        <f t="shared" si="97"/>
        <v>#REF!</v>
      </c>
      <c r="AU104" s="49" t="e">
        <f t="shared" si="98"/>
        <v>#REF!</v>
      </c>
      <c r="AV104" s="49" t="e">
        <f t="shared" si="99"/>
        <v>#REF!</v>
      </c>
      <c r="AW104" s="49" t="e">
        <f t="shared" si="100"/>
        <v>#REF!</v>
      </c>
      <c r="AX104" s="49" t="e">
        <f t="shared" si="101"/>
        <v>#REF!</v>
      </c>
    </row>
    <row r="105" spans="1:50" ht="24.95" customHeight="1" x14ac:dyDescent="0.25">
      <c r="A105" s="19"/>
      <c r="B105" s="72" t="str">
        <f t="shared" si="138"/>
        <v>Mars</v>
      </c>
      <c r="C105" s="16" t="str">
        <f t="shared" si="138"/>
        <v>Béziers</v>
      </c>
      <c r="D105" s="16" t="str">
        <f t="shared" si="138"/>
        <v/>
      </c>
      <c r="E105" s="45">
        <f t="shared" si="138"/>
        <v>7871</v>
      </c>
      <c r="F105" s="21">
        <f>'CONSOMMATIONS FACTURES'!F103*NOTICE!$O$3*1000</f>
        <v>0</v>
      </c>
      <c r="G105" s="21">
        <f>'CONSOMMATIONS FACTURES'!G103*NOTICE!$O$3*1000</f>
        <v>0</v>
      </c>
      <c r="H105" s="21">
        <f>'CONSOMMATIONS FACTURES'!H103*NOTICE!$O$3*1000</f>
        <v>0</v>
      </c>
      <c r="I105" s="21">
        <f>'CONSOMMATIONS FACTURES'!I103*NOTICE!$O$3*1000</f>
        <v>0</v>
      </c>
      <c r="J105" s="21">
        <f>'CONSOMMATIONS FACTURES'!J103*NOTICE!$O$3*1000</f>
        <v>0</v>
      </c>
      <c r="K105" s="21">
        <f>'CONSOMMATIONS FACTURES'!K103*NOTICE!$O$3*1000</f>
        <v>0</v>
      </c>
      <c r="L105" s="21">
        <f>'CONSOMMATIONS FACTURES'!L103*NOTICE!$O$3*1000</f>
        <v>0</v>
      </c>
      <c r="M105" s="21">
        <f>'CONSOMMATIONS FACTURES'!M103*NOTICE!$O$3*1000</f>
        <v>0</v>
      </c>
      <c r="N105" s="21">
        <f>'CONSOMMATIONS FACTURES'!N103*NOTICE!$O$3*1000</f>
        <v>0</v>
      </c>
      <c r="O105" s="21">
        <f>'CONSOMMATIONS FACTURES'!O103*NOTICE!$O$3*1000</f>
        <v>0</v>
      </c>
      <c r="P105" s="21">
        <f>'CONSOMMATIONS FACTURES'!P103*NOTICE!$O$3*1000</f>
        <v>0</v>
      </c>
      <c r="Q105" s="21">
        <f>'CONSOMMATIONS FACTURES'!Q103*NOTICE!$O$3*1000</f>
        <v>0</v>
      </c>
      <c r="R105" s="21">
        <f>'CONSOMMATIONS FACTURES'!R103*NOTICE!$O$3*1000</f>
        <v>0</v>
      </c>
      <c r="S105" s="21">
        <f>'CONSOMMATIONS FACTURES'!S103*NOTICE!$O$3*1000</f>
        <v>0</v>
      </c>
      <c r="T105" s="21">
        <f>'CONSOMMATIONS FACTURES'!T103*NOTICE!$O$3*1000</f>
        <v>0</v>
      </c>
      <c r="U105" s="21">
        <f>'CONSOMMATIONS FACTURES'!U103*NOTICE!$O$3*1000</f>
        <v>0</v>
      </c>
      <c r="V105" s="21">
        <f>'CONSOMMATIONS FACTURES'!V103*NOTICE!$O$3*1000</f>
        <v>0</v>
      </c>
      <c r="W105" s="21">
        <f>'CONSOMMATIONS FACTURES'!W103*NOTICE!$O$3*1000</f>
        <v>0</v>
      </c>
      <c r="X105" s="21">
        <f>'CONSOMMATIONS FACTURES'!X103*NOTICE!$O$3*1000</f>
        <v>0</v>
      </c>
      <c r="Y105" s="21">
        <f>'CONSOMMATIONS FACTURES'!Y103*NOTICE!$O$3*1000</f>
        <v>0</v>
      </c>
      <c r="Z105" s="21">
        <f>'CONSOMMATIONS FACTURES'!Z103*NOTICE!$O$3*1000</f>
        <v>0</v>
      </c>
      <c r="AA105" s="4"/>
      <c r="AB105" s="50" t="e">
        <f>IF(#REF!="",0,#REF!)</f>
        <v>#REF!</v>
      </c>
      <c r="AC105" s="49">
        <f t="shared" si="149"/>
        <v>0</v>
      </c>
      <c r="AD105" s="49">
        <f t="shared" si="149"/>
        <v>0</v>
      </c>
      <c r="AE105" s="49">
        <f t="shared" si="149"/>
        <v>0</v>
      </c>
      <c r="AF105" s="49">
        <f t="shared" si="149"/>
        <v>0</v>
      </c>
      <c r="AG105" s="49">
        <f t="shared" si="149"/>
        <v>0</v>
      </c>
      <c r="AH105" s="49">
        <f t="shared" si="149"/>
        <v>0</v>
      </c>
      <c r="AI105" s="49">
        <f t="shared" si="149"/>
        <v>0</v>
      </c>
      <c r="AJ105" s="49">
        <f t="shared" si="149"/>
        <v>0</v>
      </c>
      <c r="AK105" s="49">
        <f t="shared" si="149"/>
        <v>0</v>
      </c>
      <c r="AL105" s="49">
        <f t="shared" si="149"/>
        <v>0</v>
      </c>
      <c r="AM105" s="49">
        <f t="shared" si="149"/>
        <v>0</v>
      </c>
      <c r="AN105" s="49" t="e">
        <f t="shared" si="91"/>
        <v>#REF!</v>
      </c>
      <c r="AO105" s="49" t="e">
        <f t="shared" si="92"/>
        <v>#REF!</v>
      </c>
      <c r="AP105" s="49" t="e">
        <f t="shared" si="93"/>
        <v>#REF!</v>
      </c>
      <c r="AQ105" s="49" t="e">
        <f t="shared" si="94"/>
        <v>#REF!</v>
      </c>
      <c r="AR105" s="49" t="e">
        <f t="shared" si="95"/>
        <v>#REF!</v>
      </c>
      <c r="AS105" s="49" t="e">
        <f t="shared" si="96"/>
        <v>#REF!</v>
      </c>
      <c r="AT105" s="49" t="e">
        <f t="shared" si="97"/>
        <v>#REF!</v>
      </c>
      <c r="AU105" s="49" t="e">
        <f t="shared" si="98"/>
        <v>#REF!</v>
      </c>
      <c r="AV105" s="49" t="e">
        <f t="shared" si="99"/>
        <v>#REF!</v>
      </c>
      <c r="AW105" s="49" t="e">
        <f t="shared" si="100"/>
        <v>#REF!</v>
      </c>
      <c r="AX105" s="49" t="e">
        <f t="shared" si="101"/>
        <v>#REF!</v>
      </c>
    </row>
    <row r="106" spans="1:50" ht="24.95" customHeight="1" x14ac:dyDescent="0.25">
      <c r="A106" s="19"/>
      <c r="B106" s="72" t="str">
        <f t="shared" si="138"/>
        <v>Avril</v>
      </c>
      <c r="C106" s="16" t="str">
        <f t="shared" si="138"/>
        <v>Béziers</v>
      </c>
      <c r="D106" s="16" t="str">
        <f t="shared" si="138"/>
        <v/>
      </c>
      <c r="E106" s="45">
        <f t="shared" si="138"/>
        <v>7871</v>
      </c>
      <c r="F106" s="21">
        <f>'CONSOMMATIONS FACTURES'!F104*NOTICE!$O$3*1000</f>
        <v>0</v>
      </c>
      <c r="G106" s="21">
        <f>'CONSOMMATIONS FACTURES'!G104*NOTICE!$O$3*1000</f>
        <v>0</v>
      </c>
      <c r="H106" s="21">
        <f>'CONSOMMATIONS FACTURES'!H104*NOTICE!$O$3*1000</f>
        <v>0</v>
      </c>
      <c r="I106" s="21">
        <f>'CONSOMMATIONS FACTURES'!I104*NOTICE!$O$3*1000</f>
        <v>0</v>
      </c>
      <c r="J106" s="21">
        <f>'CONSOMMATIONS FACTURES'!J104*NOTICE!$O$3*1000</f>
        <v>0</v>
      </c>
      <c r="K106" s="21">
        <f>'CONSOMMATIONS FACTURES'!K104*NOTICE!$O$3*1000</f>
        <v>0</v>
      </c>
      <c r="L106" s="21">
        <f>'CONSOMMATIONS FACTURES'!L104*NOTICE!$O$3*1000</f>
        <v>0</v>
      </c>
      <c r="M106" s="21">
        <f>'CONSOMMATIONS FACTURES'!M104*NOTICE!$O$3*1000</f>
        <v>0</v>
      </c>
      <c r="N106" s="21">
        <f>'CONSOMMATIONS FACTURES'!N104*NOTICE!$O$3*1000</f>
        <v>0</v>
      </c>
      <c r="O106" s="21">
        <f>'CONSOMMATIONS FACTURES'!O104*NOTICE!$O$3*1000</f>
        <v>0</v>
      </c>
      <c r="P106" s="21">
        <f>'CONSOMMATIONS FACTURES'!P104*NOTICE!$O$3*1000</f>
        <v>0</v>
      </c>
      <c r="Q106" s="21">
        <f>'CONSOMMATIONS FACTURES'!Q104*NOTICE!$O$3*1000</f>
        <v>0</v>
      </c>
      <c r="R106" s="21">
        <f>'CONSOMMATIONS FACTURES'!R104*NOTICE!$O$3*1000</f>
        <v>0</v>
      </c>
      <c r="S106" s="21">
        <f>'CONSOMMATIONS FACTURES'!S104*NOTICE!$O$3*1000</f>
        <v>0</v>
      </c>
      <c r="T106" s="21">
        <f>'CONSOMMATIONS FACTURES'!T104*NOTICE!$O$3*1000</f>
        <v>0</v>
      </c>
      <c r="U106" s="21">
        <f>'CONSOMMATIONS FACTURES'!U104*NOTICE!$O$3*1000</f>
        <v>0</v>
      </c>
      <c r="V106" s="21">
        <f>'CONSOMMATIONS FACTURES'!V104*NOTICE!$O$3*1000</f>
        <v>0</v>
      </c>
      <c r="W106" s="21">
        <f>'CONSOMMATIONS FACTURES'!W104*NOTICE!$O$3*1000</f>
        <v>0</v>
      </c>
      <c r="X106" s="21">
        <f>'CONSOMMATIONS FACTURES'!X104*NOTICE!$O$3*1000</f>
        <v>0</v>
      </c>
      <c r="Y106" s="21">
        <f>'CONSOMMATIONS FACTURES'!Y104*NOTICE!$O$3*1000</f>
        <v>0</v>
      </c>
      <c r="Z106" s="21">
        <f>'CONSOMMATIONS FACTURES'!Z104*NOTICE!$O$3*1000</f>
        <v>0</v>
      </c>
      <c r="AA106" s="4"/>
      <c r="AB106" s="50" t="e">
        <f>IF(#REF!="",0,#REF!)</f>
        <v>#REF!</v>
      </c>
      <c r="AC106" s="49">
        <f t="shared" si="149"/>
        <v>0</v>
      </c>
      <c r="AD106" s="49">
        <f t="shared" si="149"/>
        <v>0</v>
      </c>
      <c r="AE106" s="49">
        <f t="shared" si="149"/>
        <v>0</v>
      </c>
      <c r="AF106" s="49">
        <f t="shared" si="149"/>
        <v>0</v>
      </c>
      <c r="AG106" s="49">
        <f t="shared" si="149"/>
        <v>0</v>
      </c>
      <c r="AH106" s="49">
        <f t="shared" si="149"/>
        <v>0</v>
      </c>
      <c r="AI106" s="49">
        <f t="shared" si="149"/>
        <v>0</v>
      </c>
      <c r="AJ106" s="49">
        <f t="shared" si="149"/>
        <v>0</v>
      </c>
      <c r="AK106" s="49">
        <f t="shared" si="149"/>
        <v>0</v>
      </c>
      <c r="AL106" s="49">
        <f t="shared" si="149"/>
        <v>0</v>
      </c>
      <c r="AM106" s="49">
        <f t="shared" si="149"/>
        <v>0</v>
      </c>
      <c r="AN106" s="49" t="e">
        <f t="shared" si="91"/>
        <v>#REF!</v>
      </c>
      <c r="AO106" s="49" t="e">
        <f t="shared" si="92"/>
        <v>#REF!</v>
      </c>
      <c r="AP106" s="49" t="e">
        <f t="shared" si="93"/>
        <v>#REF!</v>
      </c>
      <c r="AQ106" s="49" t="e">
        <f t="shared" si="94"/>
        <v>#REF!</v>
      </c>
      <c r="AR106" s="49" t="e">
        <f t="shared" si="95"/>
        <v>#REF!</v>
      </c>
      <c r="AS106" s="49" t="e">
        <f t="shared" si="96"/>
        <v>#REF!</v>
      </c>
      <c r="AT106" s="49" t="e">
        <f t="shared" si="97"/>
        <v>#REF!</v>
      </c>
      <c r="AU106" s="49" t="e">
        <f t="shared" si="98"/>
        <v>#REF!</v>
      </c>
      <c r="AV106" s="49" t="e">
        <f t="shared" si="99"/>
        <v>#REF!</v>
      </c>
      <c r="AW106" s="49" t="e">
        <f t="shared" si="100"/>
        <v>#REF!</v>
      </c>
      <c r="AX106" s="49" t="e">
        <f t="shared" si="101"/>
        <v>#REF!</v>
      </c>
    </row>
    <row r="107" spans="1:50" ht="24.95" customHeight="1" x14ac:dyDescent="0.25">
      <c r="A107" s="19"/>
      <c r="B107" s="72" t="str">
        <f t="shared" si="138"/>
        <v>Mai</v>
      </c>
      <c r="C107" s="16" t="str">
        <f t="shared" si="138"/>
        <v>Béziers</v>
      </c>
      <c r="D107" s="16" t="str">
        <f t="shared" si="138"/>
        <v/>
      </c>
      <c r="E107" s="45">
        <f t="shared" si="138"/>
        <v>7871</v>
      </c>
      <c r="F107" s="21">
        <f>'CONSOMMATIONS FACTURES'!F105*NOTICE!$O$3*1000</f>
        <v>0</v>
      </c>
      <c r="G107" s="21">
        <f>'CONSOMMATIONS FACTURES'!G105*NOTICE!$O$3*1000</f>
        <v>0</v>
      </c>
      <c r="H107" s="21">
        <f>'CONSOMMATIONS FACTURES'!H105*NOTICE!$O$3*1000</f>
        <v>0</v>
      </c>
      <c r="I107" s="21">
        <f>'CONSOMMATIONS FACTURES'!I105*NOTICE!$O$3*1000</f>
        <v>0</v>
      </c>
      <c r="J107" s="21">
        <f>'CONSOMMATIONS FACTURES'!J105*NOTICE!$O$3*1000</f>
        <v>0</v>
      </c>
      <c r="K107" s="21">
        <f>'CONSOMMATIONS FACTURES'!K105*NOTICE!$O$3*1000</f>
        <v>0</v>
      </c>
      <c r="L107" s="21">
        <f>'CONSOMMATIONS FACTURES'!L105*NOTICE!$O$3*1000</f>
        <v>0</v>
      </c>
      <c r="M107" s="21">
        <f>'CONSOMMATIONS FACTURES'!M105*NOTICE!$O$3*1000</f>
        <v>0</v>
      </c>
      <c r="N107" s="21">
        <f>'CONSOMMATIONS FACTURES'!N105*NOTICE!$O$3*1000</f>
        <v>0</v>
      </c>
      <c r="O107" s="21">
        <f>'CONSOMMATIONS FACTURES'!O105*NOTICE!$O$3*1000</f>
        <v>0</v>
      </c>
      <c r="P107" s="21">
        <f>'CONSOMMATIONS FACTURES'!P105*NOTICE!$O$3*1000</f>
        <v>0</v>
      </c>
      <c r="Q107" s="21">
        <f>'CONSOMMATIONS FACTURES'!Q105*NOTICE!$O$3*1000</f>
        <v>0</v>
      </c>
      <c r="R107" s="21">
        <f>'CONSOMMATIONS FACTURES'!R105*NOTICE!$O$3*1000</f>
        <v>0</v>
      </c>
      <c r="S107" s="21">
        <f>'CONSOMMATIONS FACTURES'!S105*NOTICE!$O$3*1000</f>
        <v>0</v>
      </c>
      <c r="T107" s="21">
        <f>'CONSOMMATIONS FACTURES'!T105*NOTICE!$O$3*1000</f>
        <v>0</v>
      </c>
      <c r="U107" s="21">
        <f>'CONSOMMATIONS FACTURES'!U105*NOTICE!$O$3*1000</f>
        <v>0</v>
      </c>
      <c r="V107" s="21">
        <f>'CONSOMMATIONS FACTURES'!V105*NOTICE!$O$3*1000</f>
        <v>0</v>
      </c>
      <c r="W107" s="21">
        <f>'CONSOMMATIONS FACTURES'!W105*NOTICE!$O$3*1000</f>
        <v>0</v>
      </c>
      <c r="X107" s="21">
        <f>'CONSOMMATIONS FACTURES'!X105*NOTICE!$O$3*1000</f>
        <v>0</v>
      </c>
      <c r="Y107" s="21">
        <f>'CONSOMMATIONS FACTURES'!Y105*NOTICE!$O$3*1000</f>
        <v>0</v>
      </c>
      <c r="Z107" s="21">
        <f>'CONSOMMATIONS FACTURES'!Z105*NOTICE!$O$3*1000</f>
        <v>0</v>
      </c>
      <c r="AA107" s="4"/>
      <c r="AB107" s="50" t="e">
        <f>IF(#REF!="",0,#REF!)</f>
        <v>#REF!</v>
      </c>
      <c r="AC107" s="49">
        <f t="shared" si="149"/>
        <v>0</v>
      </c>
      <c r="AD107" s="49">
        <f t="shared" si="149"/>
        <v>0</v>
      </c>
      <c r="AE107" s="49">
        <f t="shared" si="149"/>
        <v>0</v>
      </c>
      <c r="AF107" s="49">
        <f t="shared" si="149"/>
        <v>0</v>
      </c>
      <c r="AG107" s="49">
        <f t="shared" si="149"/>
        <v>0</v>
      </c>
      <c r="AH107" s="49">
        <f t="shared" si="149"/>
        <v>0</v>
      </c>
      <c r="AI107" s="49">
        <f t="shared" si="149"/>
        <v>0</v>
      </c>
      <c r="AJ107" s="49">
        <f t="shared" si="149"/>
        <v>0</v>
      </c>
      <c r="AK107" s="49">
        <f t="shared" si="149"/>
        <v>0</v>
      </c>
      <c r="AL107" s="49">
        <f t="shared" si="149"/>
        <v>0</v>
      </c>
      <c r="AM107" s="49">
        <f t="shared" si="149"/>
        <v>0</v>
      </c>
      <c r="AN107" s="49" t="e">
        <f t="shared" si="91"/>
        <v>#REF!</v>
      </c>
      <c r="AO107" s="49" t="e">
        <f t="shared" si="92"/>
        <v>#REF!</v>
      </c>
      <c r="AP107" s="49" t="e">
        <f t="shared" si="93"/>
        <v>#REF!</v>
      </c>
      <c r="AQ107" s="49" t="e">
        <f t="shared" si="94"/>
        <v>#REF!</v>
      </c>
      <c r="AR107" s="49" t="e">
        <f t="shared" si="95"/>
        <v>#REF!</v>
      </c>
      <c r="AS107" s="49" t="e">
        <f t="shared" si="96"/>
        <v>#REF!</v>
      </c>
      <c r="AT107" s="49" t="e">
        <f t="shared" si="97"/>
        <v>#REF!</v>
      </c>
      <c r="AU107" s="49" t="e">
        <f t="shared" si="98"/>
        <v>#REF!</v>
      </c>
      <c r="AV107" s="49" t="e">
        <f t="shared" si="99"/>
        <v>#REF!</v>
      </c>
      <c r="AW107" s="49" t="e">
        <f t="shared" si="100"/>
        <v>#REF!</v>
      </c>
      <c r="AX107" s="49" t="e">
        <f t="shared" si="101"/>
        <v>#REF!</v>
      </c>
    </row>
    <row r="108" spans="1:50" ht="24.95" customHeight="1" x14ac:dyDescent="0.25">
      <c r="A108" s="19"/>
      <c r="B108" s="72" t="str">
        <f t="shared" si="138"/>
        <v>Juin</v>
      </c>
      <c r="C108" s="16" t="str">
        <f t="shared" si="138"/>
        <v>Béziers</v>
      </c>
      <c r="D108" s="16" t="str">
        <f t="shared" si="138"/>
        <v/>
      </c>
      <c r="E108" s="45">
        <f t="shared" si="138"/>
        <v>7871</v>
      </c>
      <c r="F108" s="21">
        <f>'CONSOMMATIONS FACTURES'!F106*NOTICE!$O$3*1000</f>
        <v>0</v>
      </c>
      <c r="G108" s="21">
        <f>'CONSOMMATIONS FACTURES'!G106*NOTICE!$O$3*1000</f>
        <v>0</v>
      </c>
      <c r="H108" s="21">
        <f>'CONSOMMATIONS FACTURES'!H106*NOTICE!$O$3*1000</f>
        <v>0</v>
      </c>
      <c r="I108" s="21">
        <f>'CONSOMMATIONS FACTURES'!I106*NOTICE!$O$3*1000</f>
        <v>0</v>
      </c>
      <c r="J108" s="21">
        <f>'CONSOMMATIONS FACTURES'!J106*NOTICE!$O$3*1000</f>
        <v>0</v>
      </c>
      <c r="K108" s="21">
        <f>'CONSOMMATIONS FACTURES'!K106*NOTICE!$O$3*1000</f>
        <v>0</v>
      </c>
      <c r="L108" s="21">
        <f>'CONSOMMATIONS FACTURES'!L106*NOTICE!$O$3*1000</f>
        <v>0</v>
      </c>
      <c r="M108" s="21">
        <f>'CONSOMMATIONS FACTURES'!M106*NOTICE!$O$3*1000</f>
        <v>0</v>
      </c>
      <c r="N108" s="21">
        <f>'CONSOMMATIONS FACTURES'!N106*NOTICE!$O$3*1000</f>
        <v>0</v>
      </c>
      <c r="O108" s="21">
        <f>'CONSOMMATIONS FACTURES'!O106*NOTICE!$O$3*1000</f>
        <v>0</v>
      </c>
      <c r="P108" s="21">
        <f>'CONSOMMATIONS FACTURES'!P106*NOTICE!$O$3*1000</f>
        <v>0</v>
      </c>
      <c r="Q108" s="21">
        <f>'CONSOMMATIONS FACTURES'!Q106*NOTICE!$O$3*1000</f>
        <v>0</v>
      </c>
      <c r="R108" s="21">
        <f>'CONSOMMATIONS FACTURES'!R106*NOTICE!$O$3*1000</f>
        <v>0</v>
      </c>
      <c r="S108" s="21">
        <f>'CONSOMMATIONS FACTURES'!S106*NOTICE!$O$3*1000</f>
        <v>0</v>
      </c>
      <c r="T108" s="21">
        <f>'CONSOMMATIONS FACTURES'!T106*NOTICE!$O$3*1000</f>
        <v>0</v>
      </c>
      <c r="U108" s="21">
        <f>'CONSOMMATIONS FACTURES'!U106*NOTICE!$O$3*1000</f>
        <v>0</v>
      </c>
      <c r="V108" s="21">
        <f>'CONSOMMATIONS FACTURES'!V106*NOTICE!$O$3*1000</f>
        <v>0</v>
      </c>
      <c r="W108" s="21">
        <f>'CONSOMMATIONS FACTURES'!W106*NOTICE!$O$3*1000</f>
        <v>0</v>
      </c>
      <c r="X108" s="21">
        <f>'CONSOMMATIONS FACTURES'!X106*NOTICE!$O$3*1000</f>
        <v>0</v>
      </c>
      <c r="Y108" s="21">
        <f>'CONSOMMATIONS FACTURES'!Y106*NOTICE!$O$3*1000</f>
        <v>0</v>
      </c>
      <c r="Z108" s="21">
        <f>'CONSOMMATIONS FACTURES'!Z106*NOTICE!$O$3*1000</f>
        <v>0</v>
      </c>
      <c r="AA108" s="4"/>
      <c r="AB108" s="50" t="e">
        <f>IF(#REF!="",0,#REF!)</f>
        <v>#REF!</v>
      </c>
      <c r="AC108" s="49">
        <f t="shared" si="149"/>
        <v>0</v>
      </c>
      <c r="AD108" s="49">
        <f t="shared" si="149"/>
        <v>0</v>
      </c>
      <c r="AE108" s="49">
        <f t="shared" si="149"/>
        <v>0</v>
      </c>
      <c r="AF108" s="49">
        <f t="shared" si="149"/>
        <v>0</v>
      </c>
      <c r="AG108" s="49">
        <f t="shared" si="149"/>
        <v>0</v>
      </c>
      <c r="AH108" s="49">
        <f t="shared" si="149"/>
        <v>0</v>
      </c>
      <c r="AI108" s="49">
        <f t="shared" si="149"/>
        <v>0</v>
      </c>
      <c r="AJ108" s="49">
        <f t="shared" si="149"/>
        <v>0</v>
      </c>
      <c r="AK108" s="49">
        <f t="shared" si="149"/>
        <v>0</v>
      </c>
      <c r="AL108" s="49">
        <f t="shared" si="149"/>
        <v>0</v>
      </c>
      <c r="AM108" s="49">
        <f t="shared" si="149"/>
        <v>0</v>
      </c>
      <c r="AN108" s="49" t="e">
        <f t="shared" si="91"/>
        <v>#REF!</v>
      </c>
      <c r="AO108" s="49" t="e">
        <f t="shared" si="92"/>
        <v>#REF!</v>
      </c>
      <c r="AP108" s="49" t="e">
        <f t="shared" si="93"/>
        <v>#REF!</v>
      </c>
      <c r="AQ108" s="49" t="e">
        <f t="shared" si="94"/>
        <v>#REF!</v>
      </c>
      <c r="AR108" s="49" t="e">
        <f t="shared" si="95"/>
        <v>#REF!</v>
      </c>
      <c r="AS108" s="49" t="e">
        <f t="shared" si="96"/>
        <v>#REF!</v>
      </c>
      <c r="AT108" s="49" t="e">
        <f t="shared" si="97"/>
        <v>#REF!</v>
      </c>
      <c r="AU108" s="49" t="e">
        <f t="shared" si="98"/>
        <v>#REF!</v>
      </c>
      <c r="AV108" s="49" t="e">
        <f t="shared" si="99"/>
        <v>#REF!</v>
      </c>
      <c r="AW108" s="49" t="e">
        <f t="shared" si="100"/>
        <v>#REF!</v>
      </c>
      <c r="AX108" s="49" t="e">
        <f t="shared" si="101"/>
        <v>#REF!</v>
      </c>
    </row>
    <row r="109" spans="1:50" ht="24.95" customHeight="1" x14ac:dyDescent="0.25">
      <c r="A109" s="19"/>
      <c r="B109" s="72" t="str">
        <f t="shared" si="138"/>
        <v>Juillet</v>
      </c>
      <c r="C109" s="16" t="str">
        <f t="shared" si="138"/>
        <v>Béziers</v>
      </c>
      <c r="D109" s="16" t="str">
        <f t="shared" si="138"/>
        <v/>
      </c>
      <c r="E109" s="45">
        <f t="shared" si="138"/>
        <v>7871</v>
      </c>
      <c r="F109" s="21">
        <f>'CONSOMMATIONS FACTURES'!F107*NOTICE!$O$3*1000</f>
        <v>0</v>
      </c>
      <c r="G109" s="21">
        <f>'CONSOMMATIONS FACTURES'!G107*NOTICE!$O$3*1000</f>
        <v>0</v>
      </c>
      <c r="H109" s="21">
        <f>'CONSOMMATIONS FACTURES'!H107*NOTICE!$O$3*1000</f>
        <v>0</v>
      </c>
      <c r="I109" s="21">
        <f>'CONSOMMATIONS FACTURES'!I107*NOTICE!$O$3*1000</f>
        <v>0</v>
      </c>
      <c r="J109" s="21">
        <f>'CONSOMMATIONS FACTURES'!J107*NOTICE!$O$3*1000</f>
        <v>0</v>
      </c>
      <c r="K109" s="21">
        <f>'CONSOMMATIONS FACTURES'!K107*NOTICE!$O$3*1000</f>
        <v>0</v>
      </c>
      <c r="L109" s="21">
        <f>'CONSOMMATIONS FACTURES'!L107*NOTICE!$O$3*1000</f>
        <v>0</v>
      </c>
      <c r="M109" s="21">
        <f>'CONSOMMATIONS FACTURES'!M107*NOTICE!$O$3*1000</f>
        <v>0</v>
      </c>
      <c r="N109" s="21">
        <f>'CONSOMMATIONS FACTURES'!N107*NOTICE!$O$3*1000</f>
        <v>0</v>
      </c>
      <c r="O109" s="21">
        <f>'CONSOMMATIONS FACTURES'!O107*NOTICE!$O$3*1000</f>
        <v>0</v>
      </c>
      <c r="P109" s="21">
        <f>'CONSOMMATIONS FACTURES'!P107*NOTICE!$O$3*1000</f>
        <v>0</v>
      </c>
      <c r="Q109" s="21">
        <f>'CONSOMMATIONS FACTURES'!Q107*NOTICE!$O$3*1000</f>
        <v>0</v>
      </c>
      <c r="R109" s="21">
        <f>'CONSOMMATIONS FACTURES'!R107*NOTICE!$O$3*1000</f>
        <v>0</v>
      </c>
      <c r="S109" s="21">
        <f>'CONSOMMATIONS FACTURES'!S107*NOTICE!$O$3*1000</f>
        <v>0</v>
      </c>
      <c r="T109" s="21">
        <f>'CONSOMMATIONS FACTURES'!T107*NOTICE!$O$3*1000</f>
        <v>0</v>
      </c>
      <c r="U109" s="21">
        <f>'CONSOMMATIONS FACTURES'!U107*NOTICE!$O$3*1000</f>
        <v>0</v>
      </c>
      <c r="V109" s="21">
        <f>'CONSOMMATIONS FACTURES'!V107*NOTICE!$O$3*1000</f>
        <v>0</v>
      </c>
      <c r="W109" s="21">
        <f>'CONSOMMATIONS FACTURES'!W107*NOTICE!$O$3*1000</f>
        <v>0</v>
      </c>
      <c r="X109" s="21">
        <f>'CONSOMMATIONS FACTURES'!X107*NOTICE!$O$3*1000</f>
        <v>0</v>
      </c>
      <c r="Y109" s="21">
        <f>'CONSOMMATIONS FACTURES'!Y107*NOTICE!$O$3*1000</f>
        <v>0</v>
      </c>
      <c r="Z109" s="21">
        <f>'CONSOMMATIONS FACTURES'!Z107*NOTICE!$O$3*1000</f>
        <v>0</v>
      </c>
      <c r="AA109" s="4"/>
      <c r="AB109" s="50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</row>
    <row r="110" spans="1:50" ht="24.95" customHeight="1" x14ac:dyDescent="0.25">
      <c r="A110" s="19"/>
      <c r="B110" s="72" t="str">
        <f t="shared" si="138"/>
        <v>Août</v>
      </c>
      <c r="C110" s="16" t="str">
        <f t="shared" si="138"/>
        <v>Béziers</v>
      </c>
      <c r="D110" s="16" t="str">
        <f t="shared" si="138"/>
        <v/>
      </c>
      <c r="E110" s="45">
        <f t="shared" si="138"/>
        <v>7871</v>
      </c>
      <c r="F110" s="21">
        <f>'CONSOMMATIONS FACTURES'!F108*NOTICE!$O$3*1000</f>
        <v>0</v>
      </c>
      <c r="G110" s="21">
        <f>'CONSOMMATIONS FACTURES'!G108*NOTICE!$O$3*1000</f>
        <v>0</v>
      </c>
      <c r="H110" s="21">
        <f>'CONSOMMATIONS FACTURES'!H108*NOTICE!$O$3*1000</f>
        <v>0</v>
      </c>
      <c r="I110" s="21">
        <f>'CONSOMMATIONS FACTURES'!I108*NOTICE!$O$3*1000</f>
        <v>0</v>
      </c>
      <c r="J110" s="21">
        <f>'CONSOMMATIONS FACTURES'!J108*NOTICE!$O$3*1000</f>
        <v>0</v>
      </c>
      <c r="K110" s="21">
        <f>'CONSOMMATIONS FACTURES'!K108*NOTICE!$O$3*1000</f>
        <v>0</v>
      </c>
      <c r="L110" s="21">
        <f>'CONSOMMATIONS FACTURES'!L108*NOTICE!$O$3*1000</f>
        <v>0</v>
      </c>
      <c r="M110" s="21">
        <f>'CONSOMMATIONS FACTURES'!M108*NOTICE!$O$3*1000</f>
        <v>0</v>
      </c>
      <c r="N110" s="21">
        <f>'CONSOMMATIONS FACTURES'!N108*NOTICE!$O$3*1000</f>
        <v>0</v>
      </c>
      <c r="O110" s="21">
        <f>'CONSOMMATIONS FACTURES'!O108*NOTICE!$O$3*1000</f>
        <v>0</v>
      </c>
      <c r="P110" s="21">
        <f>'CONSOMMATIONS FACTURES'!P108*NOTICE!$O$3*1000</f>
        <v>0</v>
      </c>
      <c r="Q110" s="21">
        <f>'CONSOMMATIONS FACTURES'!Q108*NOTICE!$O$3*1000</f>
        <v>0</v>
      </c>
      <c r="R110" s="21">
        <f>'CONSOMMATIONS FACTURES'!R108*NOTICE!$O$3*1000</f>
        <v>0</v>
      </c>
      <c r="S110" s="21">
        <f>'CONSOMMATIONS FACTURES'!S108*NOTICE!$O$3*1000</f>
        <v>0</v>
      </c>
      <c r="T110" s="21">
        <f>'CONSOMMATIONS FACTURES'!T108*NOTICE!$O$3*1000</f>
        <v>0</v>
      </c>
      <c r="U110" s="21">
        <f>'CONSOMMATIONS FACTURES'!U108*NOTICE!$O$3*1000</f>
        <v>0</v>
      </c>
      <c r="V110" s="21">
        <f>'CONSOMMATIONS FACTURES'!V108*NOTICE!$O$3*1000</f>
        <v>0</v>
      </c>
      <c r="W110" s="21">
        <f>'CONSOMMATIONS FACTURES'!W108*NOTICE!$O$3*1000</f>
        <v>0</v>
      </c>
      <c r="X110" s="21">
        <f>'CONSOMMATIONS FACTURES'!X108*NOTICE!$O$3*1000</f>
        <v>0</v>
      </c>
      <c r="Y110" s="21">
        <f>'CONSOMMATIONS FACTURES'!Y108*NOTICE!$O$3*1000</f>
        <v>0</v>
      </c>
      <c r="Z110" s="21">
        <f>'CONSOMMATIONS FACTURES'!Z108*NOTICE!$O$3*1000</f>
        <v>0</v>
      </c>
      <c r="AA110" s="4"/>
      <c r="AB110" s="50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</row>
    <row r="111" spans="1:50" ht="24.95" customHeight="1" x14ac:dyDescent="0.25">
      <c r="A111" s="19"/>
      <c r="B111" s="72" t="str">
        <f t="shared" si="138"/>
        <v>Septembre</v>
      </c>
      <c r="C111" s="16" t="str">
        <f t="shared" si="138"/>
        <v>Béziers</v>
      </c>
      <c r="D111" s="16" t="str">
        <f t="shared" si="138"/>
        <v/>
      </c>
      <c r="E111" s="45">
        <f t="shared" si="138"/>
        <v>7871</v>
      </c>
      <c r="F111" s="21">
        <f>'CONSOMMATIONS FACTURES'!F109*NOTICE!$O$3*1000</f>
        <v>0</v>
      </c>
      <c r="G111" s="21">
        <f>'CONSOMMATIONS FACTURES'!G109*NOTICE!$O$3*1000</f>
        <v>0</v>
      </c>
      <c r="H111" s="21">
        <f>'CONSOMMATIONS FACTURES'!H109*NOTICE!$O$3*1000</f>
        <v>0</v>
      </c>
      <c r="I111" s="21">
        <f>'CONSOMMATIONS FACTURES'!I109*NOTICE!$O$3*1000</f>
        <v>0</v>
      </c>
      <c r="J111" s="21">
        <f>'CONSOMMATIONS FACTURES'!J109*NOTICE!$O$3*1000</f>
        <v>0</v>
      </c>
      <c r="K111" s="21">
        <f>'CONSOMMATIONS FACTURES'!K109*NOTICE!$O$3*1000</f>
        <v>0</v>
      </c>
      <c r="L111" s="21">
        <f>'CONSOMMATIONS FACTURES'!L109*NOTICE!$O$3*1000</f>
        <v>0</v>
      </c>
      <c r="M111" s="21">
        <f>'CONSOMMATIONS FACTURES'!M109*NOTICE!$O$3*1000</f>
        <v>0</v>
      </c>
      <c r="N111" s="21">
        <f>'CONSOMMATIONS FACTURES'!N109*NOTICE!$O$3*1000</f>
        <v>0</v>
      </c>
      <c r="O111" s="21">
        <f>'CONSOMMATIONS FACTURES'!O109*NOTICE!$O$3*1000</f>
        <v>0</v>
      </c>
      <c r="P111" s="21">
        <f>'CONSOMMATIONS FACTURES'!P109*NOTICE!$O$3*1000</f>
        <v>0</v>
      </c>
      <c r="Q111" s="21">
        <f>'CONSOMMATIONS FACTURES'!Q109*NOTICE!$O$3*1000</f>
        <v>0</v>
      </c>
      <c r="R111" s="21">
        <f>'CONSOMMATIONS FACTURES'!R109*NOTICE!$O$3*1000</f>
        <v>0</v>
      </c>
      <c r="S111" s="21">
        <f>'CONSOMMATIONS FACTURES'!S109*NOTICE!$O$3*1000</f>
        <v>0</v>
      </c>
      <c r="T111" s="21">
        <f>'CONSOMMATIONS FACTURES'!T109*NOTICE!$O$3*1000</f>
        <v>0</v>
      </c>
      <c r="U111" s="21">
        <f>'CONSOMMATIONS FACTURES'!U109*NOTICE!$O$3*1000</f>
        <v>0</v>
      </c>
      <c r="V111" s="21">
        <f>'CONSOMMATIONS FACTURES'!V109*NOTICE!$O$3*1000</f>
        <v>0</v>
      </c>
      <c r="W111" s="21">
        <f>'CONSOMMATIONS FACTURES'!W109*NOTICE!$O$3*1000</f>
        <v>0</v>
      </c>
      <c r="X111" s="21">
        <f>'CONSOMMATIONS FACTURES'!X109*NOTICE!$O$3*1000</f>
        <v>0</v>
      </c>
      <c r="Y111" s="21">
        <f>'CONSOMMATIONS FACTURES'!Y109*NOTICE!$O$3*1000</f>
        <v>0</v>
      </c>
      <c r="Z111" s="21">
        <f>'CONSOMMATIONS FACTURES'!Z109*NOTICE!$O$3*1000</f>
        <v>0</v>
      </c>
      <c r="AA111" s="4"/>
      <c r="AB111" s="50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</row>
    <row r="112" spans="1:50" ht="24.95" customHeight="1" x14ac:dyDescent="0.25">
      <c r="A112" s="19"/>
      <c r="B112" s="72" t="str">
        <f t="shared" si="138"/>
        <v>Octobre</v>
      </c>
      <c r="C112" s="16" t="str">
        <f t="shared" si="138"/>
        <v>Béziers</v>
      </c>
      <c r="D112" s="16" t="str">
        <f t="shared" si="138"/>
        <v/>
      </c>
      <c r="E112" s="45">
        <f t="shared" si="138"/>
        <v>7871</v>
      </c>
      <c r="F112" s="21">
        <f>'CONSOMMATIONS FACTURES'!F110*NOTICE!$O$3*1000</f>
        <v>0</v>
      </c>
      <c r="G112" s="21">
        <f>'CONSOMMATIONS FACTURES'!G110*NOTICE!$O$3*1000</f>
        <v>0</v>
      </c>
      <c r="H112" s="21">
        <f>'CONSOMMATIONS FACTURES'!H110*NOTICE!$O$3*1000</f>
        <v>0</v>
      </c>
      <c r="I112" s="21">
        <f>'CONSOMMATIONS FACTURES'!I110*NOTICE!$O$3*1000</f>
        <v>0</v>
      </c>
      <c r="J112" s="21">
        <f>'CONSOMMATIONS FACTURES'!J110*NOTICE!$O$3*1000</f>
        <v>0</v>
      </c>
      <c r="K112" s="21">
        <f>'CONSOMMATIONS FACTURES'!K110*NOTICE!$O$3*1000</f>
        <v>0</v>
      </c>
      <c r="L112" s="21">
        <f>'CONSOMMATIONS FACTURES'!L110*NOTICE!$O$3*1000</f>
        <v>0</v>
      </c>
      <c r="M112" s="21">
        <f>'CONSOMMATIONS FACTURES'!M110*NOTICE!$O$3*1000</f>
        <v>0</v>
      </c>
      <c r="N112" s="21">
        <f>'CONSOMMATIONS FACTURES'!N110*NOTICE!$O$3*1000</f>
        <v>0</v>
      </c>
      <c r="O112" s="21">
        <f>'CONSOMMATIONS FACTURES'!O110*NOTICE!$O$3*1000</f>
        <v>0</v>
      </c>
      <c r="P112" s="21">
        <f>'CONSOMMATIONS FACTURES'!P110*NOTICE!$O$3*1000</f>
        <v>0</v>
      </c>
      <c r="Q112" s="21">
        <f>'CONSOMMATIONS FACTURES'!Q110*NOTICE!$O$3*1000</f>
        <v>0</v>
      </c>
      <c r="R112" s="21">
        <f>'CONSOMMATIONS FACTURES'!R110*NOTICE!$O$3*1000</f>
        <v>0</v>
      </c>
      <c r="S112" s="21">
        <f>'CONSOMMATIONS FACTURES'!S110*NOTICE!$O$3*1000</f>
        <v>0</v>
      </c>
      <c r="T112" s="21">
        <f>'CONSOMMATIONS FACTURES'!T110*NOTICE!$O$3*1000</f>
        <v>0</v>
      </c>
      <c r="U112" s="21">
        <f>'CONSOMMATIONS FACTURES'!U110*NOTICE!$O$3*1000</f>
        <v>0</v>
      </c>
      <c r="V112" s="21">
        <f>'CONSOMMATIONS FACTURES'!V110*NOTICE!$O$3*1000</f>
        <v>0</v>
      </c>
      <c r="W112" s="21">
        <f>'CONSOMMATIONS FACTURES'!W110*NOTICE!$O$3*1000</f>
        <v>0</v>
      </c>
      <c r="X112" s="21">
        <f>'CONSOMMATIONS FACTURES'!X110*NOTICE!$O$3*1000</f>
        <v>0</v>
      </c>
      <c r="Y112" s="21">
        <f>'CONSOMMATIONS FACTURES'!Y110*NOTICE!$O$3*1000</f>
        <v>0</v>
      </c>
      <c r="Z112" s="21">
        <f>'CONSOMMATIONS FACTURES'!Z110*NOTICE!$O$3*1000</f>
        <v>0</v>
      </c>
      <c r="AA112" s="4"/>
      <c r="AB112" s="50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</row>
    <row r="113" spans="1:50" ht="24.95" customHeight="1" x14ac:dyDescent="0.25">
      <c r="A113" s="19"/>
      <c r="B113" s="72" t="str">
        <f t="shared" si="138"/>
        <v>Novembre</v>
      </c>
      <c r="C113" s="16" t="str">
        <f t="shared" si="138"/>
        <v>Béziers</v>
      </c>
      <c r="D113" s="16" t="str">
        <f t="shared" si="138"/>
        <v/>
      </c>
      <c r="E113" s="45">
        <f t="shared" si="138"/>
        <v>7871</v>
      </c>
      <c r="F113" s="21">
        <f>'CONSOMMATIONS FACTURES'!F111*NOTICE!$O$3*1000</f>
        <v>0</v>
      </c>
      <c r="G113" s="21">
        <f>'CONSOMMATIONS FACTURES'!G111*NOTICE!$O$3*1000</f>
        <v>0</v>
      </c>
      <c r="H113" s="21">
        <f>'CONSOMMATIONS FACTURES'!H111*NOTICE!$O$3*1000</f>
        <v>0</v>
      </c>
      <c r="I113" s="21">
        <f>'CONSOMMATIONS FACTURES'!I111*NOTICE!$O$3*1000</f>
        <v>0</v>
      </c>
      <c r="J113" s="21">
        <f>'CONSOMMATIONS FACTURES'!J111*NOTICE!$O$3*1000</f>
        <v>0</v>
      </c>
      <c r="K113" s="21">
        <f>'CONSOMMATIONS FACTURES'!K111*NOTICE!$O$3*1000</f>
        <v>0</v>
      </c>
      <c r="L113" s="21">
        <f>'CONSOMMATIONS FACTURES'!L111*NOTICE!$O$3*1000</f>
        <v>0</v>
      </c>
      <c r="M113" s="21">
        <f>'CONSOMMATIONS FACTURES'!M111*NOTICE!$O$3*1000</f>
        <v>0</v>
      </c>
      <c r="N113" s="21">
        <f>'CONSOMMATIONS FACTURES'!N111*NOTICE!$O$3*1000</f>
        <v>0</v>
      </c>
      <c r="O113" s="21">
        <f>'CONSOMMATIONS FACTURES'!O111*NOTICE!$O$3*1000</f>
        <v>0</v>
      </c>
      <c r="P113" s="21">
        <f>'CONSOMMATIONS FACTURES'!P111*NOTICE!$O$3*1000</f>
        <v>0</v>
      </c>
      <c r="Q113" s="21">
        <f>'CONSOMMATIONS FACTURES'!Q111*NOTICE!$O$3*1000</f>
        <v>0</v>
      </c>
      <c r="R113" s="21">
        <f>'CONSOMMATIONS FACTURES'!R111*NOTICE!$O$3*1000</f>
        <v>0</v>
      </c>
      <c r="S113" s="21">
        <f>'CONSOMMATIONS FACTURES'!S111*NOTICE!$O$3*1000</f>
        <v>0</v>
      </c>
      <c r="T113" s="21">
        <f>'CONSOMMATIONS FACTURES'!T111*NOTICE!$O$3*1000</f>
        <v>0</v>
      </c>
      <c r="U113" s="21">
        <f>'CONSOMMATIONS FACTURES'!U111*NOTICE!$O$3*1000</f>
        <v>0</v>
      </c>
      <c r="V113" s="21">
        <f>'CONSOMMATIONS FACTURES'!V111*NOTICE!$O$3*1000</f>
        <v>0</v>
      </c>
      <c r="W113" s="21">
        <f>'CONSOMMATIONS FACTURES'!W111*NOTICE!$O$3*1000</f>
        <v>0</v>
      </c>
      <c r="X113" s="21">
        <f>'CONSOMMATIONS FACTURES'!X111*NOTICE!$O$3*1000</f>
        <v>0</v>
      </c>
      <c r="Y113" s="21">
        <f>'CONSOMMATIONS FACTURES'!Y111*NOTICE!$O$3*1000</f>
        <v>0</v>
      </c>
      <c r="Z113" s="21">
        <f>'CONSOMMATIONS FACTURES'!Z111*NOTICE!$O$3*1000</f>
        <v>0</v>
      </c>
      <c r="AA113" s="4"/>
      <c r="AB113" s="50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</row>
    <row r="114" spans="1:50" ht="24.95" customHeight="1" x14ac:dyDescent="0.25">
      <c r="A114" s="19"/>
      <c r="B114" s="72" t="str">
        <f t="shared" si="138"/>
        <v>Décembre</v>
      </c>
      <c r="C114" s="16" t="str">
        <f t="shared" si="138"/>
        <v>Béziers</v>
      </c>
      <c r="D114" s="16" t="str">
        <f t="shared" si="138"/>
        <v/>
      </c>
      <c r="E114" s="45">
        <f t="shared" si="138"/>
        <v>7871</v>
      </c>
      <c r="F114" s="21">
        <f>'CONSOMMATIONS FACTURES'!F112*NOTICE!$O$3*1000</f>
        <v>0</v>
      </c>
      <c r="G114" s="21">
        <f>'CONSOMMATIONS FACTURES'!G112*NOTICE!$O$3*1000</f>
        <v>0</v>
      </c>
      <c r="H114" s="21">
        <f>'CONSOMMATIONS FACTURES'!H112*NOTICE!$O$3*1000</f>
        <v>0</v>
      </c>
      <c r="I114" s="21">
        <f>'CONSOMMATIONS FACTURES'!I112*NOTICE!$O$3*1000</f>
        <v>0</v>
      </c>
      <c r="J114" s="21">
        <f>'CONSOMMATIONS FACTURES'!J112*NOTICE!$O$3*1000</f>
        <v>0</v>
      </c>
      <c r="K114" s="21">
        <f>'CONSOMMATIONS FACTURES'!K112*NOTICE!$O$3*1000</f>
        <v>0</v>
      </c>
      <c r="L114" s="21">
        <f>'CONSOMMATIONS FACTURES'!L112*NOTICE!$O$3*1000</f>
        <v>0</v>
      </c>
      <c r="M114" s="21">
        <f>'CONSOMMATIONS FACTURES'!M112*NOTICE!$O$3*1000</f>
        <v>0</v>
      </c>
      <c r="N114" s="21">
        <f>'CONSOMMATIONS FACTURES'!N112*NOTICE!$O$3*1000</f>
        <v>0</v>
      </c>
      <c r="O114" s="21">
        <f>'CONSOMMATIONS FACTURES'!O112*NOTICE!$O$3*1000</f>
        <v>0</v>
      </c>
      <c r="P114" s="21">
        <f>'CONSOMMATIONS FACTURES'!P112*NOTICE!$O$3*1000</f>
        <v>0</v>
      </c>
      <c r="Q114" s="21">
        <f>'CONSOMMATIONS FACTURES'!Q112*NOTICE!$O$3*1000</f>
        <v>0</v>
      </c>
      <c r="R114" s="21">
        <f>'CONSOMMATIONS FACTURES'!R112*NOTICE!$O$3*1000</f>
        <v>0</v>
      </c>
      <c r="S114" s="21">
        <f>'CONSOMMATIONS FACTURES'!S112*NOTICE!$O$3*1000</f>
        <v>0</v>
      </c>
      <c r="T114" s="21">
        <f>'CONSOMMATIONS FACTURES'!T112*NOTICE!$O$3*1000</f>
        <v>0</v>
      </c>
      <c r="U114" s="21">
        <f>'CONSOMMATIONS FACTURES'!U112*NOTICE!$O$3*1000</f>
        <v>0</v>
      </c>
      <c r="V114" s="21">
        <f>'CONSOMMATIONS FACTURES'!V112*NOTICE!$O$3*1000</f>
        <v>0</v>
      </c>
      <c r="W114" s="21">
        <f>'CONSOMMATIONS FACTURES'!W112*NOTICE!$O$3*1000</f>
        <v>0</v>
      </c>
      <c r="X114" s="21">
        <f>'CONSOMMATIONS FACTURES'!X112*NOTICE!$O$3*1000</f>
        <v>0</v>
      </c>
      <c r="Y114" s="21">
        <f>'CONSOMMATIONS FACTURES'!Y112*NOTICE!$O$3*1000</f>
        <v>0</v>
      </c>
      <c r="Z114" s="21">
        <f>'CONSOMMATIONS FACTURES'!Z112*NOTICE!$O$3*1000</f>
        <v>0</v>
      </c>
      <c r="AA114" s="4"/>
      <c r="AB114" s="50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</row>
    <row r="115" spans="1:50" ht="24.95" customHeight="1" x14ac:dyDescent="0.25">
      <c r="A115" s="19"/>
      <c r="B115" s="86" t="s">
        <v>38</v>
      </c>
      <c r="C115" s="16" t="str">
        <f>C17</f>
        <v>Béziers</v>
      </c>
      <c r="D115" s="16" t="str">
        <f>D17</f>
        <v/>
      </c>
      <c r="E115" s="45">
        <f>E17</f>
        <v>7871</v>
      </c>
      <c r="F115" s="87">
        <f>SUM(F103:F114)</f>
        <v>0</v>
      </c>
      <c r="G115" s="87">
        <f t="shared" ref="G115" si="150">SUM(G103:G114)</f>
        <v>0</v>
      </c>
      <c r="H115" s="87">
        <f t="shared" ref="H115" si="151">SUM(H103:H114)</f>
        <v>0</v>
      </c>
      <c r="I115" s="87">
        <f t="shared" ref="I115" si="152">SUM(I103:I114)</f>
        <v>0</v>
      </c>
      <c r="J115" s="87">
        <f t="shared" ref="J115" si="153">SUM(J103:J114)</f>
        <v>0</v>
      </c>
      <c r="K115" s="87">
        <f t="shared" ref="K115" si="154">SUM(K103:K114)</f>
        <v>0</v>
      </c>
      <c r="L115" s="87">
        <f t="shared" ref="L115" si="155">SUM(L103:L114)</f>
        <v>0</v>
      </c>
      <c r="M115" s="87">
        <f t="shared" ref="M115" si="156">SUM(M103:M114)</f>
        <v>0</v>
      </c>
      <c r="N115" s="87">
        <f t="shared" ref="N115" si="157">SUM(N103:N114)</f>
        <v>0</v>
      </c>
      <c r="O115" s="87">
        <f t="shared" ref="O115" si="158">SUM(O103:O114)</f>
        <v>0</v>
      </c>
      <c r="P115" s="87">
        <f t="shared" ref="P115" si="159">SUM(P103:P114)</f>
        <v>0</v>
      </c>
      <c r="Q115" s="87">
        <f t="shared" ref="Q115:Z115" si="160">SUM(Q103:Q114)</f>
        <v>0</v>
      </c>
      <c r="R115" s="87">
        <f t="shared" si="160"/>
        <v>0</v>
      </c>
      <c r="S115" s="87">
        <f t="shared" si="160"/>
        <v>0</v>
      </c>
      <c r="T115" s="87">
        <f t="shared" si="160"/>
        <v>0</v>
      </c>
      <c r="U115" s="87">
        <f t="shared" si="160"/>
        <v>0</v>
      </c>
      <c r="V115" s="87">
        <f t="shared" si="160"/>
        <v>0</v>
      </c>
      <c r="W115" s="87">
        <f t="shared" si="160"/>
        <v>0</v>
      </c>
      <c r="X115" s="87">
        <f t="shared" si="160"/>
        <v>0</v>
      </c>
      <c r="Y115" s="87">
        <f t="shared" si="160"/>
        <v>0</v>
      </c>
      <c r="Z115" s="87">
        <f t="shared" si="160"/>
        <v>0</v>
      </c>
      <c r="AA115" s="4"/>
      <c r="AB115" s="50" t="e">
        <f>IF(#REF!="",0,#REF!)</f>
        <v>#REF!</v>
      </c>
      <c r="AC115" s="49">
        <f t="shared" ref="AC115:AC117" si="161">F171</f>
        <v>0</v>
      </c>
      <c r="AD115" s="49">
        <f t="shared" ref="AD115:AD117" si="162">G171</f>
        <v>0</v>
      </c>
      <c r="AE115" s="49">
        <f t="shared" ref="AE115:AE117" si="163">H171</f>
        <v>0</v>
      </c>
      <c r="AF115" s="49">
        <f t="shared" ref="AF115:AF117" si="164">I171</f>
        <v>0</v>
      </c>
      <c r="AG115" s="49">
        <f t="shared" ref="AG115:AG117" si="165">J171</f>
        <v>0</v>
      </c>
      <c r="AH115" s="49">
        <f t="shared" ref="AH115:AH117" si="166">K171</f>
        <v>0</v>
      </c>
      <c r="AI115" s="49">
        <f t="shared" ref="AI115:AI117" si="167">L171</f>
        <v>0</v>
      </c>
      <c r="AJ115" s="49">
        <f t="shared" ref="AJ115:AJ117" si="168">M171</f>
        <v>0</v>
      </c>
      <c r="AK115" s="49">
        <f t="shared" ref="AK115:AK117" si="169">N171</f>
        <v>0</v>
      </c>
      <c r="AL115" s="49">
        <f t="shared" ref="AL115:AL117" si="170">O171</f>
        <v>0</v>
      </c>
      <c r="AM115" s="49">
        <f t="shared" ref="AM115:AM117" si="171">P171</f>
        <v>0</v>
      </c>
      <c r="AN115" s="49" t="e">
        <f t="shared" si="91"/>
        <v>#REF!</v>
      </c>
      <c r="AO115" s="49" t="e">
        <f t="shared" si="92"/>
        <v>#REF!</v>
      </c>
      <c r="AP115" s="49" t="e">
        <f t="shared" si="93"/>
        <v>#REF!</v>
      </c>
      <c r="AQ115" s="49" t="e">
        <f t="shared" si="94"/>
        <v>#REF!</v>
      </c>
      <c r="AR115" s="49" t="e">
        <f t="shared" si="95"/>
        <v>#REF!</v>
      </c>
      <c r="AS115" s="49" t="e">
        <f t="shared" si="96"/>
        <v>#REF!</v>
      </c>
      <c r="AT115" s="49" t="e">
        <f t="shared" si="97"/>
        <v>#REF!</v>
      </c>
      <c r="AU115" s="49" t="e">
        <f t="shared" si="98"/>
        <v>#REF!</v>
      </c>
      <c r="AV115" s="49" t="e">
        <f t="shared" si="99"/>
        <v>#REF!</v>
      </c>
      <c r="AW115" s="49" t="e">
        <f t="shared" si="100"/>
        <v>#REF!</v>
      </c>
      <c r="AX115" s="49" t="e">
        <f t="shared" si="101"/>
        <v>#REF!</v>
      </c>
    </row>
    <row r="116" spans="1:50" ht="50.1" customHeight="1" x14ac:dyDescent="0.25">
      <c r="A116" s="19"/>
      <c r="B116" s="274" t="s">
        <v>34</v>
      </c>
      <c r="C116" s="274"/>
      <c r="D116" s="274"/>
      <c r="E116" s="274"/>
      <c r="F116" s="278"/>
      <c r="G116" s="278"/>
      <c r="H116" s="278"/>
      <c r="I116" s="278"/>
      <c r="J116" s="278"/>
      <c r="K116" s="278"/>
      <c r="L116" s="278"/>
      <c r="M116" s="278"/>
      <c r="N116" s="278"/>
      <c r="O116" s="278"/>
      <c r="P116" s="278"/>
      <c r="Q116" s="278"/>
      <c r="R116" s="278"/>
      <c r="S116" s="278"/>
      <c r="T116" s="278"/>
      <c r="U116" s="278"/>
      <c r="V116" s="278"/>
      <c r="W116" s="278"/>
      <c r="X116" s="278"/>
      <c r="Y116" s="278"/>
      <c r="Z116" s="279"/>
      <c r="AA116" s="4"/>
      <c r="AB116" s="50" t="e">
        <f>IF(#REF!="",0,#REF!)</f>
        <v>#REF!</v>
      </c>
      <c r="AC116" s="49">
        <f t="shared" si="161"/>
        <v>0</v>
      </c>
      <c r="AD116" s="49">
        <f t="shared" si="162"/>
        <v>0</v>
      </c>
      <c r="AE116" s="49">
        <f t="shared" si="163"/>
        <v>0</v>
      </c>
      <c r="AF116" s="49">
        <f t="shared" si="164"/>
        <v>0</v>
      </c>
      <c r="AG116" s="49">
        <f t="shared" si="165"/>
        <v>0</v>
      </c>
      <c r="AH116" s="49">
        <f t="shared" si="166"/>
        <v>0</v>
      </c>
      <c r="AI116" s="49">
        <f t="shared" si="167"/>
        <v>0</v>
      </c>
      <c r="AJ116" s="49">
        <f t="shared" si="168"/>
        <v>0</v>
      </c>
      <c r="AK116" s="49">
        <f t="shared" si="169"/>
        <v>0</v>
      </c>
      <c r="AL116" s="49">
        <f t="shared" si="170"/>
        <v>0</v>
      </c>
      <c r="AM116" s="49">
        <f t="shared" si="171"/>
        <v>0</v>
      </c>
      <c r="AN116" s="49" t="e">
        <f t="shared" si="91"/>
        <v>#REF!</v>
      </c>
      <c r="AO116" s="49" t="e">
        <f t="shared" si="92"/>
        <v>#REF!</v>
      </c>
      <c r="AP116" s="49" t="e">
        <f t="shared" si="93"/>
        <v>#REF!</v>
      </c>
      <c r="AQ116" s="49" t="e">
        <f t="shared" si="94"/>
        <v>#REF!</v>
      </c>
      <c r="AR116" s="49" t="e">
        <f t="shared" si="95"/>
        <v>#REF!</v>
      </c>
      <c r="AS116" s="49" t="e">
        <f t="shared" si="96"/>
        <v>#REF!</v>
      </c>
      <c r="AT116" s="49" t="e">
        <f t="shared" si="97"/>
        <v>#REF!</v>
      </c>
      <c r="AU116" s="49" t="e">
        <f t="shared" si="98"/>
        <v>#REF!</v>
      </c>
      <c r="AV116" s="49" t="e">
        <f t="shared" si="99"/>
        <v>#REF!</v>
      </c>
      <c r="AW116" s="49" t="e">
        <f t="shared" si="100"/>
        <v>#REF!</v>
      </c>
      <c r="AX116" s="49" t="e">
        <f t="shared" si="101"/>
        <v>#REF!</v>
      </c>
    </row>
    <row r="117" spans="1:50" ht="50.1" customHeight="1" x14ac:dyDescent="0.25">
      <c r="A117" s="19"/>
      <c r="B117" s="275"/>
      <c r="C117" s="275"/>
      <c r="D117" s="275"/>
      <c r="E117" s="275"/>
      <c r="F117" s="278" t="s">
        <v>28</v>
      </c>
      <c r="G117" s="278"/>
      <c r="H117" s="278"/>
      <c r="I117" s="278"/>
      <c r="J117" s="278"/>
      <c r="K117" s="278"/>
      <c r="L117" s="278"/>
      <c r="M117" s="278"/>
      <c r="N117" s="278"/>
      <c r="O117" s="278"/>
      <c r="P117" s="278"/>
      <c r="Q117" s="278"/>
      <c r="R117" s="278"/>
      <c r="S117" s="278"/>
      <c r="T117" s="278"/>
      <c r="U117" s="278"/>
      <c r="V117" s="278"/>
      <c r="W117" s="278"/>
      <c r="X117" s="278"/>
      <c r="Y117" s="278"/>
      <c r="Z117" s="279"/>
      <c r="AA117" s="4"/>
      <c r="AB117" s="50" t="e">
        <f>IF(#REF!="",0,#REF!)</f>
        <v>#REF!</v>
      </c>
      <c r="AC117" s="49">
        <f t="shared" si="161"/>
        <v>0</v>
      </c>
      <c r="AD117" s="49">
        <f t="shared" si="162"/>
        <v>0</v>
      </c>
      <c r="AE117" s="49">
        <f t="shared" si="163"/>
        <v>0</v>
      </c>
      <c r="AF117" s="49">
        <f t="shared" si="164"/>
        <v>0</v>
      </c>
      <c r="AG117" s="49">
        <f t="shared" si="165"/>
        <v>0</v>
      </c>
      <c r="AH117" s="49">
        <f t="shared" si="166"/>
        <v>0</v>
      </c>
      <c r="AI117" s="49">
        <f t="shared" si="167"/>
        <v>0</v>
      </c>
      <c r="AJ117" s="49">
        <f t="shared" si="168"/>
        <v>0</v>
      </c>
      <c r="AK117" s="49">
        <f t="shared" si="169"/>
        <v>0</v>
      </c>
      <c r="AL117" s="49">
        <f t="shared" si="170"/>
        <v>0</v>
      </c>
      <c r="AM117" s="49">
        <f t="shared" si="171"/>
        <v>0</v>
      </c>
      <c r="AN117" s="49" t="e">
        <f t="shared" si="91"/>
        <v>#REF!</v>
      </c>
      <c r="AO117" s="49" t="e">
        <f t="shared" si="92"/>
        <v>#REF!</v>
      </c>
      <c r="AP117" s="49" t="e">
        <f t="shared" si="93"/>
        <v>#REF!</v>
      </c>
      <c r="AQ117" s="49" t="e">
        <f t="shared" si="94"/>
        <v>#REF!</v>
      </c>
      <c r="AR117" s="49" t="e">
        <f t="shared" si="95"/>
        <v>#REF!</v>
      </c>
      <c r="AS117" s="49" t="e">
        <f t="shared" si="96"/>
        <v>#REF!</v>
      </c>
      <c r="AT117" s="49" t="e">
        <f t="shared" si="97"/>
        <v>#REF!</v>
      </c>
      <c r="AU117" s="49" t="e">
        <f t="shared" si="98"/>
        <v>#REF!</v>
      </c>
      <c r="AV117" s="49" t="e">
        <f t="shared" si="99"/>
        <v>#REF!</v>
      </c>
      <c r="AW117" s="49" t="e">
        <f t="shared" si="100"/>
        <v>#REF!</v>
      </c>
      <c r="AX117" s="49" t="e">
        <f t="shared" si="101"/>
        <v>#REF!</v>
      </c>
    </row>
    <row r="118" spans="1:50" ht="50.1" customHeight="1" x14ac:dyDescent="0.25">
      <c r="A118" s="19"/>
      <c r="B118" s="15" t="str">
        <f t="shared" ref="B118:E130" si="172">B4</f>
        <v>Mois</v>
      </c>
      <c r="C118" s="29" t="str">
        <f t="shared" si="172"/>
        <v xml:space="preserve">VILLE : </v>
      </c>
      <c r="D118" s="29" t="str">
        <f t="shared" si="172"/>
        <v>ANNEE</v>
      </c>
      <c r="E118" s="29" t="str">
        <f t="shared" si="172"/>
        <v xml:space="preserve">Surface de plancher </v>
      </c>
      <c r="F118" s="76">
        <v>2010</v>
      </c>
      <c r="G118" s="76">
        <f>F118+1</f>
        <v>2011</v>
      </c>
      <c r="H118" s="76">
        <f>G118+1</f>
        <v>2012</v>
      </c>
      <c r="I118" s="76">
        <f t="shared" ref="I118:Q118" si="173">H118+1</f>
        <v>2013</v>
      </c>
      <c r="J118" s="76">
        <f t="shared" si="173"/>
        <v>2014</v>
      </c>
      <c r="K118" s="76">
        <f t="shared" si="173"/>
        <v>2015</v>
      </c>
      <c r="L118" s="76">
        <f t="shared" si="173"/>
        <v>2016</v>
      </c>
      <c r="M118" s="76">
        <f t="shared" si="173"/>
        <v>2017</v>
      </c>
      <c r="N118" s="76">
        <f t="shared" si="173"/>
        <v>2018</v>
      </c>
      <c r="O118" s="76">
        <f t="shared" si="173"/>
        <v>2019</v>
      </c>
      <c r="P118" s="76">
        <f t="shared" si="173"/>
        <v>2020</v>
      </c>
      <c r="Q118" s="76">
        <f t="shared" si="173"/>
        <v>2021</v>
      </c>
      <c r="R118" s="76">
        <f t="shared" ref="R118" si="174">Q118+1</f>
        <v>2022</v>
      </c>
      <c r="S118" s="76">
        <f t="shared" ref="S118" si="175">R118+1</f>
        <v>2023</v>
      </c>
      <c r="T118" s="76">
        <f t="shared" ref="T118" si="176">S118+1</f>
        <v>2024</v>
      </c>
      <c r="U118" s="76">
        <f t="shared" ref="U118" si="177">T118+1</f>
        <v>2025</v>
      </c>
      <c r="V118" s="76">
        <f t="shared" ref="V118" si="178">U118+1</f>
        <v>2026</v>
      </c>
      <c r="W118" s="76">
        <f t="shared" ref="W118" si="179">V118+1</f>
        <v>2027</v>
      </c>
      <c r="X118" s="76">
        <f t="shared" ref="X118" si="180">W118+1</f>
        <v>2028</v>
      </c>
      <c r="Y118" s="76">
        <f t="shared" ref="Y118" si="181">X118+1</f>
        <v>2029</v>
      </c>
      <c r="Z118" s="76">
        <f t="shared" ref="Z118" si="182">Y118+1</f>
        <v>2030</v>
      </c>
      <c r="AA118" s="4"/>
      <c r="AB118" s="50" t="e">
        <f>IF(#REF!="",0,#REF!)</f>
        <v>#REF!</v>
      </c>
      <c r="AC118" s="49" t="e">
        <f>#REF!</f>
        <v>#REF!</v>
      </c>
      <c r="AD118" s="49" t="e">
        <f>#REF!</f>
        <v>#REF!</v>
      </c>
      <c r="AE118" s="49" t="e">
        <f>#REF!</f>
        <v>#REF!</v>
      </c>
      <c r="AF118" s="49" t="e">
        <f>#REF!</f>
        <v>#REF!</v>
      </c>
      <c r="AG118" s="49" t="e">
        <f>#REF!</f>
        <v>#REF!</v>
      </c>
      <c r="AH118" s="49" t="e">
        <f>#REF!</f>
        <v>#REF!</v>
      </c>
      <c r="AI118" s="49" t="e">
        <f>#REF!</f>
        <v>#REF!</v>
      </c>
      <c r="AJ118" s="49" t="e">
        <f>#REF!</f>
        <v>#REF!</v>
      </c>
      <c r="AK118" s="49" t="e">
        <f>#REF!</f>
        <v>#REF!</v>
      </c>
      <c r="AL118" s="49" t="e">
        <f>#REF!</f>
        <v>#REF!</v>
      </c>
      <c r="AM118" s="49" t="e">
        <f>#REF!</f>
        <v>#REF!</v>
      </c>
      <c r="AN118" s="49" t="e">
        <f t="shared" si="91"/>
        <v>#REF!</v>
      </c>
      <c r="AO118" s="49" t="e">
        <f t="shared" si="92"/>
        <v>#REF!</v>
      </c>
      <c r="AP118" s="49" t="e">
        <f t="shared" si="93"/>
        <v>#REF!</v>
      </c>
      <c r="AQ118" s="49" t="e">
        <f t="shared" si="94"/>
        <v>#REF!</v>
      </c>
      <c r="AR118" s="49" t="e">
        <f t="shared" si="95"/>
        <v>#REF!</v>
      </c>
      <c r="AS118" s="49" t="e">
        <f t="shared" si="96"/>
        <v>#REF!</v>
      </c>
      <c r="AT118" s="49" t="e">
        <f t="shared" si="97"/>
        <v>#REF!</v>
      </c>
      <c r="AU118" s="49" t="e">
        <f t="shared" si="98"/>
        <v>#REF!</v>
      </c>
      <c r="AV118" s="49" t="e">
        <f t="shared" si="99"/>
        <v>#REF!</v>
      </c>
      <c r="AW118" s="49" t="e">
        <f t="shared" si="100"/>
        <v>#REF!</v>
      </c>
      <c r="AX118" s="49" t="e">
        <f t="shared" si="101"/>
        <v>#REF!</v>
      </c>
    </row>
    <row r="119" spans="1:50" ht="24.95" customHeight="1" x14ac:dyDescent="0.25">
      <c r="A119" s="19"/>
      <c r="B119" s="72" t="str">
        <f t="shared" si="172"/>
        <v>Janvier</v>
      </c>
      <c r="C119" s="16" t="str">
        <f t="shared" si="172"/>
        <v>Béziers</v>
      </c>
      <c r="D119" s="16" t="str">
        <f t="shared" si="172"/>
        <v/>
      </c>
      <c r="E119" s="45">
        <f t="shared" si="172"/>
        <v>7871</v>
      </c>
      <c r="F119" s="21">
        <f>'CONSOMMATIONS FACTURES'!F117*NOTICE!$O$2*1000</f>
        <v>0</v>
      </c>
      <c r="G119" s="21">
        <f>'CONSOMMATIONS FACTURES'!G117*NOTICE!$O$2*1000</f>
        <v>0</v>
      </c>
      <c r="H119" s="21">
        <f>'CONSOMMATIONS FACTURES'!H117*NOTICE!$O$2*1000</f>
        <v>0</v>
      </c>
      <c r="I119" s="21">
        <f>'CONSOMMATIONS FACTURES'!I117*NOTICE!$O$2*1000</f>
        <v>0</v>
      </c>
      <c r="J119" s="21">
        <f>'CONSOMMATIONS FACTURES'!J117*NOTICE!$O$2*1000</f>
        <v>0</v>
      </c>
      <c r="K119" s="21">
        <f>'CONSOMMATIONS FACTURES'!K117*NOTICE!$O$2*1000</f>
        <v>0</v>
      </c>
      <c r="L119" s="21">
        <f>'CONSOMMATIONS FACTURES'!L117*NOTICE!$O$2*1000</f>
        <v>0</v>
      </c>
      <c r="M119" s="21">
        <f>'CONSOMMATIONS FACTURES'!M117*NOTICE!$O$2*1000</f>
        <v>0</v>
      </c>
      <c r="N119" s="21">
        <f>'CONSOMMATIONS FACTURES'!N117*NOTICE!$O$2*1000</f>
        <v>0</v>
      </c>
      <c r="O119" s="21">
        <f>'CONSOMMATIONS FACTURES'!O117*NOTICE!$O$2*1000</f>
        <v>0</v>
      </c>
      <c r="P119" s="21">
        <f>'CONSOMMATIONS FACTURES'!P117*NOTICE!$O$2*1000</f>
        <v>0</v>
      </c>
      <c r="Q119" s="21">
        <f>'CONSOMMATIONS FACTURES'!Q117*NOTICE!$O$2*1000</f>
        <v>0</v>
      </c>
      <c r="R119" s="21">
        <f>'CONSOMMATIONS FACTURES'!R117*NOTICE!$O$2*1000</f>
        <v>0</v>
      </c>
      <c r="S119" s="21">
        <f>'CONSOMMATIONS FACTURES'!S117*NOTICE!$O$2*1000</f>
        <v>0</v>
      </c>
      <c r="T119" s="21">
        <f>'CONSOMMATIONS FACTURES'!T117*NOTICE!$O$2*1000</f>
        <v>0</v>
      </c>
      <c r="U119" s="21">
        <f>'CONSOMMATIONS FACTURES'!U117*NOTICE!$O$2*1000</f>
        <v>0</v>
      </c>
      <c r="V119" s="21">
        <f>'CONSOMMATIONS FACTURES'!V117*NOTICE!$O$2*1000</f>
        <v>0</v>
      </c>
      <c r="W119" s="21">
        <f>'CONSOMMATIONS FACTURES'!W117*NOTICE!$O$2*1000</f>
        <v>0</v>
      </c>
      <c r="X119" s="21">
        <f>'CONSOMMATIONS FACTURES'!X117*NOTICE!$O$2*1000</f>
        <v>0</v>
      </c>
      <c r="Y119" s="21">
        <f>'CONSOMMATIONS FACTURES'!Y117*NOTICE!$O$2*1000</f>
        <v>0</v>
      </c>
      <c r="Z119" s="21">
        <f>'CONSOMMATIONS FACTURES'!Z117*NOTICE!$O$2*1000</f>
        <v>0</v>
      </c>
      <c r="AA119" s="4"/>
      <c r="AB119" s="50" t="e">
        <f>IF(#REF!="",0,#REF!)</f>
        <v>#REF!</v>
      </c>
      <c r="AC119" s="49">
        <f t="shared" ref="AC119:AM123" si="183">F175</f>
        <v>0</v>
      </c>
      <c r="AD119" s="49">
        <f t="shared" si="183"/>
        <v>0</v>
      </c>
      <c r="AE119" s="49">
        <f t="shared" si="183"/>
        <v>0</v>
      </c>
      <c r="AF119" s="49">
        <f t="shared" si="183"/>
        <v>0</v>
      </c>
      <c r="AG119" s="49">
        <f t="shared" si="183"/>
        <v>0</v>
      </c>
      <c r="AH119" s="49">
        <f t="shared" si="183"/>
        <v>0</v>
      </c>
      <c r="AI119" s="49">
        <f t="shared" si="183"/>
        <v>0</v>
      </c>
      <c r="AJ119" s="49">
        <f t="shared" si="183"/>
        <v>0</v>
      </c>
      <c r="AK119" s="49">
        <f t="shared" si="183"/>
        <v>0</v>
      </c>
      <c r="AL119" s="49">
        <f t="shared" si="183"/>
        <v>0</v>
      </c>
      <c r="AM119" s="49">
        <f t="shared" si="183"/>
        <v>0</v>
      </c>
      <c r="AN119" s="49" t="e">
        <f t="shared" si="91"/>
        <v>#REF!</v>
      </c>
      <c r="AO119" s="49" t="e">
        <f t="shared" si="92"/>
        <v>#REF!</v>
      </c>
      <c r="AP119" s="49" t="e">
        <f t="shared" si="93"/>
        <v>#REF!</v>
      </c>
      <c r="AQ119" s="49" t="e">
        <f t="shared" si="94"/>
        <v>#REF!</v>
      </c>
      <c r="AR119" s="49" t="e">
        <f t="shared" si="95"/>
        <v>#REF!</v>
      </c>
      <c r="AS119" s="49" t="e">
        <f t="shared" si="96"/>
        <v>#REF!</v>
      </c>
      <c r="AT119" s="49" t="e">
        <f t="shared" si="97"/>
        <v>#REF!</v>
      </c>
      <c r="AU119" s="49" t="e">
        <f t="shared" si="98"/>
        <v>#REF!</v>
      </c>
      <c r="AV119" s="49" t="e">
        <f t="shared" si="99"/>
        <v>#REF!</v>
      </c>
      <c r="AW119" s="49" t="e">
        <f t="shared" si="100"/>
        <v>#REF!</v>
      </c>
      <c r="AX119" s="49" t="e">
        <f t="shared" si="101"/>
        <v>#REF!</v>
      </c>
    </row>
    <row r="120" spans="1:50" ht="24.95" customHeight="1" x14ac:dyDescent="0.25">
      <c r="A120" s="19"/>
      <c r="B120" s="72" t="str">
        <f t="shared" si="172"/>
        <v>Février</v>
      </c>
      <c r="C120" s="16" t="str">
        <f t="shared" si="172"/>
        <v>Béziers</v>
      </c>
      <c r="D120" s="16" t="str">
        <f t="shared" si="172"/>
        <v/>
      </c>
      <c r="E120" s="45">
        <f t="shared" si="172"/>
        <v>7871</v>
      </c>
      <c r="F120" s="21">
        <f>'CONSOMMATIONS FACTURES'!F118*NOTICE!$O$2*1000</f>
        <v>0</v>
      </c>
      <c r="G120" s="21">
        <f>'CONSOMMATIONS FACTURES'!G118*NOTICE!$O$2*1000</f>
        <v>0</v>
      </c>
      <c r="H120" s="21">
        <f>'CONSOMMATIONS FACTURES'!H118*NOTICE!$O$2*1000</f>
        <v>0</v>
      </c>
      <c r="I120" s="21">
        <f>'CONSOMMATIONS FACTURES'!I118*NOTICE!$O$2*1000</f>
        <v>0</v>
      </c>
      <c r="J120" s="21">
        <f>'CONSOMMATIONS FACTURES'!J118*NOTICE!$O$2*1000</f>
        <v>0</v>
      </c>
      <c r="K120" s="21">
        <f>'CONSOMMATIONS FACTURES'!K118*NOTICE!$O$2*1000</f>
        <v>0</v>
      </c>
      <c r="L120" s="21">
        <f>'CONSOMMATIONS FACTURES'!L118*NOTICE!$O$2*1000</f>
        <v>0</v>
      </c>
      <c r="M120" s="21">
        <f>'CONSOMMATIONS FACTURES'!M118*NOTICE!$O$2*1000</f>
        <v>0</v>
      </c>
      <c r="N120" s="21">
        <f>'CONSOMMATIONS FACTURES'!N118*NOTICE!$O$2*1000</f>
        <v>0</v>
      </c>
      <c r="O120" s="21">
        <f>'CONSOMMATIONS FACTURES'!O118*NOTICE!$O$2*1000</f>
        <v>0</v>
      </c>
      <c r="P120" s="21">
        <f>'CONSOMMATIONS FACTURES'!P118*NOTICE!$O$2*1000</f>
        <v>0</v>
      </c>
      <c r="Q120" s="21">
        <f>'CONSOMMATIONS FACTURES'!Q118*NOTICE!$O$2*1000</f>
        <v>0</v>
      </c>
      <c r="R120" s="21">
        <f>'CONSOMMATIONS FACTURES'!R118*NOTICE!$O$2*1000</f>
        <v>0</v>
      </c>
      <c r="S120" s="21">
        <f>'CONSOMMATIONS FACTURES'!S118*NOTICE!$O$2*1000</f>
        <v>0</v>
      </c>
      <c r="T120" s="21">
        <f>'CONSOMMATIONS FACTURES'!T118*NOTICE!$O$2*1000</f>
        <v>0</v>
      </c>
      <c r="U120" s="21">
        <f>'CONSOMMATIONS FACTURES'!U118*NOTICE!$O$2*1000</f>
        <v>0</v>
      </c>
      <c r="V120" s="21">
        <f>'CONSOMMATIONS FACTURES'!V118*NOTICE!$O$2*1000</f>
        <v>0</v>
      </c>
      <c r="W120" s="21">
        <f>'CONSOMMATIONS FACTURES'!W118*NOTICE!$O$2*1000</f>
        <v>0</v>
      </c>
      <c r="X120" s="21">
        <f>'CONSOMMATIONS FACTURES'!X118*NOTICE!$O$2*1000</f>
        <v>0</v>
      </c>
      <c r="Y120" s="21">
        <f>'CONSOMMATIONS FACTURES'!Y118*NOTICE!$O$2*1000</f>
        <v>0</v>
      </c>
      <c r="Z120" s="21">
        <f>'CONSOMMATIONS FACTURES'!Z118*NOTICE!$O$2*1000</f>
        <v>0</v>
      </c>
      <c r="AA120" s="4"/>
      <c r="AB120" s="50" t="e">
        <f>IF(#REF!="",0,#REF!)</f>
        <v>#REF!</v>
      </c>
      <c r="AC120" s="49">
        <f t="shared" si="183"/>
        <v>0</v>
      </c>
      <c r="AD120" s="49">
        <f t="shared" si="183"/>
        <v>0</v>
      </c>
      <c r="AE120" s="49">
        <f t="shared" si="183"/>
        <v>0</v>
      </c>
      <c r="AF120" s="49">
        <f t="shared" si="183"/>
        <v>0</v>
      </c>
      <c r="AG120" s="49">
        <f t="shared" si="183"/>
        <v>0</v>
      </c>
      <c r="AH120" s="49">
        <f t="shared" si="183"/>
        <v>0</v>
      </c>
      <c r="AI120" s="49">
        <f t="shared" si="183"/>
        <v>0</v>
      </c>
      <c r="AJ120" s="49">
        <f t="shared" si="183"/>
        <v>0</v>
      </c>
      <c r="AK120" s="49">
        <f t="shared" si="183"/>
        <v>0</v>
      </c>
      <c r="AL120" s="49">
        <f t="shared" si="183"/>
        <v>0</v>
      </c>
      <c r="AM120" s="49">
        <f t="shared" si="183"/>
        <v>0</v>
      </c>
      <c r="AN120" s="49" t="e">
        <f t="shared" si="91"/>
        <v>#REF!</v>
      </c>
      <c r="AO120" s="49" t="e">
        <f t="shared" si="92"/>
        <v>#REF!</v>
      </c>
      <c r="AP120" s="49" t="e">
        <f t="shared" si="93"/>
        <v>#REF!</v>
      </c>
      <c r="AQ120" s="49" t="e">
        <f t="shared" si="94"/>
        <v>#REF!</v>
      </c>
      <c r="AR120" s="49" t="e">
        <f t="shared" si="95"/>
        <v>#REF!</v>
      </c>
      <c r="AS120" s="49" t="e">
        <f t="shared" si="96"/>
        <v>#REF!</v>
      </c>
      <c r="AT120" s="49" t="e">
        <f t="shared" si="97"/>
        <v>#REF!</v>
      </c>
      <c r="AU120" s="49" t="e">
        <f t="shared" si="98"/>
        <v>#REF!</v>
      </c>
      <c r="AV120" s="49" t="e">
        <f t="shared" si="99"/>
        <v>#REF!</v>
      </c>
      <c r="AW120" s="49" t="e">
        <f t="shared" si="100"/>
        <v>#REF!</v>
      </c>
      <c r="AX120" s="49" t="e">
        <f t="shared" si="101"/>
        <v>#REF!</v>
      </c>
    </row>
    <row r="121" spans="1:50" ht="24.95" customHeight="1" x14ac:dyDescent="0.25">
      <c r="A121" s="19"/>
      <c r="B121" s="72" t="str">
        <f t="shared" si="172"/>
        <v>Mars</v>
      </c>
      <c r="C121" s="16" t="str">
        <f t="shared" si="172"/>
        <v>Béziers</v>
      </c>
      <c r="D121" s="16" t="str">
        <f t="shared" si="172"/>
        <v/>
      </c>
      <c r="E121" s="45">
        <f t="shared" si="172"/>
        <v>7871</v>
      </c>
      <c r="F121" s="21">
        <f>'CONSOMMATIONS FACTURES'!F119*NOTICE!$O$2*1000</f>
        <v>0</v>
      </c>
      <c r="G121" s="21">
        <f>'CONSOMMATIONS FACTURES'!G119*NOTICE!$O$2*1000</f>
        <v>0</v>
      </c>
      <c r="H121" s="21">
        <f>'CONSOMMATIONS FACTURES'!H119*NOTICE!$O$2*1000</f>
        <v>0</v>
      </c>
      <c r="I121" s="21">
        <f>'CONSOMMATIONS FACTURES'!I119*NOTICE!$O$2*1000</f>
        <v>0</v>
      </c>
      <c r="J121" s="21">
        <f>'CONSOMMATIONS FACTURES'!J119*NOTICE!$O$2*1000</f>
        <v>0</v>
      </c>
      <c r="K121" s="21">
        <f>'CONSOMMATIONS FACTURES'!K119*NOTICE!$O$2*1000</f>
        <v>0</v>
      </c>
      <c r="L121" s="21">
        <f>'CONSOMMATIONS FACTURES'!L119*NOTICE!$O$2*1000</f>
        <v>0</v>
      </c>
      <c r="M121" s="21">
        <f>'CONSOMMATIONS FACTURES'!M119*NOTICE!$O$2*1000</f>
        <v>0</v>
      </c>
      <c r="N121" s="21">
        <f>'CONSOMMATIONS FACTURES'!N119*NOTICE!$O$2*1000</f>
        <v>0</v>
      </c>
      <c r="O121" s="21">
        <f>'CONSOMMATIONS FACTURES'!O119*NOTICE!$O$2*1000</f>
        <v>0</v>
      </c>
      <c r="P121" s="21">
        <f>'CONSOMMATIONS FACTURES'!P119*NOTICE!$O$2*1000</f>
        <v>0</v>
      </c>
      <c r="Q121" s="21">
        <f>'CONSOMMATIONS FACTURES'!Q119*NOTICE!$O$2*1000</f>
        <v>0</v>
      </c>
      <c r="R121" s="21">
        <f>'CONSOMMATIONS FACTURES'!R119*NOTICE!$O$2*1000</f>
        <v>0</v>
      </c>
      <c r="S121" s="21">
        <f>'CONSOMMATIONS FACTURES'!S119*NOTICE!$O$2*1000</f>
        <v>0</v>
      </c>
      <c r="T121" s="21">
        <f>'CONSOMMATIONS FACTURES'!T119*NOTICE!$O$2*1000</f>
        <v>0</v>
      </c>
      <c r="U121" s="21">
        <f>'CONSOMMATIONS FACTURES'!U119*NOTICE!$O$2*1000</f>
        <v>0</v>
      </c>
      <c r="V121" s="21">
        <f>'CONSOMMATIONS FACTURES'!V119*NOTICE!$O$2*1000</f>
        <v>0</v>
      </c>
      <c r="W121" s="21">
        <f>'CONSOMMATIONS FACTURES'!W119*NOTICE!$O$2*1000</f>
        <v>0</v>
      </c>
      <c r="X121" s="21">
        <f>'CONSOMMATIONS FACTURES'!X119*NOTICE!$O$2*1000</f>
        <v>0</v>
      </c>
      <c r="Y121" s="21">
        <f>'CONSOMMATIONS FACTURES'!Y119*NOTICE!$O$2*1000</f>
        <v>0</v>
      </c>
      <c r="Z121" s="21">
        <f>'CONSOMMATIONS FACTURES'!Z119*NOTICE!$O$2*1000</f>
        <v>0</v>
      </c>
      <c r="AA121" s="4"/>
      <c r="AB121" s="50" t="e">
        <f>IF(#REF!="",0,#REF!)</f>
        <v>#REF!</v>
      </c>
      <c r="AC121" s="49">
        <f t="shared" si="183"/>
        <v>0</v>
      </c>
      <c r="AD121" s="49">
        <f t="shared" si="183"/>
        <v>0</v>
      </c>
      <c r="AE121" s="49">
        <f t="shared" si="183"/>
        <v>0</v>
      </c>
      <c r="AF121" s="49">
        <f t="shared" si="183"/>
        <v>0</v>
      </c>
      <c r="AG121" s="49">
        <f t="shared" si="183"/>
        <v>0</v>
      </c>
      <c r="AH121" s="49">
        <f t="shared" si="183"/>
        <v>0</v>
      </c>
      <c r="AI121" s="49">
        <f t="shared" si="183"/>
        <v>0</v>
      </c>
      <c r="AJ121" s="49">
        <f t="shared" si="183"/>
        <v>0</v>
      </c>
      <c r="AK121" s="49">
        <f t="shared" si="183"/>
        <v>0</v>
      </c>
      <c r="AL121" s="49">
        <f t="shared" si="183"/>
        <v>0</v>
      </c>
      <c r="AM121" s="49">
        <f t="shared" si="183"/>
        <v>0</v>
      </c>
      <c r="AN121" s="49" t="e">
        <f t="shared" si="91"/>
        <v>#REF!</v>
      </c>
      <c r="AO121" s="49" t="e">
        <f t="shared" si="92"/>
        <v>#REF!</v>
      </c>
      <c r="AP121" s="49" t="e">
        <f t="shared" si="93"/>
        <v>#REF!</v>
      </c>
      <c r="AQ121" s="49" t="e">
        <f t="shared" si="94"/>
        <v>#REF!</v>
      </c>
      <c r="AR121" s="49" t="e">
        <f t="shared" si="95"/>
        <v>#REF!</v>
      </c>
      <c r="AS121" s="49" t="e">
        <f t="shared" si="96"/>
        <v>#REF!</v>
      </c>
      <c r="AT121" s="49" t="e">
        <f t="shared" si="97"/>
        <v>#REF!</v>
      </c>
      <c r="AU121" s="49" t="e">
        <f t="shared" si="98"/>
        <v>#REF!</v>
      </c>
      <c r="AV121" s="49" t="e">
        <f t="shared" si="99"/>
        <v>#REF!</v>
      </c>
      <c r="AW121" s="49" t="e">
        <f t="shared" si="100"/>
        <v>#REF!</v>
      </c>
      <c r="AX121" s="49" t="e">
        <f t="shared" si="101"/>
        <v>#REF!</v>
      </c>
    </row>
    <row r="122" spans="1:50" ht="24.95" customHeight="1" x14ac:dyDescent="0.25">
      <c r="A122" s="19"/>
      <c r="B122" s="72" t="str">
        <f t="shared" si="172"/>
        <v>Avril</v>
      </c>
      <c r="C122" s="16" t="str">
        <f t="shared" si="172"/>
        <v>Béziers</v>
      </c>
      <c r="D122" s="16" t="str">
        <f t="shared" si="172"/>
        <v/>
      </c>
      <c r="E122" s="45">
        <f t="shared" si="172"/>
        <v>7871</v>
      </c>
      <c r="F122" s="21">
        <f>'CONSOMMATIONS FACTURES'!F120*NOTICE!$O$2*1000</f>
        <v>0</v>
      </c>
      <c r="G122" s="21">
        <f>'CONSOMMATIONS FACTURES'!G120*NOTICE!$O$2*1000</f>
        <v>0</v>
      </c>
      <c r="H122" s="21">
        <f>'CONSOMMATIONS FACTURES'!H120*NOTICE!$O$2*1000</f>
        <v>0</v>
      </c>
      <c r="I122" s="21">
        <f>'CONSOMMATIONS FACTURES'!I120*NOTICE!$O$2*1000</f>
        <v>0</v>
      </c>
      <c r="J122" s="21">
        <f>'CONSOMMATIONS FACTURES'!J120*NOTICE!$O$2*1000</f>
        <v>0</v>
      </c>
      <c r="K122" s="21">
        <f>'CONSOMMATIONS FACTURES'!K120*NOTICE!$O$2*1000</f>
        <v>0</v>
      </c>
      <c r="L122" s="21">
        <f>'CONSOMMATIONS FACTURES'!L120*NOTICE!$O$2*1000</f>
        <v>0</v>
      </c>
      <c r="M122" s="21">
        <f>'CONSOMMATIONS FACTURES'!M120*NOTICE!$O$2*1000</f>
        <v>0</v>
      </c>
      <c r="N122" s="21">
        <f>'CONSOMMATIONS FACTURES'!N120*NOTICE!$O$2*1000</f>
        <v>0</v>
      </c>
      <c r="O122" s="21">
        <f>'CONSOMMATIONS FACTURES'!O120*NOTICE!$O$2*1000</f>
        <v>0</v>
      </c>
      <c r="P122" s="21">
        <f>'CONSOMMATIONS FACTURES'!P120*NOTICE!$O$2*1000</f>
        <v>0</v>
      </c>
      <c r="Q122" s="21">
        <f>'CONSOMMATIONS FACTURES'!Q120*NOTICE!$O$2*1000</f>
        <v>0</v>
      </c>
      <c r="R122" s="21">
        <f>'CONSOMMATIONS FACTURES'!R120*NOTICE!$O$2*1000</f>
        <v>0</v>
      </c>
      <c r="S122" s="21">
        <f>'CONSOMMATIONS FACTURES'!S120*NOTICE!$O$2*1000</f>
        <v>0</v>
      </c>
      <c r="T122" s="21">
        <f>'CONSOMMATIONS FACTURES'!T120*NOTICE!$O$2*1000</f>
        <v>0</v>
      </c>
      <c r="U122" s="21">
        <f>'CONSOMMATIONS FACTURES'!U120*NOTICE!$O$2*1000</f>
        <v>0</v>
      </c>
      <c r="V122" s="21">
        <f>'CONSOMMATIONS FACTURES'!V120*NOTICE!$O$2*1000</f>
        <v>0</v>
      </c>
      <c r="W122" s="21">
        <f>'CONSOMMATIONS FACTURES'!W120*NOTICE!$O$2*1000</f>
        <v>0</v>
      </c>
      <c r="X122" s="21">
        <f>'CONSOMMATIONS FACTURES'!X120*NOTICE!$O$2*1000</f>
        <v>0</v>
      </c>
      <c r="Y122" s="21">
        <f>'CONSOMMATIONS FACTURES'!Y120*NOTICE!$O$2*1000</f>
        <v>0</v>
      </c>
      <c r="Z122" s="21">
        <f>'CONSOMMATIONS FACTURES'!Z120*NOTICE!$O$2*1000</f>
        <v>0</v>
      </c>
      <c r="AA122" s="4"/>
      <c r="AB122" s="50" t="e">
        <f>IF(#REF!="",0,#REF!)</f>
        <v>#REF!</v>
      </c>
      <c r="AC122" s="49">
        <f t="shared" si="183"/>
        <v>0</v>
      </c>
      <c r="AD122" s="49">
        <f t="shared" si="183"/>
        <v>0</v>
      </c>
      <c r="AE122" s="49">
        <f t="shared" si="183"/>
        <v>0</v>
      </c>
      <c r="AF122" s="49">
        <f t="shared" si="183"/>
        <v>0</v>
      </c>
      <c r="AG122" s="49">
        <f t="shared" si="183"/>
        <v>0</v>
      </c>
      <c r="AH122" s="49">
        <f t="shared" si="183"/>
        <v>0</v>
      </c>
      <c r="AI122" s="49">
        <f t="shared" si="183"/>
        <v>0</v>
      </c>
      <c r="AJ122" s="49">
        <f t="shared" si="183"/>
        <v>0</v>
      </c>
      <c r="AK122" s="49">
        <f t="shared" si="183"/>
        <v>0</v>
      </c>
      <c r="AL122" s="49">
        <f t="shared" si="183"/>
        <v>0</v>
      </c>
      <c r="AM122" s="49">
        <f t="shared" si="183"/>
        <v>0</v>
      </c>
      <c r="AN122" s="49" t="e">
        <f t="shared" si="91"/>
        <v>#REF!</v>
      </c>
      <c r="AO122" s="49" t="e">
        <f t="shared" si="92"/>
        <v>#REF!</v>
      </c>
      <c r="AP122" s="49" t="e">
        <f t="shared" si="93"/>
        <v>#REF!</v>
      </c>
      <c r="AQ122" s="49" t="e">
        <f t="shared" si="94"/>
        <v>#REF!</v>
      </c>
      <c r="AR122" s="49" t="e">
        <f t="shared" si="95"/>
        <v>#REF!</v>
      </c>
      <c r="AS122" s="49" t="e">
        <f t="shared" si="96"/>
        <v>#REF!</v>
      </c>
      <c r="AT122" s="49" t="e">
        <f t="shared" si="97"/>
        <v>#REF!</v>
      </c>
      <c r="AU122" s="49" t="e">
        <f t="shared" si="98"/>
        <v>#REF!</v>
      </c>
      <c r="AV122" s="49" t="e">
        <f t="shared" si="99"/>
        <v>#REF!</v>
      </c>
      <c r="AW122" s="49" t="e">
        <f t="shared" si="100"/>
        <v>#REF!</v>
      </c>
      <c r="AX122" s="49" t="e">
        <f t="shared" si="101"/>
        <v>#REF!</v>
      </c>
    </row>
    <row r="123" spans="1:50" ht="24.95" customHeight="1" x14ac:dyDescent="0.25">
      <c r="A123" s="19"/>
      <c r="B123" s="72" t="str">
        <f t="shared" si="172"/>
        <v>Mai</v>
      </c>
      <c r="C123" s="16" t="str">
        <f t="shared" si="172"/>
        <v>Béziers</v>
      </c>
      <c r="D123" s="16" t="str">
        <f t="shared" si="172"/>
        <v/>
      </c>
      <c r="E123" s="45">
        <f t="shared" si="172"/>
        <v>7871</v>
      </c>
      <c r="F123" s="21">
        <f>'CONSOMMATIONS FACTURES'!F121*NOTICE!$O$2*1000</f>
        <v>0</v>
      </c>
      <c r="G123" s="21">
        <f>'CONSOMMATIONS FACTURES'!G121*NOTICE!$O$2*1000</f>
        <v>0</v>
      </c>
      <c r="H123" s="21">
        <f>'CONSOMMATIONS FACTURES'!H121*NOTICE!$O$2*1000</f>
        <v>0</v>
      </c>
      <c r="I123" s="21">
        <f>'CONSOMMATIONS FACTURES'!I121*NOTICE!$O$2*1000</f>
        <v>0</v>
      </c>
      <c r="J123" s="21">
        <f>'CONSOMMATIONS FACTURES'!J121*NOTICE!$O$2*1000</f>
        <v>0</v>
      </c>
      <c r="K123" s="21">
        <f>'CONSOMMATIONS FACTURES'!K121*NOTICE!$O$2*1000</f>
        <v>0</v>
      </c>
      <c r="L123" s="21">
        <f>'CONSOMMATIONS FACTURES'!L121*NOTICE!$O$2*1000</f>
        <v>0</v>
      </c>
      <c r="M123" s="21">
        <f>'CONSOMMATIONS FACTURES'!M121*NOTICE!$O$2*1000</f>
        <v>0</v>
      </c>
      <c r="N123" s="21">
        <f>'CONSOMMATIONS FACTURES'!N121*NOTICE!$O$2*1000</f>
        <v>0</v>
      </c>
      <c r="O123" s="21">
        <f>'CONSOMMATIONS FACTURES'!O121*NOTICE!$O$2*1000</f>
        <v>0</v>
      </c>
      <c r="P123" s="21">
        <f>'CONSOMMATIONS FACTURES'!P121*NOTICE!$O$2*1000</f>
        <v>0</v>
      </c>
      <c r="Q123" s="21">
        <f>'CONSOMMATIONS FACTURES'!Q121*NOTICE!$O$2*1000</f>
        <v>0</v>
      </c>
      <c r="R123" s="21">
        <f>'CONSOMMATIONS FACTURES'!R121*NOTICE!$O$2*1000</f>
        <v>0</v>
      </c>
      <c r="S123" s="21">
        <f>'CONSOMMATIONS FACTURES'!S121*NOTICE!$O$2*1000</f>
        <v>0</v>
      </c>
      <c r="T123" s="21">
        <f>'CONSOMMATIONS FACTURES'!T121*NOTICE!$O$2*1000</f>
        <v>0</v>
      </c>
      <c r="U123" s="21">
        <f>'CONSOMMATIONS FACTURES'!U121*NOTICE!$O$2*1000</f>
        <v>0</v>
      </c>
      <c r="V123" s="21">
        <f>'CONSOMMATIONS FACTURES'!V121*NOTICE!$O$2*1000</f>
        <v>0</v>
      </c>
      <c r="W123" s="21">
        <f>'CONSOMMATIONS FACTURES'!W121*NOTICE!$O$2*1000</f>
        <v>0</v>
      </c>
      <c r="X123" s="21">
        <f>'CONSOMMATIONS FACTURES'!X121*NOTICE!$O$2*1000</f>
        <v>0</v>
      </c>
      <c r="Y123" s="21">
        <f>'CONSOMMATIONS FACTURES'!Y121*NOTICE!$O$2*1000</f>
        <v>0</v>
      </c>
      <c r="Z123" s="21">
        <f>'CONSOMMATIONS FACTURES'!Z121*NOTICE!$O$2*1000</f>
        <v>0</v>
      </c>
      <c r="AA123" s="4"/>
      <c r="AB123" s="50" t="e">
        <f>IF(#REF!="",0,#REF!)</f>
        <v>#REF!</v>
      </c>
      <c r="AC123" s="49">
        <f t="shared" si="183"/>
        <v>0</v>
      </c>
      <c r="AD123" s="49">
        <f t="shared" si="183"/>
        <v>0</v>
      </c>
      <c r="AE123" s="49">
        <f t="shared" si="183"/>
        <v>0</v>
      </c>
      <c r="AF123" s="49">
        <f t="shared" si="183"/>
        <v>0</v>
      </c>
      <c r="AG123" s="49">
        <f t="shared" si="183"/>
        <v>0</v>
      </c>
      <c r="AH123" s="49">
        <f t="shared" si="183"/>
        <v>0</v>
      </c>
      <c r="AI123" s="49">
        <f t="shared" si="183"/>
        <v>0</v>
      </c>
      <c r="AJ123" s="49">
        <f t="shared" si="183"/>
        <v>0</v>
      </c>
      <c r="AK123" s="49">
        <f t="shared" si="183"/>
        <v>0</v>
      </c>
      <c r="AL123" s="49">
        <f t="shared" si="183"/>
        <v>0</v>
      </c>
      <c r="AM123" s="49">
        <f t="shared" si="183"/>
        <v>0</v>
      </c>
      <c r="AN123" s="49" t="e">
        <f t="shared" si="91"/>
        <v>#REF!</v>
      </c>
      <c r="AO123" s="49" t="e">
        <f t="shared" si="92"/>
        <v>#REF!</v>
      </c>
      <c r="AP123" s="49" t="e">
        <f t="shared" si="93"/>
        <v>#REF!</v>
      </c>
      <c r="AQ123" s="49" t="e">
        <f t="shared" si="94"/>
        <v>#REF!</v>
      </c>
      <c r="AR123" s="49" t="e">
        <f t="shared" si="95"/>
        <v>#REF!</v>
      </c>
      <c r="AS123" s="49" t="e">
        <f t="shared" si="96"/>
        <v>#REF!</v>
      </c>
      <c r="AT123" s="49" t="e">
        <f t="shared" si="97"/>
        <v>#REF!</v>
      </c>
      <c r="AU123" s="49" t="e">
        <f t="shared" si="98"/>
        <v>#REF!</v>
      </c>
      <c r="AV123" s="49" t="e">
        <f t="shared" si="99"/>
        <v>#REF!</v>
      </c>
      <c r="AW123" s="49" t="e">
        <f t="shared" si="100"/>
        <v>#REF!</v>
      </c>
      <c r="AX123" s="49" t="e">
        <f t="shared" si="101"/>
        <v>#REF!</v>
      </c>
    </row>
    <row r="124" spans="1:50" ht="24.95" customHeight="1" x14ac:dyDescent="0.25">
      <c r="A124" s="19"/>
      <c r="B124" s="72" t="str">
        <f t="shared" si="172"/>
        <v>Juin</v>
      </c>
      <c r="C124" s="16" t="str">
        <f t="shared" si="172"/>
        <v>Béziers</v>
      </c>
      <c r="D124" s="16" t="str">
        <f t="shared" si="172"/>
        <v/>
      </c>
      <c r="E124" s="45">
        <f t="shared" si="172"/>
        <v>7871</v>
      </c>
      <c r="F124" s="21">
        <f>'CONSOMMATIONS FACTURES'!F122*NOTICE!$O$2*1000</f>
        <v>0</v>
      </c>
      <c r="G124" s="21">
        <f>'CONSOMMATIONS FACTURES'!G122*NOTICE!$O$2*1000</f>
        <v>0</v>
      </c>
      <c r="H124" s="21">
        <f>'CONSOMMATIONS FACTURES'!H122*NOTICE!$O$2*1000</f>
        <v>0</v>
      </c>
      <c r="I124" s="21">
        <f>'CONSOMMATIONS FACTURES'!I122*NOTICE!$O$2*1000</f>
        <v>0</v>
      </c>
      <c r="J124" s="21">
        <f>'CONSOMMATIONS FACTURES'!J122*NOTICE!$O$2*1000</f>
        <v>0</v>
      </c>
      <c r="K124" s="21">
        <f>'CONSOMMATIONS FACTURES'!K122*NOTICE!$O$2*1000</f>
        <v>0</v>
      </c>
      <c r="L124" s="21">
        <f>'CONSOMMATIONS FACTURES'!L122*NOTICE!$O$2*1000</f>
        <v>0</v>
      </c>
      <c r="M124" s="21">
        <f>'CONSOMMATIONS FACTURES'!M122*NOTICE!$O$2*1000</f>
        <v>0</v>
      </c>
      <c r="N124" s="21">
        <f>'CONSOMMATIONS FACTURES'!N122*NOTICE!$O$2*1000</f>
        <v>0</v>
      </c>
      <c r="O124" s="21">
        <f>'CONSOMMATIONS FACTURES'!O122*NOTICE!$O$2*1000</f>
        <v>0</v>
      </c>
      <c r="P124" s="21">
        <f>'CONSOMMATIONS FACTURES'!P122*NOTICE!$O$2*1000</f>
        <v>0</v>
      </c>
      <c r="Q124" s="21">
        <f>'CONSOMMATIONS FACTURES'!Q122*NOTICE!$O$2*1000</f>
        <v>0</v>
      </c>
      <c r="R124" s="21">
        <f>'CONSOMMATIONS FACTURES'!R122*NOTICE!$O$2*1000</f>
        <v>0</v>
      </c>
      <c r="S124" s="21">
        <f>'CONSOMMATIONS FACTURES'!S122*NOTICE!$O$2*1000</f>
        <v>0</v>
      </c>
      <c r="T124" s="21">
        <f>'CONSOMMATIONS FACTURES'!T122*NOTICE!$O$2*1000</f>
        <v>0</v>
      </c>
      <c r="U124" s="21">
        <f>'CONSOMMATIONS FACTURES'!U122*NOTICE!$O$2*1000</f>
        <v>0</v>
      </c>
      <c r="V124" s="21">
        <f>'CONSOMMATIONS FACTURES'!V122*NOTICE!$O$2*1000</f>
        <v>0</v>
      </c>
      <c r="W124" s="21">
        <f>'CONSOMMATIONS FACTURES'!W122*NOTICE!$O$2*1000</f>
        <v>0</v>
      </c>
      <c r="X124" s="21">
        <f>'CONSOMMATIONS FACTURES'!X122*NOTICE!$O$2*1000</f>
        <v>0</v>
      </c>
      <c r="Y124" s="21">
        <f>'CONSOMMATIONS FACTURES'!Y122*NOTICE!$O$2*1000</f>
        <v>0</v>
      </c>
      <c r="Z124" s="21">
        <f>'CONSOMMATIONS FACTURES'!Z122*NOTICE!$O$2*1000</f>
        <v>0</v>
      </c>
      <c r="AA124" s="4"/>
      <c r="AB124" s="50" t="e">
        <f>IF(#REF!="",0,#REF!)</f>
        <v>#REF!</v>
      </c>
      <c r="AC124" s="49" t="e">
        <f>#REF!</f>
        <v>#REF!</v>
      </c>
      <c r="AD124" s="49" t="e">
        <f>#REF!</f>
        <v>#REF!</v>
      </c>
      <c r="AE124" s="49" t="e">
        <f>#REF!</f>
        <v>#REF!</v>
      </c>
      <c r="AF124" s="49" t="e">
        <f>#REF!</f>
        <v>#REF!</v>
      </c>
      <c r="AG124" s="49" t="e">
        <f>#REF!</f>
        <v>#REF!</v>
      </c>
      <c r="AH124" s="49" t="e">
        <f>#REF!</f>
        <v>#REF!</v>
      </c>
      <c r="AI124" s="49" t="e">
        <f>#REF!</f>
        <v>#REF!</v>
      </c>
      <c r="AJ124" s="49" t="e">
        <f>#REF!</f>
        <v>#REF!</v>
      </c>
      <c r="AK124" s="49" t="e">
        <f>#REF!</f>
        <v>#REF!</v>
      </c>
      <c r="AL124" s="49" t="e">
        <f>#REF!</f>
        <v>#REF!</v>
      </c>
      <c r="AM124" s="49" t="e">
        <f>#REF!</f>
        <v>#REF!</v>
      </c>
      <c r="AN124" s="49" t="e">
        <f t="shared" si="91"/>
        <v>#REF!</v>
      </c>
      <c r="AO124" s="49" t="e">
        <f t="shared" si="92"/>
        <v>#REF!</v>
      </c>
      <c r="AP124" s="49" t="e">
        <f t="shared" si="93"/>
        <v>#REF!</v>
      </c>
      <c r="AQ124" s="49" t="e">
        <f t="shared" si="94"/>
        <v>#REF!</v>
      </c>
      <c r="AR124" s="49" t="e">
        <f t="shared" si="95"/>
        <v>#REF!</v>
      </c>
      <c r="AS124" s="49" t="e">
        <f t="shared" si="96"/>
        <v>#REF!</v>
      </c>
      <c r="AT124" s="49" t="e">
        <f t="shared" si="97"/>
        <v>#REF!</v>
      </c>
      <c r="AU124" s="49" t="e">
        <f t="shared" si="98"/>
        <v>#REF!</v>
      </c>
      <c r="AV124" s="49" t="e">
        <f t="shared" si="99"/>
        <v>#REF!</v>
      </c>
      <c r="AW124" s="49" t="e">
        <f t="shared" si="100"/>
        <v>#REF!</v>
      </c>
      <c r="AX124" s="49" t="e">
        <f t="shared" si="101"/>
        <v>#REF!</v>
      </c>
    </row>
    <row r="125" spans="1:50" ht="24.95" customHeight="1" x14ac:dyDescent="0.25">
      <c r="A125" s="19"/>
      <c r="B125" s="72" t="str">
        <f t="shared" si="172"/>
        <v>Juillet</v>
      </c>
      <c r="C125" s="16" t="str">
        <f t="shared" si="172"/>
        <v>Béziers</v>
      </c>
      <c r="D125" s="16" t="str">
        <f t="shared" si="172"/>
        <v/>
      </c>
      <c r="E125" s="45">
        <f t="shared" si="172"/>
        <v>7871</v>
      </c>
      <c r="F125" s="21">
        <f>'CONSOMMATIONS FACTURES'!F123*NOTICE!$O$2*1000</f>
        <v>0</v>
      </c>
      <c r="G125" s="21">
        <f>'CONSOMMATIONS FACTURES'!G123*NOTICE!$O$2*1000</f>
        <v>0</v>
      </c>
      <c r="H125" s="21">
        <f>'CONSOMMATIONS FACTURES'!H123*NOTICE!$O$2*1000</f>
        <v>0</v>
      </c>
      <c r="I125" s="21">
        <f>'CONSOMMATIONS FACTURES'!I123*NOTICE!$O$2*1000</f>
        <v>0</v>
      </c>
      <c r="J125" s="21">
        <f>'CONSOMMATIONS FACTURES'!J123*NOTICE!$O$2*1000</f>
        <v>0</v>
      </c>
      <c r="K125" s="21">
        <f>'CONSOMMATIONS FACTURES'!K123*NOTICE!$O$2*1000</f>
        <v>0</v>
      </c>
      <c r="L125" s="21">
        <f>'CONSOMMATIONS FACTURES'!L123*NOTICE!$O$2*1000</f>
        <v>0</v>
      </c>
      <c r="M125" s="21">
        <f>'CONSOMMATIONS FACTURES'!M123*NOTICE!$O$2*1000</f>
        <v>0</v>
      </c>
      <c r="N125" s="21">
        <f>'CONSOMMATIONS FACTURES'!N123*NOTICE!$O$2*1000</f>
        <v>0</v>
      </c>
      <c r="O125" s="21">
        <f>'CONSOMMATIONS FACTURES'!O123*NOTICE!$O$2*1000</f>
        <v>0</v>
      </c>
      <c r="P125" s="21">
        <f>'CONSOMMATIONS FACTURES'!P123*NOTICE!$O$2*1000</f>
        <v>0</v>
      </c>
      <c r="Q125" s="21">
        <f>'CONSOMMATIONS FACTURES'!Q123*NOTICE!$O$2*1000</f>
        <v>0</v>
      </c>
      <c r="R125" s="21">
        <f>'CONSOMMATIONS FACTURES'!R123*NOTICE!$O$2*1000</f>
        <v>0</v>
      </c>
      <c r="S125" s="21">
        <f>'CONSOMMATIONS FACTURES'!S123*NOTICE!$O$2*1000</f>
        <v>0</v>
      </c>
      <c r="T125" s="21">
        <f>'CONSOMMATIONS FACTURES'!T123*NOTICE!$O$2*1000</f>
        <v>0</v>
      </c>
      <c r="U125" s="21">
        <f>'CONSOMMATIONS FACTURES'!U123*NOTICE!$O$2*1000</f>
        <v>0</v>
      </c>
      <c r="V125" s="21">
        <f>'CONSOMMATIONS FACTURES'!V123*NOTICE!$O$2*1000</f>
        <v>0</v>
      </c>
      <c r="W125" s="21">
        <f>'CONSOMMATIONS FACTURES'!W123*NOTICE!$O$2*1000</f>
        <v>0</v>
      </c>
      <c r="X125" s="21">
        <f>'CONSOMMATIONS FACTURES'!X123*NOTICE!$O$2*1000</f>
        <v>0</v>
      </c>
      <c r="Y125" s="21">
        <f>'CONSOMMATIONS FACTURES'!Y123*NOTICE!$O$2*1000</f>
        <v>0</v>
      </c>
      <c r="Z125" s="21">
        <f>'CONSOMMATIONS FACTURES'!Z123*NOTICE!$O$2*1000</f>
        <v>0</v>
      </c>
      <c r="AA125" s="4"/>
      <c r="AB125" s="50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</row>
    <row r="126" spans="1:50" ht="24.95" customHeight="1" x14ac:dyDescent="0.25">
      <c r="A126" s="19"/>
      <c r="B126" s="72" t="str">
        <f t="shared" si="172"/>
        <v>Août</v>
      </c>
      <c r="C126" s="16" t="str">
        <f t="shared" si="172"/>
        <v>Béziers</v>
      </c>
      <c r="D126" s="16" t="str">
        <f t="shared" si="172"/>
        <v/>
      </c>
      <c r="E126" s="45">
        <f t="shared" si="172"/>
        <v>7871</v>
      </c>
      <c r="F126" s="21">
        <f>'CONSOMMATIONS FACTURES'!F124*NOTICE!$O$2*1000</f>
        <v>0</v>
      </c>
      <c r="G126" s="21">
        <f>'CONSOMMATIONS FACTURES'!G124*NOTICE!$O$2*1000</f>
        <v>0</v>
      </c>
      <c r="H126" s="21">
        <f>'CONSOMMATIONS FACTURES'!H124*NOTICE!$O$2*1000</f>
        <v>0</v>
      </c>
      <c r="I126" s="21">
        <f>'CONSOMMATIONS FACTURES'!I124*NOTICE!$O$2*1000</f>
        <v>0</v>
      </c>
      <c r="J126" s="21">
        <f>'CONSOMMATIONS FACTURES'!J124*NOTICE!$O$2*1000</f>
        <v>0</v>
      </c>
      <c r="K126" s="21">
        <f>'CONSOMMATIONS FACTURES'!K124*NOTICE!$O$2*1000</f>
        <v>0</v>
      </c>
      <c r="L126" s="21">
        <f>'CONSOMMATIONS FACTURES'!L124*NOTICE!$O$2*1000</f>
        <v>0</v>
      </c>
      <c r="M126" s="21">
        <f>'CONSOMMATIONS FACTURES'!M124*NOTICE!$O$2*1000</f>
        <v>0</v>
      </c>
      <c r="N126" s="21">
        <f>'CONSOMMATIONS FACTURES'!N124*NOTICE!$O$2*1000</f>
        <v>0</v>
      </c>
      <c r="O126" s="21">
        <f>'CONSOMMATIONS FACTURES'!O124*NOTICE!$O$2*1000</f>
        <v>0</v>
      </c>
      <c r="P126" s="21">
        <f>'CONSOMMATIONS FACTURES'!P124*NOTICE!$O$2*1000</f>
        <v>0</v>
      </c>
      <c r="Q126" s="21">
        <f>'CONSOMMATIONS FACTURES'!Q124*NOTICE!$O$2*1000</f>
        <v>0</v>
      </c>
      <c r="R126" s="21">
        <f>'CONSOMMATIONS FACTURES'!R124*NOTICE!$O$2*1000</f>
        <v>0</v>
      </c>
      <c r="S126" s="21">
        <f>'CONSOMMATIONS FACTURES'!S124*NOTICE!$O$2*1000</f>
        <v>0</v>
      </c>
      <c r="T126" s="21">
        <f>'CONSOMMATIONS FACTURES'!T124*NOTICE!$O$2*1000</f>
        <v>0</v>
      </c>
      <c r="U126" s="21">
        <f>'CONSOMMATIONS FACTURES'!U124*NOTICE!$O$2*1000</f>
        <v>0</v>
      </c>
      <c r="V126" s="21">
        <f>'CONSOMMATIONS FACTURES'!V124*NOTICE!$O$2*1000</f>
        <v>0</v>
      </c>
      <c r="W126" s="21">
        <f>'CONSOMMATIONS FACTURES'!W124*NOTICE!$O$2*1000</f>
        <v>0</v>
      </c>
      <c r="X126" s="21">
        <f>'CONSOMMATIONS FACTURES'!X124*NOTICE!$O$2*1000</f>
        <v>0</v>
      </c>
      <c r="Y126" s="21">
        <f>'CONSOMMATIONS FACTURES'!Y124*NOTICE!$O$2*1000</f>
        <v>0</v>
      </c>
      <c r="Z126" s="21">
        <f>'CONSOMMATIONS FACTURES'!Z124*NOTICE!$O$2*1000</f>
        <v>0</v>
      </c>
      <c r="AA126" s="4"/>
      <c r="AB126" s="50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</row>
    <row r="127" spans="1:50" ht="24.95" customHeight="1" x14ac:dyDescent="0.25">
      <c r="A127" s="19"/>
      <c r="B127" s="72" t="str">
        <f t="shared" si="172"/>
        <v>Septembre</v>
      </c>
      <c r="C127" s="16" t="str">
        <f t="shared" si="172"/>
        <v>Béziers</v>
      </c>
      <c r="D127" s="16" t="str">
        <f t="shared" si="172"/>
        <v/>
      </c>
      <c r="E127" s="45">
        <f t="shared" si="172"/>
        <v>7871</v>
      </c>
      <c r="F127" s="21">
        <f>'CONSOMMATIONS FACTURES'!F125*NOTICE!$O$2*1000</f>
        <v>0</v>
      </c>
      <c r="G127" s="21">
        <f>'CONSOMMATIONS FACTURES'!G125*NOTICE!$O$2*1000</f>
        <v>0</v>
      </c>
      <c r="H127" s="21">
        <f>'CONSOMMATIONS FACTURES'!H125*NOTICE!$O$2*1000</f>
        <v>0</v>
      </c>
      <c r="I127" s="21">
        <f>'CONSOMMATIONS FACTURES'!I125*NOTICE!$O$2*1000</f>
        <v>0</v>
      </c>
      <c r="J127" s="21">
        <f>'CONSOMMATIONS FACTURES'!J125*NOTICE!$O$2*1000</f>
        <v>0</v>
      </c>
      <c r="K127" s="21">
        <f>'CONSOMMATIONS FACTURES'!K125*NOTICE!$O$2*1000</f>
        <v>0</v>
      </c>
      <c r="L127" s="21">
        <f>'CONSOMMATIONS FACTURES'!L125*NOTICE!$O$2*1000</f>
        <v>0</v>
      </c>
      <c r="M127" s="21">
        <f>'CONSOMMATIONS FACTURES'!M125*NOTICE!$O$2*1000</f>
        <v>0</v>
      </c>
      <c r="N127" s="21">
        <f>'CONSOMMATIONS FACTURES'!N125*NOTICE!$O$2*1000</f>
        <v>0</v>
      </c>
      <c r="O127" s="21">
        <f>'CONSOMMATIONS FACTURES'!O125*NOTICE!$O$2*1000</f>
        <v>0</v>
      </c>
      <c r="P127" s="21">
        <f>'CONSOMMATIONS FACTURES'!P125*NOTICE!$O$2*1000</f>
        <v>0</v>
      </c>
      <c r="Q127" s="21">
        <f>'CONSOMMATIONS FACTURES'!Q125*NOTICE!$O$2*1000</f>
        <v>0</v>
      </c>
      <c r="R127" s="21">
        <f>'CONSOMMATIONS FACTURES'!R125*NOTICE!$O$2*1000</f>
        <v>0</v>
      </c>
      <c r="S127" s="21">
        <f>'CONSOMMATIONS FACTURES'!S125*NOTICE!$O$2*1000</f>
        <v>0</v>
      </c>
      <c r="T127" s="21">
        <f>'CONSOMMATIONS FACTURES'!T125*NOTICE!$O$2*1000</f>
        <v>0</v>
      </c>
      <c r="U127" s="21">
        <f>'CONSOMMATIONS FACTURES'!U125*NOTICE!$O$2*1000</f>
        <v>0</v>
      </c>
      <c r="V127" s="21">
        <f>'CONSOMMATIONS FACTURES'!V125*NOTICE!$O$2*1000</f>
        <v>0</v>
      </c>
      <c r="W127" s="21">
        <f>'CONSOMMATIONS FACTURES'!W125*NOTICE!$O$2*1000</f>
        <v>0</v>
      </c>
      <c r="X127" s="21">
        <f>'CONSOMMATIONS FACTURES'!X125*NOTICE!$O$2*1000</f>
        <v>0</v>
      </c>
      <c r="Y127" s="21">
        <f>'CONSOMMATIONS FACTURES'!Y125*NOTICE!$O$2*1000</f>
        <v>0</v>
      </c>
      <c r="Z127" s="21">
        <f>'CONSOMMATIONS FACTURES'!Z125*NOTICE!$O$2*1000</f>
        <v>0</v>
      </c>
      <c r="AA127" s="4"/>
      <c r="AB127" s="50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</row>
    <row r="128" spans="1:50" ht="24.95" customHeight="1" x14ac:dyDescent="0.25">
      <c r="A128" s="19"/>
      <c r="B128" s="72" t="str">
        <f t="shared" si="172"/>
        <v>Octobre</v>
      </c>
      <c r="C128" s="16" t="str">
        <f t="shared" si="172"/>
        <v>Béziers</v>
      </c>
      <c r="D128" s="16" t="str">
        <f t="shared" si="172"/>
        <v/>
      </c>
      <c r="E128" s="45">
        <f t="shared" si="172"/>
        <v>7871</v>
      </c>
      <c r="F128" s="21">
        <f>'CONSOMMATIONS FACTURES'!F126*NOTICE!$O$2*1000</f>
        <v>0</v>
      </c>
      <c r="G128" s="21">
        <f>'CONSOMMATIONS FACTURES'!G126*NOTICE!$O$2*1000</f>
        <v>0</v>
      </c>
      <c r="H128" s="21">
        <f>'CONSOMMATIONS FACTURES'!H126*NOTICE!$O$2*1000</f>
        <v>0</v>
      </c>
      <c r="I128" s="21">
        <f>'CONSOMMATIONS FACTURES'!I126*NOTICE!$O$2*1000</f>
        <v>0</v>
      </c>
      <c r="J128" s="21">
        <f>'CONSOMMATIONS FACTURES'!J126*NOTICE!$O$2*1000</f>
        <v>0</v>
      </c>
      <c r="K128" s="21">
        <f>'CONSOMMATIONS FACTURES'!K126*NOTICE!$O$2*1000</f>
        <v>0</v>
      </c>
      <c r="L128" s="21">
        <f>'CONSOMMATIONS FACTURES'!L126*NOTICE!$O$2*1000</f>
        <v>0</v>
      </c>
      <c r="M128" s="21">
        <f>'CONSOMMATIONS FACTURES'!M126*NOTICE!$O$2*1000</f>
        <v>0</v>
      </c>
      <c r="N128" s="21">
        <f>'CONSOMMATIONS FACTURES'!N126*NOTICE!$O$2*1000</f>
        <v>0</v>
      </c>
      <c r="O128" s="21">
        <f>'CONSOMMATIONS FACTURES'!O126*NOTICE!$O$2*1000</f>
        <v>0</v>
      </c>
      <c r="P128" s="21">
        <f>'CONSOMMATIONS FACTURES'!P126*NOTICE!$O$2*1000</f>
        <v>0</v>
      </c>
      <c r="Q128" s="21">
        <f>'CONSOMMATIONS FACTURES'!Q126*NOTICE!$O$2*1000</f>
        <v>0</v>
      </c>
      <c r="R128" s="21">
        <f>'CONSOMMATIONS FACTURES'!R126*NOTICE!$O$2*1000</f>
        <v>0</v>
      </c>
      <c r="S128" s="21">
        <f>'CONSOMMATIONS FACTURES'!S126*NOTICE!$O$2*1000</f>
        <v>0</v>
      </c>
      <c r="T128" s="21">
        <f>'CONSOMMATIONS FACTURES'!T126*NOTICE!$O$2*1000</f>
        <v>0</v>
      </c>
      <c r="U128" s="21">
        <f>'CONSOMMATIONS FACTURES'!U126*NOTICE!$O$2*1000</f>
        <v>0</v>
      </c>
      <c r="V128" s="21">
        <f>'CONSOMMATIONS FACTURES'!V126*NOTICE!$O$2*1000</f>
        <v>0</v>
      </c>
      <c r="W128" s="21">
        <f>'CONSOMMATIONS FACTURES'!W126*NOTICE!$O$2*1000</f>
        <v>0</v>
      </c>
      <c r="X128" s="21">
        <f>'CONSOMMATIONS FACTURES'!X126*NOTICE!$O$2*1000</f>
        <v>0</v>
      </c>
      <c r="Y128" s="21">
        <f>'CONSOMMATIONS FACTURES'!Y126*NOTICE!$O$2*1000</f>
        <v>0</v>
      </c>
      <c r="Z128" s="21">
        <f>'CONSOMMATIONS FACTURES'!Z126*NOTICE!$O$2*1000</f>
        <v>0</v>
      </c>
      <c r="AA128" s="4"/>
      <c r="AB128" s="50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</row>
    <row r="129" spans="1:50" ht="24.95" customHeight="1" x14ac:dyDescent="0.25">
      <c r="A129" s="19"/>
      <c r="B129" s="72" t="str">
        <f t="shared" si="172"/>
        <v>Novembre</v>
      </c>
      <c r="C129" s="16" t="str">
        <f t="shared" si="172"/>
        <v>Béziers</v>
      </c>
      <c r="D129" s="16" t="str">
        <f t="shared" si="172"/>
        <v/>
      </c>
      <c r="E129" s="45">
        <f t="shared" si="172"/>
        <v>7871</v>
      </c>
      <c r="F129" s="21">
        <f>'CONSOMMATIONS FACTURES'!F127*NOTICE!$O$2*1000</f>
        <v>0</v>
      </c>
      <c r="G129" s="21">
        <f>'CONSOMMATIONS FACTURES'!G127*NOTICE!$O$2*1000</f>
        <v>0</v>
      </c>
      <c r="H129" s="21">
        <f>'CONSOMMATIONS FACTURES'!H127*NOTICE!$O$2*1000</f>
        <v>0</v>
      </c>
      <c r="I129" s="21">
        <f>'CONSOMMATIONS FACTURES'!I127*NOTICE!$O$2*1000</f>
        <v>0</v>
      </c>
      <c r="J129" s="21">
        <f>'CONSOMMATIONS FACTURES'!J127*NOTICE!$O$2*1000</f>
        <v>0</v>
      </c>
      <c r="K129" s="21">
        <f>'CONSOMMATIONS FACTURES'!K127*NOTICE!$O$2*1000</f>
        <v>0</v>
      </c>
      <c r="L129" s="21">
        <f>'CONSOMMATIONS FACTURES'!L127*NOTICE!$O$2*1000</f>
        <v>0</v>
      </c>
      <c r="M129" s="21">
        <f>'CONSOMMATIONS FACTURES'!M127*NOTICE!$O$2*1000</f>
        <v>0</v>
      </c>
      <c r="N129" s="21">
        <f>'CONSOMMATIONS FACTURES'!N127*NOTICE!$O$2*1000</f>
        <v>0</v>
      </c>
      <c r="O129" s="21">
        <f>'CONSOMMATIONS FACTURES'!O127*NOTICE!$O$2*1000</f>
        <v>0</v>
      </c>
      <c r="P129" s="21">
        <f>'CONSOMMATIONS FACTURES'!P127*NOTICE!$O$2*1000</f>
        <v>0</v>
      </c>
      <c r="Q129" s="21">
        <f>'CONSOMMATIONS FACTURES'!Q127*NOTICE!$O$2*1000</f>
        <v>0</v>
      </c>
      <c r="R129" s="21">
        <f>'CONSOMMATIONS FACTURES'!R127*NOTICE!$O$2*1000</f>
        <v>0</v>
      </c>
      <c r="S129" s="21">
        <f>'CONSOMMATIONS FACTURES'!S127*NOTICE!$O$2*1000</f>
        <v>0</v>
      </c>
      <c r="T129" s="21">
        <f>'CONSOMMATIONS FACTURES'!T127*NOTICE!$O$2*1000</f>
        <v>0</v>
      </c>
      <c r="U129" s="21">
        <f>'CONSOMMATIONS FACTURES'!U127*NOTICE!$O$2*1000</f>
        <v>0</v>
      </c>
      <c r="V129" s="21">
        <f>'CONSOMMATIONS FACTURES'!V127*NOTICE!$O$2*1000</f>
        <v>0</v>
      </c>
      <c r="W129" s="21">
        <f>'CONSOMMATIONS FACTURES'!W127*NOTICE!$O$2*1000</f>
        <v>0</v>
      </c>
      <c r="X129" s="21">
        <f>'CONSOMMATIONS FACTURES'!X127*NOTICE!$O$2*1000</f>
        <v>0</v>
      </c>
      <c r="Y129" s="21">
        <f>'CONSOMMATIONS FACTURES'!Y127*NOTICE!$O$2*1000</f>
        <v>0</v>
      </c>
      <c r="Z129" s="21">
        <f>'CONSOMMATIONS FACTURES'!Z127*NOTICE!$O$2*1000</f>
        <v>0</v>
      </c>
      <c r="AA129" s="4"/>
      <c r="AB129" s="50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</row>
    <row r="130" spans="1:50" ht="24.95" customHeight="1" x14ac:dyDescent="0.25">
      <c r="A130" s="19"/>
      <c r="B130" s="72" t="str">
        <f t="shared" si="172"/>
        <v>Décembre</v>
      </c>
      <c r="C130" s="16" t="str">
        <f t="shared" si="172"/>
        <v>Béziers</v>
      </c>
      <c r="D130" s="16" t="str">
        <f t="shared" si="172"/>
        <v/>
      </c>
      <c r="E130" s="45">
        <f t="shared" si="172"/>
        <v>7871</v>
      </c>
      <c r="F130" s="21">
        <f>'CONSOMMATIONS FACTURES'!F128*NOTICE!$O$2*1000</f>
        <v>0</v>
      </c>
      <c r="G130" s="21">
        <f>'CONSOMMATIONS FACTURES'!G128*NOTICE!$O$2*1000</f>
        <v>0</v>
      </c>
      <c r="H130" s="21">
        <f>'CONSOMMATIONS FACTURES'!H128*NOTICE!$O$2*1000</f>
        <v>0</v>
      </c>
      <c r="I130" s="21">
        <f>'CONSOMMATIONS FACTURES'!I128*NOTICE!$O$2*1000</f>
        <v>0</v>
      </c>
      <c r="J130" s="21">
        <f>'CONSOMMATIONS FACTURES'!J128*NOTICE!$O$2*1000</f>
        <v>0</v>
      </c>
      <c r="K130" s="21">
        <f>'CONSOMMATIONS FACTURES'!K128*NOTICE!$O$2*1000</f>
        <v>0</v>
      </c>
      <c r="L130" s="21">
        <f>'CONSOMMATIONS FACTURES'!L128*NOTICE!$O$2*1000</f>
        <v>0</v>
      </c>
      <c r="M130" s="21">
        <f>'CONSOMMATIONS FACTURES'!M128*NOTICE!$O$2*1000</f>
        <v>0</v>
      </c>
      <c r="N130" s="21">
        <f>'CONSOMMATIONS FACTURES'!N128*NOTICE!$O$2*1000</f>
        <v>0</v>
      </c>
      <c r="O130" s="21">
        <f>'CONSOMMATIONS FACTURES'!O128*NOTICE!$O$2*1000</f>
        <v>0</v>
      </c>
      <c r="P130" s="21">
        <f>'CONSOMMATIONS FACTURES'!P128*NOTICE!$O$2*1000</f>
        <v>0</v>
      </c>
      <c r="Q130" s="21">
        <f>'CONSOMMATIONS FACTURES'!Q128*NOTICE!$O$2*1000</f>
        <v>0</v>
      </c>
      <c r="R130" s="21">
        <f>'CONSOMMATIONS FACTURES'!R128*NOTICE!$O$2*1000</f>
        <v>0</v>
      </c>
      <c r="S130" s="21">
        <f>'CONSOMMATIONS FACTURES'!S128*NOTICE!$O$2*1000</f>
        <v>0</v>
      </c>
      <c r="T130" s="21">
        <f>'CONSOMMATIONS FACTURES'!T128*NOTICE!$O$2*1000</f>
        <v>0</v>
      </c>
      <c r="U130" s="21">
        <f>'CONSOMMATIONS FACTURES'!U128*NOTICE!$O$2*1000</f>
        <v>0</v>
      </c>
      <c r="V130" s="21">
        <f>'CONSOMMATIONS FACTURES'!V128*NOTICE!$O$2*1000</f>
        <v>0</v>
      </c>
      <c r="W130" s="21">
        <f>'CONSOMMATIONS FACTURES'!W128*NOTICE!$O$2*1000</f>
        <v>0</v>
      </c>
      <c r="X130" s="21">
        <f>'CONSOMMATIONS FACTURES'!X128*NOTICE!$O$2*1000</f>
        <v>0</v>
      </c>
      <c r="Y130" s="21">
        <f>'CONSOMMATIONS FACTURES'!Y128*NOTICE!$O$2*1000</f>
        <v>0</v>
      </c>
      <c r="Z130" s="21">
        <f>'CONSOMMATIONS FACTURES'!Z128*NOTICE!$O$2*1000</f>
        <v>0</v>
      </c>
      <c r="AA130" s="4"/>
      <c r="AB130" s="50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</row>
    <row r="131" spans="1:50" ht="24.95" customHeight="1" x14ac:dyDescent="0.25">
      <c r="A131" s="19"/>
      <c r="B131" s="86" t="s">
        <v>38</v>
      </c>
      <c r="C131" s="16" t="str">
        <f>C17</f>
        <v>Béziers</v>
      </c>
      <c r="D131" s="16" t="str">
        <f>D17</f>
        <v/>
      </c>
      <c r="E131" s="45">
        <f>E17</f>
        <v>7871</v>
      </c>
      <c r="F131" s="87">
        <f>SUM(F119:F130)</f>
        <v>0</v>
      </c>
      <c r="G131" s="87">
        <f t="shared" ref="G131" si="184">SUM(G119:G130)</f>
        <v>0</v>
      </c>
      <c r="H131" s="87">
        <f t="shared" ref="H131" si="185">SUM(H119:H130)</f>
        <v>0</v>
      </c>
      <c r="I131" s="87">
        <f t="shared" ref="I131" si="186">SUM(I119:I130)</f>
        <v>0</v>
      </c>
      <c r="J131" s="87">
        <f t="shared" ref="J131" si="187">SUM(J119:J130)</f>
        <v>0</v>
      </c>
      <c r="K131" s="87">
        <f t="shared" ref="K131" si="188">SUM(K119:K130)</f>
        <v>0</v>
      </c>
      <c r="L131" s="87">
        <f t="shared" ref="L131" si="189">SUM(L119:L130)</f>
        <v>0</v>
      </c>
      <c r="M131" s="87">
        <f t="shared" ref="M131" si="190">SUM(M119:M130)</f>
        <v>0</v>
      </c>
      <c r="N131" s="87">
        <f t="shared" ref="N131" si="191">SUM(N119:N130)</f>
        <v>0</v>
      </c>
      <c r="O131" s="87">
        <f t="shared" ref="O131" si="192">SUM(O119:O130)</f>
        <v>0</v>
      </c>
      <c r="P131" s="87">
        <f t="shared" ref="P131" si="193">SUM(P119:P130)</f>
        <v>0</v>
      </c>
      <c r="Q131" s="87">
        <f t="shared" ref="Q131:Z131" si="194">SUM(Q119:Q130)</f>
        <v>0</v>
      </c>
      <c r="R131" s="87">
        <f t="shared" si="194"/>
        <v>0</v>
      </c>
      <c r="S131" s="87">
        <f t="shared" si="194"/>
        <v>0</v>
      </c>
      <c r="T131" s="87">
        <f t="shared" si="194"/>
        <v>0</v>
      </c>
      <c r="U131" s="87">
        <f t="shared" si="194"/>
        <v>0</v>
      </c>
      <c r="V131" s="87">
        <f t="shared" si="194"/>
        <v>0</v>
      </c>
      <c r="W131" s="87">
        <f t="shared" si="194"/>
        <v>0</v>
      </c>
      <c r="X131" s="87">
        <f t="shared" si="194"/>
        <v>0</v>
      </c>
      <c r="Y131" s="87">
        <f t="shared" si="194"/>
        <v>0</v>
      </c>
      <c r="Z131" s="87">
        <f t="shared" si="194"/>
        <v>0</v>
      </c>
      <c r="AA131" s="4"/>
      <c r="AB131" s="50" t="e">
        <f>IF(#REF!="",0,#REF!)</f>
        <v>#REF!</v>
      </c>
      <c r="AC131" s="49" t="e">
        <f>#REF!</f>
        <v>#REF!</v>
      </c>
      <c r="AD131" s="49" t="e">
        <f>#REF!</f>
        <v>#REF!</v>
      </c>
      <c r="AE131" s="49" t="e">
        <f>#REF!</f>
        <v>#REF!</v>
      </c>
      <c r="AF131" s="49" t="e">
        <f>#REF!</f>
        <v>#REF!</v>
      </c>
      <c r="AG131" s="49" t="e">
        <f>#REF!</f>
        <v>#REF!</v>
      </c>
      <c r="AH131" s="49" t="e">
        <f>#REF!</f>
        <v>#REF!</v>
      </c>
      <c r="AI131" s="49" t="e">
        <f>#REF!</f>
        <v>#REF!</v>
      </c>
      <c r="AJ131" s="49" t="e">
        <f>#REF!</f>
        <v>#REF!</v>
      </c>
      <c r="AK131" s="49" t="e">
        <f>#REF!</f>
        <v>#REF!</v>
      </c>
      <c r="AL131" s="49" t="e">
        <f>#REF!</f>
        <v>#REF!</v>
      </c>
      <c r="AM131" s="49" t="e">
        <f>#REF!</f>
        <v>#REF!</v>
      </c>
      <c r="AN131" s="49" t="e">
        <f t="shared" si="91"/>
        <v>#REF!</v>
      </c>
      <c r="AO131" s="49" t="e">
        <f t="shared" si="92"/>
        <v>#REF!</v>
      </c>
      <c r="AP131" s="49" t="e">
        <f t="shared" si="93"/>
        <v>#REF!</v>
      </c>
      <c r="AQ131" s="49" t="e">
        <f t="shared" si="94"/>
        <v>#REF!</v>
      </c>
      <c r="AR131" s="49" t="e">
        <f t="shared" si="95"/>
        <v>#REF!</v>
      </c>
      <c r="AS131" s="49" t="e">
        <f t="shared" si="96"/>
        <v>#REF!</v>
      </c>
      <c r="AT131" s="49" t="e">
        <f t="shared" si="97"/>
        <v>#REF!</v>
      </c>
      <c r="AU131" s="49" t="e">
        <f t="shared" si="98"/>
        <v>#REF!</v>
      </c>
      <c r="AV131" s="49" t="e">
        <f t="shared" si="99"/>
        <v>#REF!</v>
      </c>
      <c r="AW131" s="49" t="e">
        <f t="shared" si="100"/>
        <v>#REF!</v>
      </c>
      <c r="AX131" s="49" t="e">
        <f t="shared" si="101"/>
        <v>#REF!</v>
      </c>
    </row>
    <row r="132" spans="1:50" ht="50.1" customHeight="1" x14ac:dyDescent="0.25">
      <c r="A132" s="19"/>
      <c r="B132" s="298" t="s">
        <v>66</v>
      </c>
      <c r="C132" s="298"/>
      <c r="D132" s="298"/>
      <c r="E132" s="298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3"/>
      <c r="AA132" s="4"/>
      <c r="AB132" s="50" t="e">
        <f>IF(#REF!="",0,#REF!)</f>
        <v>#REF!</v>
      </c>
      <c r="AC132" s="49" t="e">
        <f>#REF!</f>
        <v>#REF!</v>
      </c>
      <c r="AD132" s="49" t="e">
        <f>#REF!</f>
        <v>#REF!</v>
      </c>
      <c r="AE132" s="49" t="e">
        <f>#REF!</f>
        <v>#REF!</v>
      </c>
      <c r="AF132" s="49" t="e">
        <f>#REF!</f>
        <v>#REF!</v>
      </c>
      <c r="AG132" s="49" t="e">
        <f>#REF!</f>
        <v>#REF!</v>
      </c>
      <c r="AH132" s="49" t="e">
        <f>#REF!</f>
        <v>#REF!</v>
      </c>
      <c r="AI132" s="49" t="e">
        <f>#REF!</f>
        <v>#REF!</v>
      </c>
      <c r="AJ132" s="49" t="e">
        <f>#REF!</f>
        <v>#REF!</v>
      </c>
      <c r="AK132" s="49" t="e">
        <f>#REF!</f>
        <v>#REF!</v>
      </c>
      <c r="AL132" s="49" t="e">
        <f>#REF!</f>
        <v>#REF!</v>
      </c>
      <c r="AM132" s="49" t="e">
        <f>#REF!</f>
        <v>#REF!</v>
      </c>
      <c r="AN132" s="49" t="e">
        <f t="shared" si="91"/>
        <v>#REF!</v>
      </c>
      <c r="AO132" s="49" t="e">
        <f t="shared" si="92"/>
        <v>#REF!</v>
      </c>
      <c r="AP132" s="49" t="e">
        <f t="shared" si="93"/>
        <v>#REF!</v>
      </c>
      <c r="AQ132" s="49" t="e">
        <f t="shared" si="94"/>
        <v>#REF!</v>
      </c>
      <c r="AR132" s="49" t="e">
        <f t="shared" si="95"/>
        <v>#REF!</v>
      </c>
      <c r="AS132" s="49" t="e">
        <f t="shared" si="96"/>
        <v>#REF!</v>
      </c>
      <c r="AT132" s="49" t="e">
        <f t="shared" si="97"/>
        <v>#REF!</v>
      </c>
      <c r="AU132" s="49" t="e">
        <f t="shared" si="98"/>
        <v>#REF!</v>
      </c>
      <c r="AV132" s="49" t="e">
        <f t="shared" si="99"/>
        <v>#REF!</v>
      </c>
      <c r="AW132" s="49" t="e">
        <f t="shared" si="100"/>
        <v>#REF!</v>
      </c>
      <c r="AX132" s="49" t="e">
        <f>AB132*AM132</f>
        <v>#REF!</v>
      </c>
    </row>
    <row r="133" spans="1:50" ht="50.1" customHeight="1" x14ac:dyDescent="0.25">
      <c r="A133" s="19"/>
      <c r="B133" s="299"/>
      <c r="C133" s="299"/>
      <c r="D133" s="299"/>
      <c r="E133" s="299"/>
      <c r="F133" s="292" t="s">
        <v>28</v>
      </c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3"/>
      <c r="AA133" s="4"/>
    </row>
    <row r="134" spans="1:50" ht="50.1" customHeight="1" x14ac:dyDescent="0.25">
      <c r="A134" s="19"/>
      <c r="B134" s="93" t="str">
        <f t="shared" ref="B134:E146" si="195">B21</f>
        <v>Mois</v>
      </c>
      <c r="C134" s="94" t="str">
        <f t="shared" si="195"/>
        <v xml:space="preserve">VILLE : </v>
      </c>
      <c r="D134" s="94" t="str">
        <f t="shared" si="195"/>
        <v>ANNEE</v>
      </c>
      <c r="E134" s="94" t="str">
        <f t="shared" si="195"/>
        <v xml:space="preserve">Surface de plancher </v>
      </c>
      <c r="F134" s="95">
        <v>2010</v>
      </c>
      <c r="G134" s="95">
        <f>F134+1</f>
        <v>2011</v>
      </c>
      <c r="H134" s="95">
        <f>G134+1</f>
        <v>2012</v>
      </c>
      <c r="I134" s="95">
        <f t="shared" ref="I134" si="196">H134+1</f>
        <v>2013</v>
      </c>
      <c r="J134" s="95">
        <f t="shared" ref="J134" si="197">I134+1</f>
        <v>2014</v>
      </c>
      <c r="K134" s="95">
        <f t="shared" ref="K134" si="198">J134+1</f>
        <v>2015</v>
      </c>
      <c r="L134" s="95">
        <f t="shared" ref="L134" si="199">K134+1</f>
        <v>2016</v>
      </c>
      <c r="M134" s="95">
        <f t="shared" ref="M134" si="200">L134+1</f>
        <v>2017</v>
      </c>
      <c r="N134" s="95">
        <f t="shared" ref="N134" si="201">M134+1</f>
        <v>2018</v>
      </c>
      <c r="O134" s="95">
        <f t="shared" ref="O134" si="202">N134+1</f>
        <v>2019</v>
      </c>
      <c r="P134" s="95">
        <f t="shared" ref="P134" si="203">O134+1</f>
        <v>2020</v>
      </c>
      <c r="Q134" s="95">
        <f t="shared" ref="Q134" si="204">P134+1</f>
        <v>2021</v>
      </c>
      <c r="R134" s="95">
        <f t="shared" ref="R134" si="205">Q134+1</f>
        <v>2022</v>
      </c>
      <c r="S134" s="95">
        <f t="shared" ref="S134" si="206">R134+1</f>
        <v>2023</v>
      </c>
      <c r="T134" s="95">
        <f t="shared" ref="T134" si="207">S134+1</f>
        <v>2024</v>
      </c>
      <c r="U134" s="95">
        <f t="shared" ref="U134" si="208">T134+1</f>
        <v>2025</v>
      </c>
      <c r="V134" s="95">
        <f t="shared" ref="V134" si="209">U134+1</f>
        <v>2026</v>
      </c>
      <c r="W134" s="95">
        <f t="shared" ref="W134" si="210">V134+1</f>
        <v>2027</v>
      </c>
      <c r="X134" s="95">
        <f t="shared" ref="X134" si="211">W134+1</f>
        <v>2028</v>
      </c>
      <c r="Y134" s="95">
        <f t="shared" ref="Y134" si="212">X134+1</f>
        <v>2029</v>
      </c>
      <c r="Z134" s="95">
        <f t="shared" ref="Z134" si="213">Y134+1</f>
        <v>2030</v>
      </c>
      <c r="AA134" s="4"/>
    </row>
    <row r="135" spans="1:50" ht="24.95" customHeight="1" x14ac:dyDescent="0.25">
      <c r="A135" s="19"/>
      <c r="B135" s="72" t="str">
        <f t="shared" si="195"/>
        <v>Janvier</v>
      </c>
      <c r="C135" s="16" t="str">
        <f t="shared" si="195"/>
        <v>Béziers</v>
      </c>
      <c r="D135" s="16" t="str">
        <f t="shared" si="195"/>
        <v/>
      </c>
      <c r="E135" s="45">
        <f t="shared" si="195"/>
        <v>7871</v>
      </c>
      <c r="F135" s="21">
        <f t="shared" ref="F135:Z135" si="214">F22+F39+F55+F71+F87+F103+F119</f>
        <v>0</v>
      </c>
      <c r="G135" s="21">
        <f t="shared" si="214"/>
        <v>0</v>
      </c>
      <c r="H135" s="21">
        <f t="shared" si="214"/>
        <v>112198.19819819818</v>
      </c>
      <c r="I135" s="21">
        <f t="shared" si="214"/>
        <v>143263.96396396394</v>
      </c>
      <c r="J135" s="21">
        <f t="shared" si="214"/>
        <v>124434.23423423422</v>
      </c>
      <c r="K135" s="21">
        <f t="shared" si="214"/>
        <v>134049.54954954953</v>
      </c>
      <c r="L135" s="21">
        <f t="shared" si="214"/>
        <v>97803.603603603595</v>
      </c>
      <c r="M135" s="21">
        <f t="shared" si="214"/>
        <v>134889.18918918917</v>
      </c>
      <c r="N135" s="21">
        <f t="shared" si="214"/>
        <v>98960.360360360355</v>
      </c>
      <c r="O135" s="21">
        <f t="shared" si="214"/>
        <v>142961.26126126124</v>
      </c>
      <c r="P135" s="21">
        <f t="shared" si="214"/>
        <v>115536.93693693692</v>
      </c>
      <c r="Q135" s="21">
        <f t="shared" si="214"/>
        <v>131068.46846846845</v>
      </c>
      <c r="R135" s="21">
        <f t="shared" si="214"/>
        <v>102236.93693693692</v>
      </c>
      <c r="S135" s="21">
        <f t="shared" si="214"/>
        <v>0</v>
      </c>
      <c r="T135" s="21">
        <f t="shared" si="214"/>
        <v>0</v>
      </c>
      <c r="U135" s="21">
        <f t="shared" si="214"/>
        <v>0</v>
      </c>
      <c r="V135" s="21">
        <f t="shared" si="214"/>
        <v>0</v>
      </c>
      <c r="W135" s="21">
        <f t="shared" si="214"/>
        <v>0</v>
      </c>
      <c r="X135" s="21">
        <f t="shared" si="214"/>
        <v>0</v>
      </c>
      <c r="Y135" s="21">
        <f t="shared" si="214"/>
        <v>0</v>
      </c>
      <c r="Z135" s="21">
        <f t="shared" si="214"/>
        <v>0</v>
      </c>
      <c r="AA135" s="4"/>
    </row>
    <row r="136" spans="1:50" ht="24.95" customHeight="1" x14ac:dyDescent="0.25">
      <c r="A136" s="19"/>
      <c r="B136" s="72" t="str">
        <f t="shared" si="195"/>
        <v>Février</v>
      </c>
      <c r="C136" s="16" t="str">
        <f t="shared" si="195"/>
        <v>Béziers</v>
      </c>
      <c r="D136" s="16" t="str">
        <f t="shared" si="195"/>
        <v/>
      </c>
      <c r="E136" s="45">
        <f t="shared" si="195"/>
        <v>7871</v>
      </c>
      <c r="F136" s="21">
        <f t="shared" ref="F136:Z136" si="215">F23+F40+F56+F72+F88+F104+F120</f>
        <v>0</v>
      </c>
      <c r="G136" s="21">
        <f t="shared" si="215"/>
        <v>0</v>
      </c>
      <c r="H136" s="21">
        <f t="shared" si="215"/>
        <v>153155.85585585583</v>
      </c>
      <c r="I136" s="21">
        <f t="shared" si="215"/>
        <v>132583.78378378376</v>
      </c>
      <c r="J136" s="21">
        <f t="shared" si="215"/>
        <v>102226.12612612611</v>
      </c>
      <c r="K136" s="21">
        <f t="shared" si="215"/>
        <v>135400.90090090089</v>
      </c>
      <c r="L136" s="21">
        <f t="shared" si="215"/>
        <v>89325.225225225222</v>
      </c>
      <c r="M136" s="21">
        <f t="shared" si="215"/>
        <v>101731.53153153152</v>
      </c>
      <c r="N136" s="21">
        <f t="shared" si="215"/>
        <v>126504.5045045045</v>
      </c>
      <c r="O136" s="21">
        <f t="shared" si="215"/>
        <v>114297.29729729728</v>
      </c>
      <c r="P136" s="21">
        <f t="shared" si="215"/>
        <v>94580.180180180163</v>
      </c>
      <c r="Q136" s="21">
        <f t="shared" si="215"/>
        <v>90344.144144144127</v>
      </c>
      <c r="R136" s="21">
        <f t="shared" si="215"/>
        <v>92177.477477477471</v>
      </c>
      <c r="S136" s="21">
        <f t="shared" si="215"/>
        <v>0</v>
      </c>
      <c r="T136" s="21">
        <f t="shared" si="215"/>
        <v>0</v>
      </c>
      <c r="U136" s="21">
        <f t="shared" si="215"/>
        <v>0</v>
      </c>
      <c r="V136" s="21">
        <f t="shared" si="215"/>
        <v>0</v>
      </c>
      <c r="W136" s="21">
        <f t="shared" si="215"/>
        <v>0</v>
      </c>
      <c r="X136" s="21">
        <f t="shared" si="215"/>
        <v>0</v>
      </c>
      <c r="Y136" s="21">
        <f t="shared" si="215"/>
        <v>0</v>
      </c>
      <c r="Z136" s="21">
        <f t="shared" si="215"/>
        <v>0</v>
      </c>
      <c r="AA136" s="4"/>
    </row>
    <row r="137" spans="1:50" ht="24.95" customHeight="1" x14ac:dyDescent="0.25">
      <c r="A137" s="19"/>
      <c r="B137" s="72" t="str">
        <f t="shared" si="195"/>
        <v>Mars</v>
      </c>
      <c r="C137" s="16" t="str">
        <f t="shared" si="195"/>
        <v>Béziers</v>
      </c>
      <c r="D137" s="16" t="str">
        <f t="shared" si="195"/>
        <v/>
      </c>
      <c r="E137" s="45">
        <f t="shared" si="195"/>
        <v>7871</v>
      </c>
      <c r="F137" s="21">
        <f t="shared" ref="F137:Z137" si="216">F24+F41+F57+F73+F89+F105+F121</f>
        <v>0</v>
      </c>
      <c r="G137" s="21">
        <f t="shared" si="216"/>
        <v>0</v>
      </c>
      <c r="H137" s="21">
        <f t="shared" si="216"/>
        <v>77957.657657657648</v>
      </c>
      <c r="I137" s="21">
        <f t="shared" si="216"/>
        <v>117990.99099099098</v>
      </c>
      <c r="J137" s="21">
        <f>J7+J24+J73+J89</f>
        <v>121829.99999999999</v>
      </c>
      <c r="K137" s="21">
        <f t="shared" si="216"/>
        <v>78754.054054054039</v>
      </c>
      <c r="L137" s="21">
        <f t="shared" si="216"/>
        <v>85316.216216216213</v>
      </c>
      <c r="M137" s="21">
        <f t="shared" si="216"/>
        <v>75664.864864864852</v>
      </c>
      <c r="N137" s="21">
        <f t="shared" si="216"/>
        <v>106826.12612612611</v>
      </c>
      <c r="O137" s="21">
        <f t="shared" si="216"/>
        <v>72851.351351351346</v>
      </c>
      <c r="P137" s="21">
        <f t="shared" si="216"/>
        <v>91311.711711711701</v>
      </c>
      <c r="Q137" s="21">
        <f t="shared" si="216"/>
        <v>75899.099099099098</v>
      </c>
      <c r="R137" s="21">
        <f t="shared" si="216"/>
        <v>77345.04504504503</v>
      </c>
      <c r="S137" s="21">
        <f t="shared" si="216"/>
        <v>0</v>
      </c>
      <c r="T137" s="21">
        <f t="shared" si="216"/>
        <v>0</v>
      </c>
      <c r="U137" s="21">
        <f t="shared" si="216"/>
        <v>0</v>
      </c>
      <c r="V137" s="21">
        <f t="shared" si="216"/>
        <v>0</v>
      </c>
      <c r="W137" s="21">
        <f t="shared" si="216"/>
        <v>0</v>
      </c>
      <c r="X137" s="21">
        <f t="shared" si="216"/>
        <v>0</v>
      </c>
      <c r="Y137" s="21">
        <f t="shared" si="216"/>
        <v>0</v>
      </c>
      <c r="Z137" s="21">
        <f t="shared" si="216"/>
        <v>0</v>
      </c>
      <c r="AA137" s="4"/>
    </row>
    <row r="138" spans="1:50" ht="24.95" customHeight="1" x14ac:dyDescent="0.25">
      <c r="A138" s="19"/>
      <c r="B138" s="72" t="str">
        <f t="shared" si="195"/>
        <v>Avril</v>
      </c>
      <c r="C138" s="16" t="str">
        <f t="shared" si="195"/>
        <v>Béziers</v>
      </c>
      <c r="D138" s="16" t="str">
        <f t="shared" si="195"/>
        <v/>
      </c>
      <c r="E138" s="45">
        <f t="shared" si="195"/>
        <v>7871</v>
      </c>
      <c r="F138" s="21">
        <f t="shared" ref="F138:Z138" si="217">F25+F42+F58+F74+F90+F106+F122</f>
        <v>0</v>
      </c>
      <c r="G138" s="21">
        <f t="shared" si="217"/>
        <v>0</v>
      </c>
      <c r="H138" s="21">
        <f t="shared" si="217"/>
        <v>50410.810810810806</v>
      </c>
      <c r="I138" s="21">
        <f t="shared" si="217"/>
        <v>55158.55855855855</v>
      </c>
      <c r="J138" s="21">
        <f t="shared" si="217"/>
        <v>55044.144144144135</v>
      </c>
      <c r="K138" s="21">
        <f t="shared" si="217"/>
        <v>50354.954954954948</v>
      </c>
      <c r="L138" s="21">
        <f t="shared" si="217"/>
        <v>53730.630630630621</v>
      </c>
      <c r="M138" s="21">
        <f t="shared" si="217"/>
        <v>45681.081081081073</v>
      </c>
      <c r="N138" s="21">
        <f t="shared" si="217"/>
        <v>59319.819819819815</v>
      </c>
      <c r="O138" s="21">
        <f t="shared" si="217"/>
        <v>74340.540540540533</v>
      </c>
      <c r="P138" s="21">
        <f t="shared" si="217"/>
        <v>76847.747747747737</v>
      </c>
      <c r="Q138" s="21">
        <f t="shared" si="217"/>
        <v>67845.045045045044</v>
      </c>
      <c r="R138" s="21">
        <f t="shared" si="217"/>
        <v>55097.297297297293</v>
      </c>
      <c r="S138" s="21">
        <f t="shared" si="217"/>
        <v>0</v>
      </c>
      <c r="T138" s="21">
        <f t="shared" si="217"/>
        <v>0</v>
      </c>
      <c r="U138" s="21">
        <f t="shared" si="217"/>
        <v>0</v>
      </c>
      <c r="V138" s="21">
        <f t="shared" si="217"/>
        <v>0</v>
      </c>
      <c r="W138" s="21">
        <f t="shared" si="217"/>
        <v>0</v>
      </c>
      <c r="X138" s="21">
        <f t="shared" si="217"/>
        <v>0</v>
      </c>
      <c r="Y138" s="21">
        <f t="shared" si="217"/>
        <v>0</v>
      </c>
      <c r="Z138" s="21">
        <f t="shared" si="217"/>
        <v>0</v>
      </c>
      <c r="AA138" s="4"/>
    </row>
    <row r="139" spans="1:50" ht="24.95" customHeight="1" x14ac:dyDescent="0.25">
      <c r="A139" s="19"/>
      <c r="B139" s="72" t="str">
        <f t="shared" si="195"/>
        <v>Mai</v>
      </c>
      <c r="C139" s="16" t="str">
        <f t="shared" si="195"/>
        <v>Béziers</v>
      </c>
      <c r="D139" s="16" t="str">
        <f t="shared" si="195"/>
        <v/>
      </c>
      <c r="E139" s="45">
        <f t="shared" si="195"/>
        <v>7871</v>
      </c>
      <c r="F139" s="21">
        <f t="shared" ref="F139:Z139" si="218">F26+F43+F59+F75+F91+F107+F123</f>
        <v>0</v>
      </c>
      <c r="G139" s="21">
        <f t="shared" si="218"/>
        <v>0</v>
      </c>
      <c r="H139" s="21">
        <f t="shared" si="218"/>
        <v>33172.972972972966</v>
      </c>
      <c r="I139" s="21">
        <f t="shared" si="218"/>
        <v>47859.459459459453</v>
      </c>
      <c r="J139" s="21">
        <f t="shared" si="218"/>
        <v>31707.207207207204</v>
      </c>
      <c r="K139" s="21">
        <f t="shared" si="218"/>
        <v>30739.639639639638</v>
      </c>
      <c r="L139" s="21">
        <f t="shared" si="218"/>
        <v>38556.756756756753</v>
      </c>
      <c r="M139" s="21">
        <f t="shared" si="218"/>
        <v>32038.738738738735</v>
      </c>
      <c r="N139" s="21">
        <f t="shared" si="218"/>
        <v>31599.999999999996</v>
      </c>
      <c r="O139" s="21">
        <f t="shared" si="218"/>
        <v>33863.963963963957</v>
      </c>
      <c r="P139" s="21">
        <f t="shared" si="218"/>
        <v>43543.24324324324</v>
      </c>
      <c r="Q139" s="21">
        <f t="shared" si="218"/>
        <v>46982.882882882877</v>
      </c>
      <c r="R139" s="21">
        <f t="shared" si="218"/>
        <v>24659.459459459456</v>
      </c>
      <c r="S139" s="21">
        <f t="shared" si="218"/>
        <v>0</v>
      </c>
      <c r="T139" s="21">
        <f t="shared" si="218"/>
        <v>0</v>
      </c>
      <c r="U139" s="21">
        <f t="shared" si="218"/>
        <v>0</v>
      </c>
      <c r="V139" s="21">
        <f t="shared" si="218"/>
        <v>0</v>
      </c>
      <c r="W139" s="21">
        <f t="shared" si="218"/>
        <v>0</v>
      </c>
      <c r="X139" s="21">
        <f t="shared" si="218"/>
        <v>0</v>
      </c>
      <c r="Y139" s="21">
        <f t="shared" si="218"/>
        <v>0</v>
      </c>
      <c r="Z139" s="21">
        <f t="shared" si="218"/>
        <v>0</v>
      </c>
      <c r="AA139" s="4"/>
    </row>
    <row r="140" spans="1:50" ht="24.95" customHeight="1" x14ac:dyDescent="0.25">
      <c r="A140" s="19"/>
      <c r="B140" s="72" t="str">
        <f t="shared" si="195"/>
        <v>Juin</v>
      </c>
      <c r="C140" s="16" t="str">
        <f t="shared" si="195"/>
        <v>Béziers</v>
      </c>
      <c r="D140" s="16" t="str">
        <f t="shared" si="195"/>
        <v/>
      </c>
      <c r="E140" s="45">
        <f t="shared" si="195"/>
        <v>7871</v>
      </c>
      <c r="F140" s="21">
        <f t="shared" ref="F140:Z140" si="219">F27+F44+F60+F76+F92+F108+F124</f>
        <v>0</v>
      </c>
      <c r="G140" s="21">
        <f t="shared" si="219"/>
        <v>0</v>
      </c>
      <c r="H140" s="21">
        <f t="shared" si="219"/>
        <v>30836.036036036032</v>
      </c>
      <c r="I140" s="21">
        <f t="shared" si="219"/>
        <v>29985.585585585581</v>
      </c>
      <c r="J140" s="21">
        <f t="shared" si="219"/>
        <v>23274.774774774771</v>
      </c>
      <c r="K140" s="21">
        <f t="shared" si="219"/>
        <v>23072.072072072071</v>
      </c>
      <c r="L140" s="21">
        <f t="shared" si="219"/>
        <v>32463.963963963961</v>
      </c>
      <c r="M140" s="21">
        <f t="shared" si="219"/>
        <v>25153.153153153151</v>
      </c>
      <c r="N140" s="21">
        <f t="shared" si="219"/>
        <v>23034.234234234231</v>
      </c>
      <c r="O140" s="21">
        <f t="shared" si="219"/>
        <v>25970.270270270266</v>
      </c>
      <c r="P140" s="21">
        <f t="shared" si="219"/>
        <v>36368.468468468462</v>
      </c>
      <c r="Q140" s="21">
        <f t="shared" si="219"/>
        <v>22559.459459459456</v>
      </c>
      <c r="R140" s="21">
        <f t="shared" si="219"/>
        <v>20967.567567567567</v>
      </c>
      <c r="S140" s="21">
        <f t="shared" si="219"/>
        <v>0</v>
      </c>
      <c r="T140" s="21">
        <f t="shared" si="219"/>
        <v>0</v>
      </c>
      <c r="U140" s="21">
        <f t="shared" si="219"/>
        <v>0</v>
      </c>
      <c r="V140" s="21">
        <f t="shared" si="219"/>
        <v>0</v>
      </c>
      <c r="W140" s="21">
        <f t="shared" si="219"/>
        <v>0</v>
      </c>
      <c r="X140" s="21">
        <f t="shared" si="219"/>
        <v>0</v>
      </c>
      <c r="Y140" s="21">
        <f t="shared" si="219"/>
        <v>0</v>
      </c>
      <c r="Z140" s="21">
        <f t="shared" si="219"/>
        <v>0</v>
      </c>
      <c r="AA140" s="4"/>
    </row>
    <row r="141" spans="1:50" ht="24.95" customHeight="1" x14ac:dyDescent="0.25">
      <c r="A141" s="19"/>
      <c r="B141" s="72" t="str">
        <f t="shared" si="195"/>
        <v>Juillet</v>
      </c>
      <c r="C141" s="16" t="str">
        <f t="shared" si="195"/>
        <v>Béziers</v>
      </c>
      <c r="D141" s="16" t="str">
        <f t="shared" si="195"/>
        <v/>
      </c>
      <c r="E141" s="45">
        <f t="shared" si="195"/>
        <v>7871</v>
      </c>
      <c r="F141" s="21">
        <f t="shared" ref="F141:Z141" si="220">F28+F45+F61+F77+F93+F109+F125</f>
        <v>0</v>
      </c>
      <c r="G141" s="21">
        <f t="shared" si="220"/>
        <v>0</v>
      </c>
      <c r="H141" s="21">
        <f t="shared" si="220"/>
        <v>22336.936936936934</v>
      </c>
      <c r="I141" s="21">
        <f t="shared" si="220"/>
        <v>22141.441441441439</v>
      </c>
      <c r="J141" s="21">
        <f t="shared" si="220"/>
        <v>21078.378378378377</v>
      </c>
      <c r="K141" s="21">
        <f t="shared" si="220"/>
        <v>19821.62162162162</v>
      </c>
      <c r="L141" s="21">
        <f t="shared" si="220"/>
        <v>34775.675675675673</v>
      </c>
      <c r="M141" s="21">
        <f t="shared" si="220"/>
        <v>22488.288288288284</v>
      </c>
      <c r="N141" s="21">
        <f t="shared" si="220"/>
        <v>24713.51351351351</v>
      </c>
      <c r="O141" s="21">
        <f t="shared" si="220"/>
        <v>23154.954954954952</v>
      </c>
      <c r="P141" s="21">
        <f t="shared" si="220"/>
        <v>41845.945945945939</v>
      </c>
      <c r="Q141" s="21">
        <f t="shared" si="220"/>
        <v>19459.459459459456</v>
      </c>
      <c r="R141" s="21">
        <f t="shared" si="220"/>
        <v>18281.08108108108</v>
      </c>
      <c r="S141" s="21">
        <f t="shared" si="220"/>
        <v>0</v>
      </c>
      <c r="T141" s="21">
        <f t="shared" si="220"/>
        <v>0</v>
      </c>
      <c r="U141" s="21">
        <f t="shared" si="220"/>
        <v>0</v>
      </c>
      <c r="V141" s="21">
        <f t="shared" si="220"/>
        <v>0</v>
      </c>
      <c r="W141" s="21">
        <f t="shared" si="220"/>
        <v>0</v>
      </c>
      <c r="X141" s="21">
        <f t="shared" si="220"/>
        <v>0</v>
      </c>
      <c r="Y141" s="21">
        <f t="shared" si="220"/>
        <v>0</v>
      </c>
      <c r="Z141" s="21">
        <f t="shared" si="220"/>
        <v>0</v>
      </c>
      <c r="AA141" s="4"/>
    </row>
    <row r="142" spans="1:50" ht="24.95" customHeight="1" x14ac:dyDescent="0.25">
      <c r="A142" s="19"/>
      <c r="B142" s="72" t="str">
        <f t="shared" si="195"/>
        <v>Août</v>
      </c>
      <c r="C142" s="16" t="str">
        <f t="shared" si="195"/>
        <v>Béziers</v>
      </c>
      <c r="D142" s="16" t="str">
        <f t="shared" si="195"/>
        <v/>
      </c>
      <c r="E142" s="45">
        <f t="shared" si="195"/>
        <v>7871</v>
      </c>
      <c r="F142" s="21">
        <f t="shared" ref="F142:Z142" si="221">F29+F46+F62+F78+F94+F110+F126</f>
        <v>0</v>
      </c>
      <c r="G142" s="21">
        <f t="shared" si="221"/>
        <v>0</v>
      </c>
      <c r="H142" s="21">
        <f t="shared" si="221"/>
        <v>21689.189189189186</v>
      </c>
      <c r="I142" s="21">
        <f t="shared" si="221"/>
        <v>22188.288288288284</v>
      </c>
      <c r="J142" s="21">
        <f t="shared" si="221"/>
        <v>19670.270270270266</v>
      </c>
      <c r="K142" s="21">
        <f t="shared" si="221"/>
        <v>21509.909909909908</v>
      </c>
      <c r="L142" s="21">
        <f t="shared" si="221"/>
        <v>24921.62162162162</v>
      </c>
      <c r="M142" s="21">
        <f t="shared" si="221"/>
        <v>20835.135135135133</v>
      </c>
      <c r="N142" s="21">
        <f t="shared" si="221"/>
        <v>25922.522522522519</v>
      </c>
      <c r="O142" s="21">
        <f t="shared" si="221"/>
        <v>22847.747747747744</v>
      </c>
      <c r="P142" s="21">
        <f t="shared" si="221"/>
        <v>42809.909909909904</v>
      </c>
      <c r="Q142" s="21">
        <f t="shared" si="221"/>
        <v>19008.108108108107</v>
      </c>
      <c r="R142" s="21">
        <f t="shared" si="221"/>
        <v>18954.954954954952</v>
      </c>
      <c r="S142" s="21">
        <f t="shared" si="221"/>
        <v>0</v>
      </c>
      <c r="T142" s="21">
        <f t="shared" si="221"/>
        <v>0</v>
      </c>
      <c r="U142" s="21">
        <f t="shared" si="221"/>
        <v>0</v>
      </c>
      <c r="V142" s="21">
        <f t="shared" si="221"/>
        <v>0</v>
      </c>
      <c r="W142" s="21">
        <f t="shared" si="221"/>
        <v>0</v>
      </c>
      <c r="X142" s="21">
        <f t="shared" si="221"/>
        <v>0</v>
      </c>
      <c r="Y142" s="21">
        <f t="shared" si="221"/>
        <v>0</v>
      </c>
      <c r="Z142" s="21">
        <f t="shared" si="221"/>
        <v>0</v>
      </c>
      <c r="AA142" s="4"/>
    </row>
    <row r="143" spans="1:50" ht="24.95" customHeight="1" x14ac:dyDescent="0.25">
      <c r="A143" s="19"/>
      <c r="B143" s="72" t="str">
        <f t="shared" si="195"/>
        <v>Septembre</v>
      </c>
      <c r="C143" s="16" t="str">
        <f t="shared" si="195"/>
        <v>Béziers</v>
      </c>
      <c r="D143" s="16" t="str">
        <f t="shared" si="195"/>
        <v/>
      </c>
      <c r="E143" s="45">
        <f t="shared" si="195"/>
        <v>7871</v>
      </c>
      <c r="F143" s="21">
        <f t="shared" ref="F143:Z143" si="222">F30+F47+F63+F79+F95+F111+F127</f>
        <v>0</v>
      </c>
      <c r="G143" s="21">
        <f t="shared" si="222"/>
        <v>0</v>
      </c>
      <c r="H143" s="21">
        <f t="shared" si="222"/>
        <v>20397.297297297297</v>
      </c>
      <c r="I143" s="21">
        <f t="shared" si="222"/>
        <v>22388.288288288284</v>
      </c>
      <c r="J143" s="21">
        <f t="shared" si="222"/>
        <v>20977.477477477474</v>
      </c>
      <c r="K143" s="21">
        <f t="shared" si="222"/>
        <v>23438.738738738735</v>
      </c>
      <c r="L143" s="21">
        <f t="shared" si="222"/>
        <v>31579.279279279275</v>
      </c>
      <c r="M143" s="21">
        <f t="shared" si="222"/>
        <v>22306.306306306305</v>
      </c>
      <c r="N143" s="21">
        <f t="shared" si="222"/>
        <v>28100.900900900899</v>
      </c>
      <c r="O143" s="21">
        <f t="shared" si="222"/>
        <v>25354.954954954952</v>
      </c>
      <c r="P143" s="21">
        <f t="shared" si="222"/>
        <v>41369.369369369364</v>
      </c>
      <c r="Q143" s="21">
        <f t="shared" si="222"/>
        <v>18841.441441441439</v>
      </c>
      <c r="R143" s="21">
        <f t="shared" si="222"/>
        <v>18864.864864864863</v>
      </c>
      <c r="S143" s="21">
        <f t="shared" si="222"/>
        <v>0</v>
      </c>
      <c r="T143" s="21">
        <f t="shared" si="222"/>
        <v>0</v>
      </c>
      <c r="U143" s="21">
        <f t="shared" si="222"/>
        <v>0</v>
      </c>
      <c r="V143" s="21">
        <f t="shared" si="222"/>
        <v>0</v>
      </c>
      <c r="W143" s="21">
        <f t="shared" si="222"/>
        <v>0</v>
      </c>
      <c r="X143" s="21">
        <f t="shared" si="222"/>
        <v>0</v>
      </c>
      <c r="Y143" s="21">
        <f t="shared" si="222"/>
        <v>0</v>
      </c>
      <c r="Z143" s="21">
        <f t="shared" si="222"/>
        <v>0</v>
      </c>
      <c r="AA143" s="4"/>
    </row>
    <row r="144" spans="1:50" ht="24.95" customHeight="1" x14ac:dyDescent="0.25">
      <c r="A144" s="19"/>
      <c r="B144" s="72" t="str">
        <f t="shared" si="195"/>
        <v>Octobre</v>
      </c>
      <c r="C144" s="16" t="str">
        <f t="shared" si="195"/>
        <v>Béziers</v>
      </c>
      <c r="D144" s="16" t="str">
        <f t="shared" si="195"/>
        <v/>
      </c>
      <c r="E144" s="45">
        <f t="shared" si="195"/>
        <v>7871</v>
      </c>
      <c r="F144" s="21">
        <f t="shared" ref="F144:Z144" si="223">F31+F48+F64+F80+F96+F112+F128</f>
        <v>0</v>
      </c>
      <c r="G144" s="21">
        <f t="shared" si="223"/>
        <v>0</v>
      </c>
      <c r="H144" s="21">
        <f t="shared" si="223"/>
        <v>29518.918918918916</v>
      </c>
      <c r="I144" s="21">
        <f t="shared" si="223"/>
        <v>22808.108108108107</v>
      </c>
      <c r="J144" s="21">
        <f t="shared" si="223"/>
        <v>22589.189189189186</v>
      </c>
      <c r="K144" s="21">
        <f t="shared" si="223"/>
        <v>34099.999999999993</v>
      </c>
      <c r="L144" s="21">
        <f t="shared" si="223"/>
        <v>46200.900900900895</v>
      </c>
      <c r="M144" s="21">
        <f t="shared" si="223"/>
        <v>23949.549549549545</v>
      </c>
      <c r="N144" s="21">
        <f t="shared" si="223"/>
        <v>35036.036036036036</v>
      </c>
      <c r="O144" s="21">
        <f t="shared" si="223"/>
        <v>33220.720720720718</v>
      </c>
      <c r="P144" s="21">
        <f t="shared" si="223"/>
        <v>58586.486486486479</v>
      </c>
      <c r="Q144" s="21">
        <f t="shared" si="223"/>
        <v>30039.639639639638</v>
      </c>
      <c r="R144" s="21">
        <f t="shared" si="223"/>
        <v>18289.189189189186</v>
      </c>
      <c r="S144" s="21">
        <f t="shared" si="223"/>
        <v>0</v>
      </c>
      <c r="T144" s="21">
        <f t="shared" si="223"/>
        <v>0</v>
      </c>
      <c r="U144" s="21">
        <f t="shared" si="223"/>
        <v>0</v>
      </c>
      <c r="V144" s="21">
        <f t="shared" si="223"/>
        <v>0</v>
      </c>
      <c r="W144" s="21">
        <f t="shared" si="223"/>
        <v>0</v>
      </c>
      <c r="X144" s="21">
        <f t="shared" si="223"/>
        <v>0</v>
      </c>
      <c r="Y144" s="21">
        <f t="shared" si="223"/>
        <v>0</v>
      </c>
      <c r="Z144" s="21">
        <f t="shared" si="223"/>
        <v>0</v>
      </c>
      <c r="AA144" s="4"/>
    </row>
    <row r="145" spans="1:27" ht="24.95" customHeight="1" x14ac:dyDescent="0.25">
      <c r="A145" s="19"/>
      <c r="B145" s="72" t="str">
        <f t="shared" si="195"/>
        <v>Novembre</v>
      </c>
      <c r="C145" s="16" t="str">
        <f t="shared" si="195"/>
        <v>Béziers</v>
      </c>
      <c r="D145" s="16" t="str">
        <f t="shared" si="195"/>
        <v/>
      </c>
      <c r="E145" s="45">
        <f t="shared" si="195"/>
        <v>7871</v>
      </c>
      <c r="F145" s="21">
        <f t="shared" ref="F145:Z145" si="224">F32+F49+F65+F81+F97+F113+F129</f>
        <v>0</v>
      </c>
      <c r="G145" s="21">
        <f t="shared" si="224"/>
        <v>0</v>
      </c>
      <c r="H145" s="21">
        <f t="shared" si="224"/>
        <v>84829.729729729719</v>
      </c>
      <c r="I145" s="21">
        <f t="shared" si="224"/>
        <v>86627.927927927914</v>
      </c>
      <c r="J145" s="21">
        <f t="shared" si="224"/>
        <v>63183.78378378378</v>
      </c>
      <c r="K145" s="21">
        <f t="shared" si="224"/>
        <v>59161.261261261257</v>
      </c>
      <c r="L145" s="21">
        <f t="shared" si="224"/>
        <v>85958.55855855855</v>
      </c>
      <c r="M145" s="21">
        <f t="shared" si="224"/>
        <v>85498.198198198195</v>
      </c>
      <c r="N145" s="21">
        <f t="shared" si="224"/>
        <v>95154.054054054039</v>
      </c>
      <c r="O145" s="21">
        <f t="shared" si="224"/>
        <v>79759.459459459453</v>
      </c>
      <c r="P145" s="21">
        <f t="shared" si="224"/>
        <v>80973.873873873861</v>
      </c>
      <c r="Q145" s="21">
        <f t="shared" si="224"/>
        <v>60585.585585585577</v>
      </c>
      <c r="R145" s="21">
        <f t="shared" si="224"/>
        <v>36212.612612612611</v>
      </c>
      <c r="S145" s="21">
        <f t="shared" si="224"/>
        <v>0</v>
      </c>
      <c r="T145" s="21">
        <f t="shared" si="224"/>
        <v>0</v>
      </c>
      <c r="U145" s="21">
        <f t="shared" si="224"/>
        <v>0</v>
      </c>
      <c r="V145" s="21">
        <f t="shared" si="224"/>
        <v>0</v>
      </c>
      <c r="W145" s="21">
        <f t="shared" si="224"/>
        <v>0</v>
      </c>
      <c r="X145" s="21">
        <f t="shared" si="224"/>
        <v>0</v>
      </c>
      <c r="Y145" s="21">
        <f t="shared" si="224"/>
        <v>0</v>
      </c>
      <c r="Z145" s="21">
        <f t="shared" si="224"/>
        <v>0</v>
      </c>
      <c r="AA145" s="4"/>
    </row>
    <row r="146" spans="1:27" ht="24.95" customHeight="1" x14ac:dyDescent="0.25">
      <c r="A146" s="19"/>
      <c r="B146" s="72" t="str">
        <f t="shared" si="195"/>
        <v>Décembre</v>
      </c>
      <c r="C146" s="16" t="str">
        <f t="shared" si="195"/>
        <v>Béziers</v>
      </c>
      <c r="D146" s="16" t="str">
        <f t="shared" si="195"/>
        <v/>
      </c>
      <c r="E146" s="45">
        <f t="shared" si="195"/>
        <v>7871</v>
      </c>
      <c r="F146" s="21">
        <f t="shared" ref="F146:Z146" si="225">F33+F50+F66+F82+F98+F114+F130</f>
        <v>0</v>
      </c>
      <c r="G146" s="21">
        <f t="shared" si="225"/>
        <v>0</v>
      </c>
      <c r="H146" s="21">
        <f t="shared" si="225"/>
        <v>132247.74774774772</v>
      </c>
      <c r="I146" s="21">
        <f t="shared" si="225"/>
        <v>119229.72972972972</v>
      </c>
      <c r="J146" s="21">
        <f t="shared" si="225"/>
        <v>105597.29729729729</v>
      </c>
      <c r="K146" s="21">
        <f t="shared" si="225"/>
        <v>69074.774774774764</v>
      </c>
      <c r="L146" s="21">
        <f t="shared" si="225"/>
        <v>92318.018018018003</v>
      </c>
      <c r="M146" s="21">
        <f t="shared" si="225"/>
        <v>120029.72972972972</v>
      </c>
      <c r="N146" s="21">
        <f t="shared" si="225"/>
        <v>113280.06630630628</v>
      </c>
      <c r="O146" s="21">
        <f t="shared" si="225"/>
        <v>98936.036036036021</v>
      </c>
      <c r="P146" s="21">
        <f t="shared" si="225"/>
        <v>104188.35288288287</v>
      </c>
      <c r="Q146" s="21">
        <f t="shared" si="225"/>
        <v>90099.999999999985</v>
      </c>
      <c r="R146" s="21">
        <f t="shared" si="225"/>
        <v>72621.621621621613</v>
      </c>
      <c r="S146" s="21">
        <f t="shared" si="225"/>
        <v>0</v>
      </c>
      <c r="T146" s="21">
        <f t="shared" si="225"/>
        <v>0</v>
      </c>
      <c r="U146" s="21">
        <f t="shared" si="225"/>
        <v>0</v>
      </c>
      <c r="V146" s="21">
        <f t="shared" si="225"/>
        <v>0</v>
      </c>
      <c r="W146" s="21">
        <f t="shared" si="225"/>
        <v>0</v>
      </c>
      <c r="X146" s="21">
        <f t="shared" si="225"/>
        <v>0</v>
      </c>
      <c r="Y146" s="21">
        <f t="shared" si="225"/>
        <v>0</v>
      </c>
      <c r="Z146" s="21">
        <f t="shared" si="225"/>
        <v>0</v>
      </c>
      <c r="AA146" s="4"/>
    </row>
    <row r="147" spans="1:27" ht="24.95" customHeight="1" x14ac:dyDescent="0.25">
      <c r="A147" s="19"/>
      <c r="B147" s="86" t="s">
        <v>38</v>
      </c>
      <c r="C147" s="16" t="str">
        <f>C34</f>
        <v>Béziers</v>
      </c>
      <c r="D147" s="16" t="str">
        <f>D34</f>
        <v/>
      </c>
      <c r="E147" s="45">
        <f>E34</f>
        <v>7871</v>
      </c>
      <c r="F147" s="87">
        <f>SUM(F135:F146)</f>
        <v>0</v>
      </c>
      <c r="G147" s="87">
        <f t="shared" ref="G147" si="226">SUM(G135:G146)</f>
        <v>0</v>
      </c>
      <c r="H147" s="87">
        <f t="shared" ref="H147" si="227">SUM(H135:H146)</f>
        <v>768751.35135135113</v>
      </c>
      <c r="I147" s="87">
        <f t="shared" ref="I147" si="228">SUM(I135:I146)</f>
        <v>822226.12612612604</v>
      </c>
      <c r="J147" s="87">
        <f t="shared" ref="J147" si="229">SUM(J135:J146)</f>
        <v>711612.88288288284</v>
      </c>
      <c r="K147" s="87">
        <f t="shared" ref="K147" si="230">SUM(K135:K146)</f>
        <v>679477.4774774774</v>
      </c>
      <c r="L147" s="87">
        <f t="shared" ref="L147" si="231">SUM(L135:L146)</f>
        <v>712950.45045045041</v>
      </c>
      <c r="M147" s="87">
        <f t="shared" ref="M147" si="232">SUM(M135:M146)</f>
        <v>710265.76576576568</v>
      </c>
      <c r="N147" s="87">
        <f t="shared" ref="N147" si="233">SUM(N135:N146)</f>
        <v>768452.13837837835</v>
      </c>
      <c r="O147" s="87">
        <f t="shared" ref="O147" si="234">SUM(O135:O146)</f>
        <v>747558.55855855835</v>
      </c>
      <c r="P147" s="87">
        <f t="shared" ref="P147" si="235">SUM(P135:P146)</f>
        <v>827962.22675675666</v>
      </c>
      <c r="Q147" s="87">
        <f t="shared" ref="Q147:Z147" si="236">SUM(Q135:Q146)</f>
        <v>672733.33333333326</v>
      </c>
      <c r="R147" s="87">
        <f t="shared" si="236"/>
        <v>555708.10810810805</v>
      </c>
      <c r="S147" s="87">
        <f t="shared" si="236"/>
        <v>0</v>
      </c>
      <c r="T147" s="87">
        <f t="shared" si="236"/>
        <v>0</v>
      </c>
      <c r="U147" s="87">
        <f t="shared" si="236"/>
        <v>0</v>
      </c>
      <c r="V147" s="87">
        <f t="shared" si="236"/>
        <v>0</v>
      </c>
      <c r="W147" s="87">
        <f t="shared" si="236"/>
        <v>0</v>
      </c>
      <c r="X147" s="87">
        <f t="shared" si="236"/>
        <v>0</v>
      </c>
      <c r="Y147" s="87">
        <f t="shared" si="236"/>
        <v>0</v>
      </c>
      <c r="Z147" s="87">
        <f t="shared" si="236"/>
        <v>0</v>
      </c>
      <c r="AA147" s="4"/>
    </row>
    <row r="148" spans="1:27" ht="50.1" customHeight="1" x14ac:dyDescent="0.25">
      <c r="A148" s="19"/>
      <c r="B148" s="296" t="s">
        <v>67</v>
      </c>
      <c r="C148" s="296"/>
      <c r="D148" s="296"/>
      <c r="E148" s="296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5"/>
      <c r="AA148" s="4"/>
    </row>
    <row r="149" spans="1:27" ht="50.1" customHeight="1" x14ac:dyDescent="0.25">
      <c r="A149" s="19"/>
      <c r="B149" s="297"/>
      <c r="C149" s="297"/>
      <c r="D149" s="297"/>
      <c r="E149" s="297"/>
      <c r="F149" s="294" t="s">
        <v>28</v>
      </c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5"/>
      <c r="AA149" s="4"/>
    </row>
    <row r="150" spans="1:27" ht="50.1" customHeight="1" x14ac:dyDescent="0.25">
      <c r="A150" s="19"/>
      <c r="B150" s="96" t="str">
        <f t="shared" ref="B150:E151" si="237">B38</f>
        <v>Mois</v>
      </c>
      <c r="C150" s="97" t="str">
        <f t="shared" si="237"/>
        <v xml:space="preserve">VILLE : </v>
      </c>
      <c r="D150" s="97" t="str">
        <f t="shared" si="237"/>
        <v>ANNEE</v>
      </c>
      <c r="E150" s="97" t="str">
        <f t="shared" si="237"/>
        <v xml:space="preserve">Surface de plancher </v>
      </c>
      <c r="F150" s="98">
        <v>2010</v>
      </c>
      <c r="G150" s="98">
        <f>F150+1</f>
        <v>2011</v>
      </c>
      <c r="H150" s="98">
        <f>G150+1</f>
        <v>2012</v>
      </c>
      <c r="I150" s="98">
        <f t="shared" ref="I150" si="238">H150+1</f>
        <v>2013</v>
      </c>
      <c r="J150" s="98">
        <f t="shared" ref="J150" si="239">I150+1</f>
        <v>2014</v>
      </c>
      <c r="K150" s="98">
        <f t="shared" ref="K150" si="240">J150+1</f>
        <v>2015</v>
      </c>
      <c r="L150" s="98">
        <f t="shared" ref="L150" si="241">K150+1</f>
        <v>2016</v>
      </c>
      <c r="M150" s="98">
        <f t="shared" ref="M150" si="242">L150+1</f>
        <v>2017</v>
      </c>
      <c r="N150" s="98">
        <f t="shared" ref="N150" si="243">M150+1</f>
        <v>2018</v>
      </c>
      <c r="O150" s="98">
        <f t="shared" ref="O150" si="244">N150+1</f>
        <v>2019</v>
      </c>
      <c r="P150" s="98">
        <f t="shared" ref="P150" si="245">O150+1</f>
        <v>2020</v>
      </c>
      <c r="Q150" s="98">
        <f t="shared" ref="Q150" si="246">P150+1</f>
        <v>2021</v>
      </c>
      <c r="R150" s="98">
        <f t="shared" ref="R150" si="247">Q150+1</f>
        <v>2022</v>
      </c>
      <c r="S150" s="98">
        <f t="shared" ref="S150" si="248">R150+1</f>
        <v>2023</v>
      </c>
      <c r="T150" s="98">
        <f t="shared" ref="T150" si="249">S150+1</f>
        <v>2024</v>
      </c>
      <c r="U150" s="98">
        <f t="shared" ref="U150" si="250">T150+1</f>
        <v>2025</v>
      </c>
      <c r="V150" s="98">
        <f t="shared" ref="V150" si="251">U150+1</f>
        <v>2026</v>
      </c>
      <c r="W150" s="98">
        <f t="shared" ref="W150" si="252">V150+1</f>
        <v>2027</v>
      </c>
      <c r="X150" s="98">
        <f t="shared" ref="X150" si="253">W150+1</f>
        <v>2028</v>
      </c>
      <c r="Y150" s="98">
        <f t="shared" ref="Y150" si="254">X150+1</f>
        <v>2029</v>
      </c>
      <c r="Z150" s="98">
        <f t="shared" ref="Z150" si="255">Y150+1</f>
        <v>2030</v>
      </c>
      <c r="AA150" s="4"/>
    </row>
    <row r="151" spans="1:27" ht="24.95" customHeight="1" x14ac:dyDescent="0.25">
      <c r="A151" s="19"/>
      <c r="B151" s="72" t="str">
        <f t="shared" si="237"/>
        <v>Janvier</v>
      </c>
      <c r="C151" s="16" t="str">
        <f t="shared" si="237"/>
        <v>Béziers</v>
      </c>
      <c r="D151" s="16" t="str">
        <f t="shared" si="237"/>
        <v/>
      </c>
      <c r="E151" s="45">
        <f t="shared" si="237"/>
        <v>7871</v>
      </c>
      <c r="F151" s="21">
        <f t="shared" ref="F151:Z151" si="256">F135+F5</f>
        <v>0</v>
      </c>
      <c r="G151" s="21">
        <f t="shared" si="256"/>
        <v>0</v>
      </c>
      <c r="H151" s="21">
        <f t="shared" si="256"/>
        <v>154765.19819819817</v>
      </c>
      <c r="I151" s="21">
        <f t="shared" si="256"/>
        <v>195627.96396396394</v>
      </c>
      <c r="J151" s="21">
        <f t="shared" si="256"/>
        <v>174164.2342342342</v>
      </c>
      <c r="K151" s="21">
        <f t="shared" si="256"/>
        <v>183047.54954954953</v>
      </c>
      <c r="L151" s="21">
        <f t="shared" si="256"/>
        <v>145160.60360360361</v>
      </c>
      <c r="M151" s="21">
        <f t="shared" si="256"/>
        <v>179924.18918918917</v>
      </c>
      <c r="N151" s="21">
        <f t="shared" si="256"/>
        <v>141137.36036036036</v>
      </c>
      <c r="O151" s="21">
        <f t="shared" si="256"/>
        <v>188013.26126126124</v>
      </c>
      <c r="P151" s="21">
        <f t="shared" si="256"/>
        <v>161603.93693693692</v>
      </c>
      <c r="Q151" s="21">
        <f t="shared" si="256"/>
        <v>179724.46846846846</v>
      </c>
      <c r="R151" s="21">
        <f t="shared" si="256"/>
        <v>152765.93693693692</v>
      </c>
      <c r="S151" s="21">
        <f t="shared" si="256"/>
        <v>0</v>
      </c>
      <c r="T151" s="21">
        <f t="shared" si="256"/>
        <v>0</v>
      </c>
      <c r="U151" s="21">
        <f t="shared" si="256"/>
        <v>0</v>
      </c>
      <c r="V151" s="21">
        <f t="shared" si="256"/>
        <v>0</v>
      </c>
      <c r="W151" s="21">
        <f t="shared" si="256"/>
        <v>0</v>
      </c>
      <c r="X151" s="21">
        <f t="shared" si="256"/>
        <v>0</v>
      </c>
      <c r="Y151" s="21">
        <f t="shared" si="256"/>
        <v>0</v>
      </c>
      <c r="Z151" s="21">
        <f t="shared" si="256"/>
        <v>0</v>
      </c>
      <c r="AA151" s="4"/>
    </row>
    <row r="152" spans="1:27" ht="24.95" customHeight="1" x14ac:dyDescent="0.25">
      <c r="A152" s="19"/>
      <c r="B152" s="72" t="str">
        <f t="shared" ref="B152:E152" si="257">B40</f>
        <v>Février</v>
      </c>
      <c r="C152" s="16" t="str">
        <f t="shared" si="257"/>
        <v>Béziers</v>
      </c>
      <c r="D152" s="16" t="str">
        <f t="shared" si="257"/>
        <v/>
      </c>
      <c r="E152" s="45">
        <f t="shared" si="257"/>
        <v>7871</v>
      </c>
      <c r="F152" s="21">
        <f t="shared" ref="F152:Z152" si="258">F136+F6</f>
        <v>0</v>
      </c>
      <c r="G152" s="21">
        <f t="shared" si="258"/>
        <v>0</v>
      </c>
      <c r="H152" s="21">
        <f t="shared" si="258"/>
        <v>196610.85585585583</v>
      </c>
      <c r="I152" s="21">
        <f t="shared" si="258"/>
        <v>178110.78378378376</v>
      </c>
      <c r="J152" s="21">
        <f t="shared" si="258"/>
        <v>144905.1261261261</v>
      </c>
      <c r="K152" s="21">
        <f t="shared" si="258"/>
        <v>177973.90090090089</v>
      </c>
      <c r="L152" s="21">
        <f t="shared" si="258"/>
        <v>131927.22522522521</v>
      </c>
      <c r="M152" s="21">
        <f t="shared" si="258"/>
        <v>138077.53153153154</v>
      </c>
      <c r="N152" s="21">
        <f t="shared" si="258"/>
        <v>167361.5045045045</v>
      </c>
      <c r="O152" s="21">
        <f t="shared" si="258"/>
        <v>151156.29729729728</v>
      </c>
      <c r="P152" s="21">
        <f t="shared" si="258"/>
        <v>133671.18018018018</v>
      </c>
      <c r="Q152" s="21">
        <f t="shared" si="258"/>
        <v>131375.14414414414</v>
      </c>
      <c r="R152" s="21">
        <f t="shared" si="258"/>
        <v>134013.47747747746</v>
      </c>
      <c r="S152" s="21">
        <f t="shared" si="258"/>
        <v>0</v>
      </c>
      <c r="T152" s="21">
        <f t="shared" si="258"/>
        <v>0</v>
      </c>
      <c r="U152" s="21">
        <f t="shared" si="258"/>
        <v>0</v>
      </c>
      <c r="V152" s="21">
        <f t="shared" si="258"/>
        <v>0</v>
      </c>
      <c r="W152" s="21">
        <f t="shared" si="258"/>
        <v>0</v>
      </c>
      <c r="X152" s="21">
        <f t="shared" si="258"/>
        <v>0</v>
      </c>
      <c r="Y152" s="21">
        <f t="shared" si="258"/>
        <v>0</v>
      </c>
      <c r="Z152" s="21">
        <f t="shared" si="258"/>
        <v>0</v>
      </c>
      <c r="AA152" s="4"/>
    </row>
    <row r="153" spans="1:27" ht="24.95" customHeight="1" x14ac:dyDescent="0.25">
      <c r="A153" s="19"/>
      <c r="B153" s="72" t="str">
        <f t="shared" ref="B153:E153" si="259">B41</f>
        <v>Mars</v>
      </c>
      <c r="C153" s="16" t="str">
        <f t="shared" si="259"/>
        <v>Béziers</v>
      </c>
      <c r="D153" s="16" t="str">
        <f t="shared" si="259"/>
        <v/>
      </c>
      <c r="E153" s="45">
        <f t="shared" si="259"/>
        <v>7871</v>
      </c>
      <c r="F153" s="21">
        <f t="shared" ref="F153:Z153" si="260">F137+F7</f>
        <v>0</v>
      </c>
      <c r="G153" s="21">
        <f t="shared" si="260"/>
        <v>0</v>
      </c>
      <c r="H153" s="21">
        <f t="shared" si="260"/>
        <v>113639.65765765765</v>
      </c>
      <c r="I153" s="21">
        <f t="shared" si="260"/>
        <v>164736.99099099098</v>
      </c>
      <c r="J153" s="21">
        <f t="shared" si="260"/>
        <v>164460</v>
      </c>
      <c r="K153" s="21">
        <f t="shared" si="260"/>
        <v>120907.05405405404</v>
      </c>
      <c r="L153" s="21">
        <f t="shared" si="260"/>
        <v>130224.21621621621</v>
      </c>
      <c r="M153" s="21">
        <f t="shared" si="260"/>
        <v>113273.86486486485</v>
      </c>
      <c r="N153" s="21">
        <f t="shared" si="260"/>
        <v>148422.1261261261</v>
      </c>
      <c r="O153" s="21">
        <f t="shared" si="260"/>
        <v>109847.35135135135</v>
      </c>
      <c r="P153" s="21">
        <f t="shared" si="260"/>
        <v>132914.71171171172</v>
      </c>
      <c r="Q153" s="21">
        <f t="shared" si="260"/>
        <v>119624.0990990991</v>
      </c>
      <c r="R153" s="21">
        <f t="shared" si="260"/>
        <v>122561.04504504503</v>
      </c>
      <c r="S153" s="21">
        <f t="shared" si="260"/>
        <v>0</v>
      </c>
      <c r="T153" s="21">
        <f t="shared" si="260"/>
        <v>0</v>
      </c>
      <c r="U153" s="21">
        <f t="shared" si="260"/>
        <v>0</v>
      </c>
      <c r="V153" s="21">
        <f t="shared" si="260"/>
        <v>0</v>
      </c>
      <c r="W153" s="21">
        <f t="shared" si="260"/>
        <v>0</v>
      </c>
      <c r="X153" s="21">
        <f t="shared" si="260"/>
        <v>0</v>
      </c>
      <c r="Y153" s="21">
        <f t="shared" si="260"/>
        <v>0</v>
      </c>
      <c r="Z153" s="21">
        <f t="shared" si="260"/>
        <v>0</v>
      </c>
      <c r="AA153" s="4"/>
    </row>
    <row r="154" spans="1:27" ht="24.95" customHeight="1" x14ac:dyDescent="0.25">
      <c r="A154" s="19"/>
      <c r="B154" s="72" t="str">
        <f t="shared" ref="B154:E154" si="261">B42</f>
        <v>Avril</v>
      </c>
      <c r="C154" s="16" t="str">
        <f t="shared" si="261"/>
        <v>Béziers</v>
      </c>
      <c r="D154" s="16" t="str">
        <f t="shared" si="261"/>
        <v/>
      </c>
      <c r="E154" s="45">
        <f t="shared" si="261"/>
        <v>7871</v>
      </c>
      <c r="F154" s="21">
        <f t="shared" ref="F154:Z154" si="262">F138+F8</f>
        <v>0</v>
      </c>
      <c r="G154" s="21">
        <f t="shared" si="262"/>
        <v>0</v>
      </c>
      <c r="H154" s="21">
        <f t="shared" si="262"/>
        <v>83918.810810810799</v>
      </c>
      <c r="I154" s="21">
        <f t="shared" si="262"/>
        <v>96451.55855855855</v>
      </c>
      <c r="J154" s="21">
        <f t="shared" si="262"/>
        <v>92497.144144144142</v>
      </c>
      <c r="K154" s="21">
        <f t="shared" si="262"/>
        <v>86110.954954954941</v>
      </c>
      <c r="L154" s="21">
        <f t="shared" si="262"/>
        <v>93493.630630630621</v>
      </c>
      <c r="M154" s="21">
        <f t="shared" si="262"/>
        <v>79621.081081081065</v>
      </c>
      <c r="N154" s="21">
        <f t="shared" si="262"/>
        <v>94092.819819819822</v>
      </c>
      <c r="O154" s="21">
        <f t="shared" si="262"/>
        <v>108898.54054054053</v>
      </c>
      <c r="P154" s="21">
        <f t="shared" si="262"/>
        <v>114470.74774774774</v>
      </c>
      <c r="Q154" s="21">
        <f t="shared" si="262"/>
        <v>107242.04504504504</v>
      </c>
      <c r="R154" s="21">
        <f t="shared" si="262"/>
        <v>94008.297297297293</v>
      </c>
      <c r="S154" s="21">
        <f t="shared" si="262"/>
        <v>0</v>
      </c>
      <c r="T154" s="21">
        <f t="shared" si="262"/>
        <v>0</v>
      </c>
      <c r="U154" s="21">
        <f t="shared" si="262"/>
        <v>0</v>
      </c>
      <c r="V154" s="21">
        <f t="shared" si="262"/>
        <v>0</v>
      </c>
      <c r="W154" s="21">
        <f t="shared" si="262"/>
        <v>0</v>
      </c>
      <c r="X154" s="21">
        <f t="shared" si="262"/>
        <v>0</v>
      </c>
      <c r="Y154" s="21">
        <f t="shared" si="262"/>
        <v>0</v>
      </c>
      <c r="Z154" s="21">
        <f t="shared" si="262"/>
        <v>0</v>
      </c>
      <c r="AA154" s="4"/>
    </row>
    <row r="155" spans="1:27" ht="24.95" customHeight="1" x14ac:dyDescent="0.25">
      <c r="A155" s="19"/>
      <c r="B155" s="72" t="str">
        <f t="shared" ref="B155:E155" si="263">B43</f>
        <v>Mai</v>
      </c>
      <c r="C155" s="16" t="str">
        <f t="shared" si="263"/>
        <v>Béziers</v>
      </c>
      <c r="D155" s="16" t="str">
        <f t="shared" si="263"/>
        <v/>
      </c>
      <c r="E155" s="45">
        <f t="shared" si="263"/>
        <v>7871</v>
      </c>
      <c r="F155" s="21">
        <f t="shared" ref="F155:Z155" si="264">F139+F9</f>
        <v>0</v>
      </c>
      <c r="G155" s="21">
        <f t="shared" si="264"/>
        <v>0</v>
      </c>
      <c r="H155" s="21">
        <f t="shared" si="264"/>
        <v>62207.972972972966</v>
      </c>
      <c r="I155" s="21">
        <f t="shared" si="264"/>
        <v>85799.459459459453</v>
      </c>
      <c r="J155" s="21">
        <f t="shared" si="264"/>
        <v>66045.207207207204</v>
      </c>
      <c r="K155" s="21">
        <f t="shared" si="264"/>
        <v>63632.639639639638</v>
      </c>
      <c r="L155" s="21">
        <f t="shared" si="264"/>
        <v>75021.756756756746</v>
      </c>
      <c r="M155" s="21">
        <f t="shared" si="264"/>
        <v>65709.738738738728</v>
      </c>
      <c r="N155" s="21">
        <f t="shared" si="264"/>
        <v>64066</v>
      </c>
      <c r="O155" s="21">
        <f t="shared" si="264"/>
        <v>65434.963963963957</v>
      </c>
      <c r="P155" s="21">
        <f t="shared" si="264"/>
        <v>78409.24324324324</v>
      </c>
      <c r="Q155" s="21">
        <f t="shared" si="264"/>
        <v>83162.88288288287</v>
      </c>
      <c r="R155" s="21">
        <f t="shared" si="264"/>
        <v>63983.459459459453</v>
      </c>
      <c r="S155" s="21">
        <f t="shared" si="264"/>
        <v>0</v>
      </c>
      <c r="T155" s="21">
        <f t="shared" si="264"/>
        <v>0</v>
      </c>
      <c r="U155" s="21">
        <f t="shared" si="264"/>
        <v>0</v>
      </c>
      <c r="V155" s="21">
        <f t="shared" si="264"/>
        <v>0</v>
      </c>
      <c r="W155" s="21">
        <f t="shared" si="264"/>
        <v>0</v>
      </c>
      <c r="X155" s="21">
        <f t="shared" si="264"/>
        <v>0</v>
      </c>
      <c r="Y155" s="21">
        <f t="shared" si="264"/>
        <v>0</v>
      </c>
      <c r="Z155" s="21">
        <f t="shared" si="264"/>
        <v>0</v>
      </c>
      <c r="AA155" s="4"/>
    </row>
    <row r="156" spans="1:27" ht="24.95" customHeight="1" x14ac:dyDescent="0.25">
      <c r="A156" s="19"/>
      <c r="B156" s="72" t="str">
        <f t="shared" ref="B156:E156" si="265">B44</f>
        <v>Juin</v>
      </c>
      <c r="C156" s="16" t="str">
        <f t="shared" si="265"/>
        <v>Béziers</v>
      </c>
      <c r="D156" s="16" t="str">
        <f t="shared" si="265"/>
        <v/>
      </c>
      <c r="E156" s="45">
        <f t="shared" si="265"/>
        <v>7871</v>
      </c>
      <c r="F156" s="21">
        <f t="shared" ref="F156:Z156" si="266">F140+F10</f>
        <v>0</v>
      </c>
      <c r="G156" s="21">
        <f t="shared" si="266"/>
        <v>0</v>
      </c>
      <c r="H156" s="21">
        <f t="shared" si="266"/>
        <v>75482.036036036036</v>
      </c>
      <c r="I156" s="21">
        <f t="shared" si="266"/>
        <v>66548.585585585577</v>
      </c>
      <c r="J156" s="21">
        <f t="shared" si="266"/>
        <v>69104.774774774764</v>
      </c>
      <c r="K156" s="21">
        <f t="shared" si="266"/>
        <v>78478.072072072071</v>
      </c>
      <c r="L156" s="21">
        <f t="shared" si="266"/>
        <v>79127.963963963964</v>
      </c>
      <c r="M156" s="21">
        <f t="shared" si="266"/>
        <v>81142.153153153151</v>
      </c>
      <c r="N156" s="21">
        <f t="shared" si="266"/>
        <v>68753.234234234231</v>
      </c>
      <c r="O156" s="21">
        <f t="shared" si="266"/>
        <v>66600.270270270266</v>
      </c>
      <c r="P156" s="21">
        <f t="shared" si="266"/>
        <v>83068.468468468462</v>
      </c>
      <c r="Q156" s="21">
        <f t="shared" si="266"/>
        <v>72034.459459459453</v>
      </c>
      <c r="R156" s="21">
        <f t="shared" si="266"/>
        <v>75655.567567567574</v>
      </c>
      <c r="S156" s="21">
        <f t="shared" si="266"/>
        <v>0</v>
      </c>
      <c r="T156" s="21">
        <f t="shared" si="266"/>
        <v>0</v>
      </c>
      <c r="U156" s="21">
        <f t="shared" si="266"/>
        <v>0</v>
      </c>
      <c r="V156" s="21">
        <f t="shared" si="266"/>
        <v>0</v>
      </c>
      <c r="W156" s="21">
        <f t="shared" si="266"/>
        <v>0</v>
      </c>
      <c r="X156" s="21">
        <f t="shared" si="266"/>
        <v>0</v>
      </c>
      <c r="Y156" s="21">
        <f t="shared" si="266"/>
        <v>0</v>
      </c>
      <c r="Z156" s="21">
        <f t="shared" si="266"/>
        <v>0</v>
      </c>
      <c r="AA156" s="4"/>
    </row>
    <row r="157" spans="1:27" ht="24.95" customHeight="1" x14ac:dyDescent="0.25">
      <c r="A157" s="19"/>
      <c r="B157" s="72" t="str">
        <f t="shared" ref="B157:E157" si="267">B45</f>
        <v>Juillet</v>
      </c>
      <c r="C157" s="16" t="str">
        <f t="shared" si="267"/>
        <v>Béziers</v>
      </c>
      <c r="D157" s="16" t="str">
        <f t="shared" si="267"/>
        <v/>
      </c>
      <c r="E157" s="45">
        <f t="shared" si="267"/>
        <v>7871</v>
      </c>
      <c r="F157" s="21">
        <f t="shared" ref="F157:Z157" si="268">F141+F11</f>
        <v>0</v>
      </c>
      <c r="G157" s="21">
        <f t="shared" si="268"/>
        <v>0</v>
      </c>
      <c r="H157" s="21">
        <f t="shared" si="268"/>
        <v>78324.936936936938</v>
      </c>
      <c r="I157" s="21">
        <f t="shared" si="268"/>
        <v>85457.441441441435</v>
      </c>
      <c r="J157" s="21">
        <f t="shared" si="268"/>
        <v>73481.378378378373</v>
      </c>
      <c r="K157" s="21">
        <f t="shared" si="268"/>
        <v>88345.621621621627</v>
      </c>
      <c r="L157" s="21">
        <f t="shared" si="268"/>
        <v>93719.67567567568</v>
      </c>
      <c r="M157" s="21">
        <f t="shared" si="268"/>
        <v>79818.288288288284</v>
      </c>
      <c r="N157" s="21">
        <f t="shared" si="268"/>
        <v>88195.513513513506</v>
      </c>
      <c r="O157" s="21">
        <f t="shared" si="268"/>
        <v>90116.954954954956</v>
      </c>
      <c r="P157" s="21">
        <f t="shared" si="268"/>
        <v>103419.94594594595</v>
      </c>
      <c r="Q157" s="21">
        <f t="shared" si="268"/>
        <v>77469.459459459453</v>
      </c>
      <c r="R157" s="21">
        <f t="shared" si="268"/>
        <v>82951.08108108108</v>
      </c>
      <c r="S157" s="21">
        <f t="shared" si="268"/>
        <v>0</v>
      </c>
      <c r="T157" s="21">
        <f t="shared" si="268"/>
        <v>0</v>
      </c>
      <c r="U157" s="21">
        <f t="shared" si="268"/>
        <v>0</v>
      </c>
      <c r="V157" s="21">
        <f t="shared" si="268"/>
        <v>0</v>
      </c>
      <c r="W157" s="21">
        <f t="shared" si="268"/>
        <v>0</v>
      </c>
      <c r="X157" s="21">
        <f t="shared" si="268"/>
        <v>0</v>
      </c>
      <c r="Y157" s="21">
        <f t="shared" si="268"/>
        <v>0</v>
      </c>
      <c r="Z157" s="21">
        <f t="shared" si="268"/>
        <v>0</v>
      </c>
      <c r="AA157" s="4"/>
    </row>
    <row r="158" spans="1:27" ht="24.95" customHeight="1" x14ac:dyDescent="0.25">
      <c r="A158" s="19"/>
      <c r="B158" s="72" t="str">
        <f t="shared" ref="B158:E158" si="269">B46</f>
        <v>Août</v>
      </c>
      <c r="C158" s="16" t="str">
        <f t="shared" si="269"/>
        <v>Béziers</v>
      </c>
      <c r="D158" s="16" t="str">
        <f t="shared" si="269"/>
        <v/>
      </c>
      <c r="E158" s="45">
        <f t="shared" si="269"/>
        <v>7871</v>
      </c>
      <c r="F158" s="21">
        <f t="shared" ref="F158:Z158" si="270">F142+F12</f>
        <v>0</v>
      </c>
      <c r="G158" s="21">
        <f t="shared" si="270"/>
        <v>0</v>
      </c>
      <c r="H158" s="21">
        <f t="shared" si="270"/>
        <v>84851.189189189186</v>
      </c>
      <c r="I158" s="21">
        <f t="shared" si="270"/>
        <v>79772.288288288284</v>
      </c>
      <c r="J158" s="21">
        <f t="shared" si="270"/>
        <v>72634.270270270266</v>
      </c>
      <c r="K158" s="21">
        <f t="shared" si="270"/>
        <v>78622.909909909911</v>
      </c>
      <c r="L158" s="21">
        <f t="shared" si="270"/>
        <v>82868.621621621627</v>
      </c>
      <c r="M158" s="21">
        <f t="shared" si="270"/>
        <v>78879.135135135133</v>
      </c>
      <c r="N158" s="21">
        <f t="shared" si="270"/>
        <v>89511.522522522515</v>
      </c>
      <c r="O158" s="21">
        <f t="shared" si="270"/>
        <v>82061.747747747751</v>
      </c>
      <c r="P158" s="21">
        <f t="shared" si="270"/>
        <v>103829.90990990991</v>
      </c>
      <c r="Q158" s="21">
        <f t="shared" si="270"/>
        <v>77219.108108108107</v>
      </c>
      <c r="R158" s="21">
        <f t="shared" si="270"/>
        <v>84467.954954954956</v>
      </c>
      <c r="S158" s="21">
        <f t="shared" si="270"/>
        <v>0</v>
      </c>
      <c r="T158" s="21">
        <f t="shared" si="270"/>
        <v>0</v>
      </c>
      <c r="U158" s="21">
        <f t="shared" si="270"/>
        <v>0</v>
      </c>
      <c r="V158" s="21">
        <f t="shared" si="270"/>
        <v>0</v>
      </c>
      <c r="W158" s="21">
        <f t="shared" si="270"/>
        <v>0</v>
      </c>
      <c r="X158" s="21">
        <f t="shared" si="270"/>
        <v>0</v>
      </c>
      <c r="Y158" s="21">
        <f t="shared" si="270"/>
        <v>0</v>
      </c>
      <c r="Z158" s="21">
        <f t="shared" si="270"/>
        <v>0</v>
      </c>
      <c r="AA158" s="4"/>
    </row>
    <row r="159" spans="1:27" ht="24.95" customHeight="1" x14ac:dyDescent="0.25">
      <c r="A159" s="19"/>
      <c r="B159" s="72" t="str">
        <f t="shared" ref="B159:E159" si="271">B47</f>
        <v>Septembre</v>
      </c>
      <c r="C159" s="16" t="str">
        <f t="shared" si="271"/>
        <v>Béziers</v>
      </c>
      <c r="D159" s="16" t="str">
        <f t="shared" si="271"/>
        <v/>
      </c>
      <c r="E159" s="45">
        <f t="shared" si="271"/>
        <v>7871</v>
      </c>
      <c r="F159" s="21">
        <f t="shared" ref="F159:Z159" si="272">F143+F13</f>
        <v>0</v>
      </c>
      <c r="G159" s="21">
        <f t="shared" si="272"/>
        <v>0</v>
      </c>
      <c r="H159" s="21">
        <f t="shared" si="272"/>
        <v>65515.297297297293</v>
      </c>
      <c r="I159" s="21">
        <f t="shared" si="272"/>
        <v>59961.288288288284</v>
      </c>
      <c r="J159" s="21">
        <f t="shared" si="272"/>
        <v>76866.477477477471</v>
      </c>
      <c r="K159" s="21">
        <f t="shared" si="272"/>
        <v>67498.738738738728</v>
      </c>
      <c r="L159" s="21">
        <f t="shared" si="272"/>
        <v>82283.279279279275</v>
      </c>
      <c r="M159" s="21">
        <f t="shared" si="272"/>
        <v>60736.306306306302</v>
      </c>
      <c r="N159" s="21">
        <f t="shared" si="272"/>
        <v>78121.900900900902</v>
      </c>
      <c r="O159" s="21">
        <f t="shared" si="272"/>
        <v>72759.954954954956</v>
      </c>
      <c r="P159" s="21">
        <f t="shared" si="272"/>
        <v>89743.369369369364</v>
      </c>
      <c r="Q159" s="21">
        <f t="shared" si="272"/>
        <v>68328.441441441435</v>
      </c>
      <c r="R159" s="21">
        <f t="shared" si="272"/>
        <v>64371.864864864867</v>
      </c>
      <c r="S159" s="21">
        <f t="shared" si="272"/>
        <v>0</v>
      </c>
      <c r="T159" s="21">
        <f t="shared" si="272"/>
        <v>0</v>
      </c>
      <c r="U159" s="21">
        <f t="shared" si="272"/>
        <v>0</v>
      </c>
      <c r="V159" s="21">
        <f t="shared" si="272"/>
        <v>0</v>
      </c>
      <c r="W159" s="21">
        <f t="shared" si="272"/>
        <v>0</v>
      </c>
      <c r="X159" s="21">
        <f t="shared" si="272"/>
        <v>0</v>
      </c>
      <c r="Y159" s="21">
        <f t="shared" si="272"/>
        <v>0</v>
      </c>
      <c r="Z159" s="21">
        <f t="shared" si="272"/>
        <v>0</v>
      </c>
      <c r="AA159" s="4"/>
    </row>
    <row r="160" spans="1:27" ht="24.95" customHeight="1" x14ac:dyDescent="0.25">
      <c r="A160" s="19"/>
      <c r="B160" s="72" t="str">
        <f t="shared" ref="B160:E160" si="273">B48</f>
        <v>Octobre</v>
      </c>
      <c r="C160" s="16" t="str">
        <f t="shared" si="273"/>
        <v>Béziers</v>
      </c>
      <c r="D160" s="16" t="str">
        <f t="shared" si="273"/>
        <v/>
      </c>
      <c r="E160" s="45">
        <f t="shared" si="273"/>
        <v>7871</v>
      </c>
      <c r="F160" s="21">
        <f t="shared" ref="F160:Z160" si="274">F144+F14</f>
        <v>0</v>
      </c>
      <c r="G160" s="21">
        <f t="shared" si="274"/>
        <v>0</v>
      </c>
      <c r="H160" s="21">
        <f t="shared" si="274"/>
        <v>67896.91891891892</v>
      </c>
      <c r="I160" s="21">
        <f t="shared" si="274"/>
        <v>58509.108108108107</v>
      </c>
      <c r="J160" s="21">
        <f t="shared" si="274"/>
        <v>53517.189189189186</v>
      </c>
      <c r="K160" s="21">
        <f t="shared" si="274"/>
        <v>74197</v>
      </c>
      <c r="L160" s="21">
        <f t="shared" si="274"/>
        <v>84671.900900900888</v>
      </c>
      <c r="M160" s="21">
        <f t="shared" si="274"/>
        <v>58218.549549549542</v>
      </c>
      <c r="N160" s="21">
        <f t="shared" si="274"/>
        <v>73757.036036036036</v>
      </c>
      <c r="O160" s="21">
        <f t="shared" si="274"/>
        <v>69175.72072072071</v>
      </c>
      <c r="P160" s="21">
        <f t="shared" si="274"/>
        <v>98854.486486486479</v>
      </c>
      <c r="Q160" s="21">
        <f t="shared" si="274"/>
        <v>66888.639639639645</v>
      </c>
      <c r="R160" s="21">
        <f t="shared" si="274"/>
        <v>51710.189189189186</v>
      </c>
      <c r="S160" s="21">
        <f t="shared" si="274"/>
        <v>0</v>
      </c>
      <c r="T160" s="21">
        <f t="shared" si="274"/>
        <v>0</v>
      </c>
      <c r="U160" s="21">
        <f t="shared" si="274"/>
        <v>0</v>
      </c>
      <c r="V160" s="21">
        <f t="shared" si="274"/>
        <v>0</v>
      </c>
      <c r="W160" s="21">
        <f t="shared" si="274"/>
        <v>0</v>
      </c>
      <c r="X160" s="21">
        <f t="shared" si="274"/>
        <v>0</v>
      </c>
      <c r="Y160" s="21">
        <f t="shared" si="274"/>
        <v>0</v>
      </c>
      <c r="Z160" s="21">
        <f t="shared" si="274"/>
        <v>0</v>
      </c>
      <c r="AA160" s="4"/>
    </row>
    <row r="161" spans="1:27" ht="24.95" customHeight="1" x14ac:dyDescent="0.25">
      <c r="A161" s="19"/>
      <c r="B161" s="72" t="str">
        <f t="shared" ref="B161:E161" si="275">B49</f>
        <v>Novembre</v>
      </c>
      <c r="C161" s="16" t="str">
        <f t="shared" si="275"/>
        <v>Béziers</v>
      </c>
      <c r="D161" s="16" t="str">
        <f t="shared" si="275"/>
        <v/>
      </c>
      <c r="E161" s="45">
        <f t="shared" si="275"/>
        <v>7871</v>
      </c>
      <c r="F161" s="21">
        <f t="shared" ref="F161:Z161" si="276">F145+F15</f>
        <v>0</v>
      </c>
      <c r="G161" s="21">
        <f t="shared" si="276"/>
        <v>0</v>
      </c>
      <c r="H161" s="21">
        <f t="shared" si="276"/>
        <v>130773.72972972972</v>
      </c>
      <c r="I161" s="21">
        <f t="shared" si="276"/>
        <v>131898.92792792793</v>
      </c>
      <c r="J161" s="21">
        <f t="shared" si="276"/>
        <v>104215.78378378379</v>
      </c>
      <c r="K161" s="21">
        <f t="shared" si="276"/>
        <v>100667.26126126126</v>
      </c>
      <c r="L161" s="21">
        <f t="shared" si="276"/>
        <v>124707.55855855855</v>
      </c>
      <c r="M161" s="21">
        <f t="shared" si="276"/>
        <v>122999.1981981982</v>
      </c>
      <c r="N161" s="21">
        <f t="shared" si="276"/>
        <v>133704.05405405402</v>
      </c>
      <c r="O161" s="21">
        <f t="shared" si="276"/>
        <v>119419.45945945945</v>
      </c>
      <c r="P161" s="21">
        <f t="shared" si="276"/>
        <v>122668.87387387386</v>
      </c>
      <c r="Q161" s="21">
        <f t="shared" si="276"/>
        <v>102902.58558558558</v>
      </c>
      <c r="R161" s="21">
        <f t="shared" si="276"/>
        <v>75774.612612612604</v>
      </c>
      <c r="S161" s="21">
        <f t="shared" si="276"/>
        <v>0</v>
      </c>
      <c r="T161" s="21">
        <f t="shared" si="276"/>
        <v>0</v>
      </c>
      <c r="U161" s="21">
        <f t="shared" si="276"/>
        <v>0</v>
      </c>
      <c r="V161" s="21">
        <f t="shared" si="276"/>
        <v>0</v>
      </c>
      <c r="W161" s="21">
        <f t="shared" si="276"/>
        <v>0</v>
      </c>
      <c r="X161" s="21">
        <f t="shared" si="276"/>
        <v>0</v>
      </c>
      <c r="Y161" s="21">
        <f t="shared" si="276"/>
        <v>0</v>
      </c>
      <c r="Z161" s="21">
        <f t="shared" si="276"/>
        <v>0</v>
      </c>
      <c r="AA161" s="4"/>
    </row>
    <row r="162" spans="1:27" ht="24.95" customHeight="1" x14ac:dyDescent="0.25">
      <c r="A162" s="19"/>
      <c r="B162" s="72" t="str">
        <f t="shared" ref="B162:E163" si="277">B50</f>
        <v>Décembre</v>
      </c>
      <c r="C162" s="16" t="str">
        <f t="shared" si="277"/>
        <v>Béziers</v>
      </c>
      <c r="D162" s="16" t="str">
        <f t="shared" si="277"/>
        <v/>
      </c>
      <c r="E162" s="45">
        <f t="shared" si="277"/>
        <v>7871</v>
      </c>
      <c r="F162" s="21">
        <f t="shared" ref="F162:Z162" si="278">F146+F16</f>
        <v>0</v>
      </c>
      <c r="G162" s="21">
        <f t="shared" si="278"/>
        <v>0</v>
      </c>
      <c r="H162" s="21">
        <f t="shared" si="278"/>
        <v>183179.74774774772</v>
      </c>
      <c r="I162" s="21">
        <f t="shared" si="278"/>
        <v>169199.7297297297</v>
      </c>
      <c r="J162" s="21">
        <f t="shared" si="278"/>
        <v>152803.29729729728</v>
      </c>
      <c r="K162" s="21">
        <f t="shared" si="278"/>
        <v>114437.77477477476</v>
      </c>
      <c r="L162" s="21">
        <f t="shared" si="278"/>
        <v>134844.01801801799</v>
      </c>
      <c r="M162" s="21">
        <f t="shared" si="278"/>
        <v>162688.7297297297</v>
      </c>
      <c r="N162" s="21">
        <f t="shared" si="278"/>
        <v>154822.06630630628</v>
      </c>
      <c r="O162" s="21">
        <f t="shared" si="278"/>
        <v>142043.03603603604</v>
      </c>
      <c r="P162" s="21">
        <f t="shared" si="278"/>
        <v>152154.35288288287</v>
      </c>
      <c r="Q162" s="21">
        <f t="shared" si="278"/>
        <v>137526</v>
      </c>
      <c r="R162" s="21">
        <f t="shared" si="278"/>
        <v>120053.62162162161</v>
      </c>
      <c r="S162" s="21">
        <f t="shared" si="278"/>
        <v>0</v>
      </c>
      <c r="T162" s="21">
        <f t="shared" si="278"/>
        <v>0</v>
      </c>
      <c r="U162" s="21">
        <f t="shared" si="278"/>
        <v>0</v>
      </c>
      <c r="V162" s="21">
        <f t="shared" si="278"/>
        <v>0</v>
      </c>
      <c r="W162" s="21">
        <f t="shared" si="278"/>
        <v>0</v>
      </c>
      <c r="X162" s="21">
        <f t="shared" si="278"/>
        <v>0</v>
      </c>
      <c r="Y162" s="21">
        <f t="shared" si="278"/>
        <v>0</v>
      </c>
      <c r="Z162" s="21">
        <f t="shared" si="278"/>
        <v>0</v>
      </c>
      <c r="AA162" s="4"/>
    </row>
    <row r="163" spans="1:27" ht="24.95" customHeight="1" x14ac:dyDescent="0.25">
      <c r="A163" s="19"/>
      <c r="B163" s="86" t="s">
        <v>38</v>
      </c>
      <c r="C163" s="16" t="str">
        <f t="shared" si="277"/>
        <v>Béziers</v>
      </c>
      <c r="D163" s="16" t="str">
        <f t="shared" si="277"/>
        <v/>
      </c>
      <c r="E163" s="45">
        <f t="shared" si="277"/>
        <v>7871</v>
      </c>
      <c r="F163" s="87">
        <f>SUM(F151:F162)</f>
        <v>0</v>
      </c>
      <c r="G163" s="87">
        <f t="shared" ref="G163" si="279">SUM(G151:G162)</f>
        <v>0</v>
      </c>
      <c r="H163" s="87">
        <f t="shared" ref="H163" si="280">SUM(H151:H162)</f>
        <v>1297166.3513513512</v>
      </c>
      <c r="I163" s="87">
        <f t="shared" ref="I163" si="281">SUM(I151:I162)</f>
        <v>1372074.1261261259</v>
      </c>
      <c r="J163" s="87">
        <f t="shared" ref="J163" si="282">SUM(J151:J162)</f>
        <v>1244694.8828828828</v>
      </c>
      <c r="K163" s="87">
        <f t="shared" ref="K163" si="283">SUM(K151:K162)</f>
        <v>1233919.4774774774</v>
      </c>
      <c r="L163" s="87">
        <f t="shared" ref="L163" si="284">SUM(L151:L162)</f>
        <v>1258050.4504504506</v>
      </c>
      <c r="M163" s="87">
        <f t="shared" ref="M163" si="285">SUM(M151:M162)</f>
        <v>1221088.7657657657</v>
      </c>
      <c r="N163" s="87">
        <f t="shared" ref="N163" si="286">SUM(N151:N162)</f>
        <v>1301945.1383783782</v>
      </c>
      <c r="O163" s="87">
        <f t="shared" ref="O163" si="287">SUM(O151:O162)</f>
        <v>1265527.5585585583</v>
      </c>
      <c r="P163" s="87">
        <f t="shared" ref="P163" si="288">SUM(P151:P162)</f>
        <v>1374809.2267567567</v>
      </c>
      <c r="Q163" s="87">
        <f t="shared" ref="Q163:Z163" si="289">SUM(Q151:Q162)</f>
        <v>1223497.3333333333</v>
      </c>
      <c r="R163" s="87">
        <f t="shared" si="289"/>
        <v>1122317.1081081079</v>
      </c>
      <c r="S163" s="87">
        <f t="shared" si="289"/>
        <v>0</v>
      </c>
      <c r="T163" s="87">
        <f t="shared" si="289"/>
        <v>0</v>
      </c>
      <c r="U163" s="87">
        <f t="shared" si="289"/>
        <v>0</v>
      </c>
      <c r="V163" s="87">
        <f t="shared" si="289"/>
        <v>0</v>
      </c>
      <c r="W163" s="87">
        <f t="shared" si="289"/>
        <v>0</v>
      </c>
      <c r="X163" s="87">
        <f t="shared" si="289"/>
        <v>0</v>
      </c>
      <c r="Y163" s="87">
        <f t="shared" si="289"/>
        <v>0</v>
      </c>
      <c r="Z163" s="87">
        <f t="shared" si="289"/>
        <v>0</v>
      </c>
      <c r="AA163" s="4"/>
    </row>
    <row r="164" spans="1:27" ht="50.1" customHeight="1" x14ac:dyDescent="0.25">
      <c r="A164" s="19"/>
      <c r="B164" s="270" t="s">
        <v>35</v>
      </c>
      <c r="C164" s="270"/>
      <c r="D164" s="270"/>
      <c r="E164" s="270"/>
      <c r="F164" s="276"/>
      <c r="G164" s="276"/>
      <c r="H164" s="276"/>
      <c r="I164" s="276"/>
      <c r="J164" s="276"/>
      <c r="K164" s="276"/>
      <c r="L164" s="276"/>
      <c r="M164" s="276"/>
      <c r="N164" s="276"/>
      <c r="O164" s="276"/>
      <c r="P164" s="276"/>
      <c r="Q164" s="276"/>
      <c r="R164" s="276"/>
      <c r="S164" s="276"/>
      <c r="T164" s="276"/>
      <c r="U164" s="276"/>
      <c r="V164" s="276"/>
      <c r="W164" s="276"/>
      <c r="X164" s="276"/>
      <c r="Y164" s="276"/>
      <c r="Z164" s="277"/>
      <c r="AA164" s="4"/>
    </row>
    <row r="165" spans="1:27" ht="50.1" customHeight="1" x14ac:dyDescent="0.25">
      <c r="A165" s="19"/>
      <c r="B165" s="271"/>
      <c r="C165" s="271"/>
      <c r="D165" s="271"/>
      <c r="E165" s="271"/>
      <c r="F165" s="276" t="s">
        <v>36</v>
      </c>
      <c r="G165" s="276"/>
      <c r="H165" s="276"/>
      <c r="I165" s="276"/>
      <c r="J165" s="276"/>
      <c r="K165" s="276"/>
      <c r="L165" s="276"/>
      <c r="M165" s="276"/>
      <c r="N165" s="276"/>
      <c r="O165" s="276"/>
      <c r="P165" s="276"/>
      <c r="Q165" s="276"/>
      <c r="R165" s="276"/>
      <c r="S165" s="276"/>
      <c r="T165" s="276"/>
      <c r="U165" s="276"/>
      <c r="V165" s="276"/>
      <c r="W165" s="276"/>
      <c r="X165" s="276"/>
      <c r="Y165" s="276"/>
      <c r="Z165" s="277"/>
      <c r="AA165" s="4"/>
    </row>
    <row r="166" spans="1:27" ht="50.1" customHeight="1" x14ac:dyDescent="0.25">
      <c r="A166" s="19"/>
      <c r="B166" s="77" t="str">
        <f t="shared" ref="B166:E173" si="290">B4</f>
        <v>Mois</v>
      </c>
      <c r="C166" s="78" t="str">
        <f t="shared" si="290"/>
        <v xml:space="preserve">VILLE : </v>
      </c>
      <c r="D166" s="78" t="str">
        <f t="shared" si="290"/>
        <v>ANNEE</v>
      </c>
      <c r="E166" s="78" t="str">
        <f t="shared" si="290"/>
        <v xml:space="preserve">Surface de plancher </v>
      </c>
      <c r="F166" s="79">
        <v>2010</v>
      </c>
      <c r="G166" s="79">
        <f>F166+1</f>
        <v>2011</v>
      </c>
      <c r="H166" s="79">
        <f>G166+1</f>
        <v>2012</v>
      </c>
      <c r="I166" s="79">
        <f t="shared" ref="I166:Q166" si="291">H166+1</f>
        <v>2013</v>
      </c>
      <c r="J166" s="79">
        <f t="shared" si="291"/>
        <v>2014</v>
      </c>
      <c r="K166" s="79">
        <f t="shared" si="291"/>
        <v>2015</v>
      </c>
      <c r="L166" s="79">
        <f t="shared" si="291"/>
        <v>2016</v>
      </c>
      <c r="M166" s="79">
        <f t="shared" si="291"/>
        <v>2017</v>
      </c>
      <c r="N166" s="79">
        <f t="shared" si="291"/>
        <v>2018</v>
      </c>
      <c r="O166" s="79">
        <f t="shared" si="291"/>
        <v>2019</v>
      </c>
      <c r="P166" s="79">
        <f t="shared" si="291"/>
        <v>2020</v>
      </c>
      <c r="Q166" s="79">
        <f t="shared" si="291"/>
        <v>2021</v>
      </c>
      <c r="R166" s="79">
        <f t="shared" ref="R166" si="292">Q166+1</f>
        <v>2022</v>
      </c>
      <c r="S166" s="79">
        <f t="shared" ref="S166" si="293">R166+1</f>
        <v>2023</v>
      </c>
      <c r="T166" s="79">
        <f t="shared" ref="T166" si="294">S166+1</f>
        <v>2024</v>
      </c>
      <c r="U166" s="79">
        <f t="shared" ref="U166" si="295">T166+1</f>
        <v>2025</v>
      </c>
      <c r="V166" s="79">
        <f t="shared" ref="V166" si="296">U166+1</f>
        <v>2026</v>
      </c>
      <c r="W166" s="79">
        <f t="shared" ref="W166" si="297">V166+1</f>
        <v>2027</v>
      </c>
      <c r="X166" s="79">
        <f t="shared" ref="X166" si="298">W166+1</f>
        <v>2028</v>
      </c>
      <c r="Y166" s="79">
        <f t="shared" ref="Y166" si="299">X166+1</f>
        <v>2029</v>
      </c>
      <c r="Z166" s="79">
        <f t="shared" ref="Z166" si="300">Y166+1</f>
        <v>2030</v>
      </c>
      <c r="AA166" s="4"/>
    </row>
    <row r="167" spans="1:27" ht="24.95" customHeight="1" x14ac:dyDescent="0.25">
      <c r="A167" s="19"/>
      <c r="B167" s="72" t="str">
        <f t="shared" si="290"/>
        <v>Janvier</v>
      </c>
      <c r="C167" s="11" t="str">
        <f t="shared" si="290"/>
        <v>Béziers</v>
      </c>
      <c r="D167" s="11" t="str">
        <f t="shared" si="290"/>
        <v/>
      </c>
      <c r="E167" s="45">
        <f t="shared" si="290"/>
        <v>7871</v>
      </c>
      <c r="F167" s="21">
        <f>'CONSOMMATIONS FACTURES'!F133</f>
        <v>0</v>
      </c>
      <c r="G167" s="21">
        <f>'CONSOMMATIONS FACTURES'!G133</f>
        <v>0</v>
      </c>
      <c r="H167" s="21">
        <f>'CONSOMMATIONS FACTURES'!H133</f>
        <v>0</v>
      </c>
      <c r="I167" s="21">
        <f>'CONSOMMATIONS FACTURES'!I133</f>
        <v>0</v>
      </c>
      <c r="J167" s="21">
        <f>'CONSOMMATIONS FACTURES'!J133</f>
        <v>0</v>
      </c>
      <c r="K167" s="21">
        <f>'CONSOMMATIONS FACTURES'!K133</f>
        <v>0</v>
      </c>
      <c r="L167" s="21">
        <f>'CONSOMMATIONS FACTURES'!L133</f>
        <v>0</v>
      </c>
      <c r="M167" s="21">
        <f>'CONSOMMATIONS FACTURES'!M133</f>
        <v>0</v>
      </c>
      <c r="N167" s="21">
        <f>'CONSOMMATIONS FACTURES'!N133</f>
        <v>0</v>
      </c>
      <c r="O167" s="21">
        <f>'CONSOMMATIONS FACTURES'!O133</f>
        <v>0</v>
      </c>
      <c r="P167" s="21">
        <f>'CONSOMMATIONS FACTURES'!P133</f>
        <v>0</v>
      </c>
      <c r="Q167" s="21">
        <f>'CONSOMMATIONS FACTURES'!Q133</f>
        <v>0</v>
      </c>
      <c r="R167" s="21">
        <f>'CONSOMMATIONS FACTURES'!R133</f>
        <v>0</v>
      </c>
      <c r="S167" s="21">
        <f>'CONSOMMATIONS FACTURES'!S133</f>
        <v>0</v>
      </c>
      <c r="T167" s="21">
        <f>'CONSOMMATIONS FACTURES'!T133</f>
        <v>0</v>
      </c>
      <c r="U167" s="21">
        <f>'CONSOMMATIONS FACTURES'!U133</f>
        <v>0</v>
      </c>
      <c r="V167" s="21">
        <f>'CONSOMMATIONS FACTURES'!V133</f>
        <v>0</v>
      </c>
      <c r="W167" s="21">
        <f>'CONSOMMATIONS FACTURES'!W133</f>
        <v>0</v>
      </c>
      <c r="X167" s="21">
        <f>'CONSOMMATIONS FACTURES'!X133</f>
        <v>0</v>
      </c>
      <c r="Y167" s="21">
        <f>'CONSOMMATIONS FACTURES'!Y133</f>
        <v>0</v>
      </c>
      <c r="Z167" s="21">
        <f>'CONSOMMATIONS FACTURES'!Z133</f>
        <v>0</v>
      </c>
      <c r="AA167" s="4"/>
    </row>
    <row r="168" spans="1:27" ht="24.95" customHeight="1" x14ac:dyDescent="0.25">
      <c r="A168" s="19"/>
      <c r="B168" s="72" t="str">
        <f t="shared" si="290"/>
        <v>Février</v>
      </c>
      <c r="C168" s="11" t="str">
        <f t="shared" si="290"/>
        <v>Béziers</v>
      </c>
      <c r="D168" s="11" t="str">
        <f t="shared" si="290"/>
        <v/>
      </c>
      <c r="E168" s="45">
        <f t="shared" si="290"/>
        <v>7871</v>
      </c>
      <c r="F168" s="21">
        <f>'CONSOMMATIONS FACTURES'!F134</f>
        <v>0</v>
      </c>
      <c r="G168" s="21">
        <f>'CONSOMMATIONS FACTURES'!G134</f>
        <v>0</v>
      </c>
      <c r="H168" s="21">
        <f>'CONSOMMATIONS FACTURES'!H134</f>
        <v>0</v>
      </c>
      <c r="I168" s="21">
        <f>'CONSOMMATIONS FACTURES'!I134</f>
        <v>0</v>
      </c>
      <c r="J168" s="21">
        <f>'CONSOMMATIONS FACTURES'!J134</f>
        <v>0</v>
      </c>
      <c r="K168" s="21">
        <f>'CONSOMMATIONS FACTURES'!K134</f>
        <v>0</v>
      </c>
      <c r="L168" s="21">
        <f>'CONSOMMATIONS FACTURES'!L134</f>
        <v>0</v>
      </c>
      <c r="M168" s="21">
        <f>'CONSOMMATIONS FACTURES'!M134</f>
        <v>0</v>
      </c>
      <c r="N168" s="21">
        <f>'CONSOMMATIONS FACTURES'!N134</f>
        <v>0</v>
      </c>
      <c r="O168" s="21">
        <f>'CONSOMMATIONS FACTURES'!O134</f>
        <v>0</v>
      </c>
      <c r="P168" s="21">
        <f>'CONSOMMATIONS FACTURES'!P134</f>
        <v>0</v>
      </c>
      <c r="Q168" s="21">
        <f>'CONSOMMATIONS FACTURES'!Q134</f>
        <v>0</v>
      </c>
      <c r="R168" s="21">
        <f>'CONSOMMATIONS FACTURES'!R134</f>
        <v>0</v>
      </c>
      <c r="S168" s="21">
        <f>'CONSOMMATIONS FACTURES'!S134</f>
        <v>0</v>
      </c>
      <c r="T168" s="21">
        <f>'CONSOMMATIONS FACTURES'!T134</f>
        <v>0</v>
      </c>
      <c r="U168" s="21">
        <f>'CONSOMMATIONS FACTURES'!U134</f>
        <v>0</v>
      </c>
      <c r="V168" s="21">
        <f>'CONSOMMATIONS FACTURES'!V134</f>
        <v>0</v>
      </c>
      <c r="W168" s="21">
        <f>'CONSOMMATIONS FACTURES'!W134</f>
        <v>0</v>
      </c>
      <c r="X168" s="21">
        <f>'CONSOMMATIONS FACTURES'!X134</f>
        <v>0</v>
      </c>
      <c r="Y168" s="21">
        <f>'CONSOMMATIONS FACTURES'!Y134</f>
        <v>0</v>
      </c>
      <c r="Z168" s="21">
        <f>'CONSOMMATIONS FACTURES'!Z134</f>
        <v>0</v>
      </c>
      <c r="AA168" s="4"/>
    </row>
    <row r="169" spans="1:27" ht="24.95" customHeight="1" x14ac:dyDescent="0.25">
      <c r="A169" s="19"/>
      <c r="B169" s="72" t="str">
        <f t="shared" si="290"/>
        <v>Mars</v>
      </c>
      <c r="C169" s="11" t="str">
        <f t="shared" si="290"/>
        <v>Béziers</v>
      </c>
      <c r="D169" s="11" t="str">
        <f t="shared" si="290"/>
        <v/>
      </c>
      <c r="E169" s="45">
        <f t="shared" si="290"/>
        <v>7871</v>
      </c>
      <c r="F169" s="21">
        <f>'CONSOMMATIONS FACTURES'!F135</f>
        <v>0</v>
      </c>
      <c r="G169" s="21">
        <f>'CONSOMMATIONS FACTURES'!G135</f>
        <v>0</v>
      </c>
      <c r="H169" s="21">
        <f>'CONSOMMATIONS FACTURES'!H135</f>
        <v>0</v>
      </c>
      <c r="I169" s="21">
        <f>'CONSOMMATIONS FACTURES'!I135</f>
        <v>0</v>
      </c>
      <c r="J169" s="21">
        <f>'CONSOMMATIONS FACTURES'!J135</f>
        <v>0</v>
      </c>
      <c r="K169" s="21">
        <f>'CONSOMMATIONS FACTURES'!K135</f>
        <v>0</v>
      </c>
      <c r="L169" s="21">
        <f>'CONSOMMATIONS FACTURES'!L135</f>
        <v>0</v>
      </c>
      <c r="M169" s="21">
        <f>'CONSOMMATIONS FACTURES'!M135</f>
        <v>0</v>
      </c>
      <c r="N169" s="21">
        <f>'CONSOMMATIONS FACTURES'!N135</f>
        <v>0</v>
      </c>
      <c r="O169" s="21">
        <f>'CONSOMMATIONS FACTURES'!O135</f>
        <v>0</v>
      </c>
      <c r="P169" s="21">
        <f>'CONSOMMATIONS FACTURES'!P135</f>
        <v>0</v>
      </c>
      <c r="Q169" s="21">
        <f>'CONSOMMATIONS FACTURES'!Q135</f>
        <v>0</v>
      </c>
      <c r="R169" s="21">
        <f>'CONSOMMATIONS FACTURES'!R135</f>
        <v>0</v>
      </c>
      <c r="S169" s="21">
        <f>'CONSOMMATIONS FACTURES'!S135</f>
        <v>0</v>
      </c>
      <c r="T169" s="21">
        <f>'CONSOMMATIONS FACTURES'!T135</f>
        <v>0</v>
      </c>
      <c r="U169" s="21">
        <f>'CONSOMMATIONS FACTURES'!U135</f>
        <v>0</v>
      </c>
      <c r="V169" s="21">
        <f>'CONSOMMATIONS FACTURES'!V135</f>
        <v>0</v>
      </c>
      <c r="W169" s="21">
        <f>'CONSOMMATIONS FACTURES'!W135</f>
        <v>0</v>
      </c>
      <c r="X169" s="21">
        <f>'CONSOMMATIONS FACTURES'!X135</f>
        <v>0</v>
      </c>
      <c r="Y169" s="21">
        <f>'CONSOMMATIONS FACTURES'!Y135</f>
        <v>0</v>
      </c>
      <c r="Z169" s="21">
        <f>'CONSOMMATIONS FACTURES'!Z135</f>
        <v>0</v>
      </c>
      <c r="AA169" s="4"/>
    </row>
    <row r="170" spans="1:27" ht="24.95" customHeight="1" x14ac:dyDescent="0.25">
      <c r="A170" s="19"/>
      <c r="B170" s="72" t="str">
        <f t="shared" si="290"/>
        <v>Avril</v>
      </c>
      <c r="C170" s="11" t="str">
        <f t="shared" si="290"/>
        <v>Béziers</v>
      </c>
      <c r="D170" s="11" t="str">
        <f t="shared" si="290"/>
        <v/>
      </c>
      <c r="E170" s="45">
        <f t="shared" si="290"/>
        <v>7871</v>
      </c>
      <c r="F170" s="21">
        <f>'CONSOMMATIONS FACTURES'!F136</f>
        <v>0</v>
      </c>
      <c r="G170" s="21">
        <f>'CONSOMMATIONS FACTURES'!G136</f>
        <v>0</v>
      </c>
      <c r="H170" s="21">
        <f>'CONSOMMATIONS FACTURES'!H136</f>
        <v>0</v>
      </c>
      <c r="I170" s="21">
        <f>'CONSOMMATIONS FACTURES'!I136</f>
        <v>0</v>
      </c>
      <c r="J170" s="21">
        <f>'CONSOMMATIONS FACTURES'!J136</f>
        <v>0</v>
      </c>
      <c r="K170" s="21">
        <f>'CONSOMMATIONS FACTURES'!K136</f>
        <v>0</v>
      </c>
      <c r="L170" s="21">
        <f>'CONSOMMATIONS FACTURES'!L136</f>
        <v>0</v>
      </c>
      <c r="M170" s="21">
        <f>'CONSOMMATIONS FACTURES'!M136</f>
        <v>0</v>
      </c>
      <c r="N170" s="21">
        <f>'CONSOMMATIONS FACTURES'!N136</f>
        <v>0</v>
      </c>
      <c r="O170" s="21">
        <f>'CONSOMMATIONS FACTURES'!O136</f>
        <v>0</v>
      </c>
      <c r="P170" s="21">
        <f>'CONSOMMATIONS FACTURES'!P136</f>
        <v>0</v>
      </c>
      <c r="Q170" s="21">
        <f>'CONSOMMATIONS FACTURES'!Q136</f>
        <v>0</v>
      </c>
      <c r="R170" s="21">
        <f>'CONSOMMATIONS FACTURES'!R136</f>
        <v>0</v>
      </c>
      <c r="S170" s="21">
        <f>'CONSOMMATIONS FACTURES'!S136</f>
        <v>0</v>
      </c>
      <c r="T170" s="21">
        <f>'CONSOMMATIONS FACTURES'!T136</f>
        <v>0</v>
      </c>
      <c r="U170" s="21">
        <f>'CONSOMMATIONS FACTURES'!U136</f>
        <v>0</v>
      </c>
      <c r="V170" s="21">
        <f>'CONSOMMATIONS FACTURES'!V136</f>
        <v>0</v>
      </c>
      <c r="W170" s="21">
        <f>'CONSOMMATIONS FACTURES'!W136</f>
        <v>0</v>
      </c>
      <c r="X170" s="21">
        <f>'CONSOMMATIONS FACTURES'!X136</f>
        <v>0</v>
      </c>
      <c r="Y170" s="21">
        <f>'CONSOMMATIONS FACTURES'!Y136</f>
        <v>0</v>
      </c>
      <c r="Z170" s="21">
        <f>'CONSOMMATIONS FACTURES'!Z136</f>
        <v>0</v>
      </c>
      <c r="AA170" s="4"/>
    </row>
    <row r="171" spans="1:27" ht="24.95" customHeight="1" x14ac:dyDescent="0.25">
      <c r="A171" s="19"/>
      <c r="B171" s="72" t="str">
        <f t="shared" si="290"/>
        <v>Mai</v>
      </c>
      <c r="C171" s="11" t="str">
        <f t="shared" si="290"/>
        <v>Béziers</v>
      </c>
      <c r="D171" s="11" t="str">
        <f t="shared" si="290"/>
        <v/>
      </c>
      <c r="E171" s="45">
        <f t="shared" si="290"/>
        <v>7871</v>
      </c>
      <c r="F171" s="21">
        <f>'CONSOMMATIONS FACTURES'!F137</f>
        <v>0</v>
      </c>
      <c r="G171" s="21">
        <f>'CONSOMMATIONS FACTURES'!G137</f>
        <v>0</v>
      </c>
      <c r="H171" s="21">
        <f>'CONSOMMATIONS FACTURES'!H137</f>
        <v>0</v>
      </c>
      <c r="I171" s="21">
        <f>'CONSOMMATIONS FACTURES'!I137</f>
        <v>0</v>
      </c>
      <c r="J171" s="21">
        <f>'CONSOMMATIONS FACTURES'!J137</f>
        <v>0</v>
      </c>
      <c r="K171" s="21">
        <f>'CONSOMMATIONS FACTURES'!K137</f>
        <v>0</v>
      </c>
      <c r="L171" s="21">
        <f>'CONSOMMATIONS FACTURES'!L137</f>
        <v>0</v>
      </c>
      <c r="M171" s="21">
        <f>'CONSOMMATIONS FACTURES'!M137</f>
        <v>0</v>
      </c>
      <c r="N171" s="21">
        <f>'CONSOMMATIONS FACTURES'!N137</f>
        <v>0</v>
      </c>
      <c r="O171" s="21">
        <f>'CONSOMMATIONS FACTURES'!O137</f>
        <v>0</v>
      </c>
      <c r="P171" s="21">
        <f>'CONSOMMATIONS FACTURES'!P137</f>
        <v>0</v>
      </c>
      <c r="Q171" s="21">
        <f>'CONSOMMATIONS FACTURES'!Q137</f>
        <v>0</v>
      </c>
      <c r="R171" s="21">
        <f>'CONSOMMATIONS FACTURES'!R137</f>
        <v>0</v>
      </c>
      <c r="S171" s="21">
        <f>'CONSOMMATIONS FACTURES'!S137</f>
        <v>0</v>
      </c>
      <c r="T171" s="21">
        <f>'CONSOMMATIONS FACTURES'!T137</f>
        <v>0</v>
      </c>
      <c r="U171" s="21">
        <f>'CONSOMMATIONS FACTURES'!U137</f>
        <v>0</v>
      </c>
      <c r="V171" s="21">
        <f>'CONSOMMATIONS FACTURES'!V137</f>
        <v>0</v>
      </c>
      <c r="W171" s="21">
        <f>'CONSOMMATIONS FACTURES'!W137</f>
        <v>0</v>
      </c>
      <c r="X171" s="21">
        <f>'CONSOMMATIONS FACTURES'!X137</f>
        <v>0</v>
      </c>
      <c r="Y171" s="21">
        <f>'CONSOMMATIONS FACTURES'!Y137</f>
        <v>0</v>
      </c>
      <c r="Z171" s="21">
        <f>'CONSOMMATIONS FACTURES'!Z137</f>
        <v>0</v>
      </c>
      <c r="AA171" s="4"/>
    </row>
    <row r="172" spans="1:27" ht="24.95" customHeight="1" x14ac:dyDescent="0.25">
      <c r="A172" s="19"/>
      <c r="B172" s="72" t="str">
        <f t="shared" si="290"/>
        <v>Juin</v>
      </c>
      <c r="C172" s="11" t="str">
        <f t="shared" si="290"/>
        <v>Béziers</v>
      </c>
      <c r="D172" s="11" t="str">
        <f t="shared" si="290"/>
        <v/>
      </c>
      <c r="E172" s="45">
        <f t="shared" si="290"/>
        <v>7871</v>
      </c>
      <c r="F172" s="21">
        <f>'CONSOMMATIONS FACTURES'!F138</f>
        <v>0</v>
      </c>
      <c r="G172" s="21">
        <f>'CONSOMMATIONS FACTURES'!G138</f>
        <v>0</v>
      </c>
      <c r="H172" s="21">
        <f>'CONSOMMATIONS FACTURES'!H138</f>
        <v>0</v>
      </c>
      <c r="I172" s="21">
        <f>'CONSOMMATIONS FACTURES'!I138</f>
        <v>0</v>
      </c>
      <c r="J172" s="21">
        <f>'CONSOMMATIONS FACTURES'!J138</f>
        <v>0</v>
      </c>
      <c r="K172" s="21">
        <f>'CONSOMMATIONS FACTURES'!K138</f>
        <v>0</v>
      </c>
      <c r="L172" s="21">
        <f>'CONSOMMATIONS FACTURES'!L138</f>
        <v>0</v>
      </c>
      <c r="M172" s="21">
        <f>'CONSOMMATIONS FACTURES'!M138</f>
        <v>0</v>
      </c>
      <c r="N172" s="21">
        <f>'CONSOMMATIONS FACTURES'!N138</f>
        <v>0</v>
      </c>
      <c r="O172" s="21">
        <f>'CONSOMMATIONS FACTURES'!O138</f>
        <v>0</v>
      </c>
      <c r="P172" s="21">
        <f>'CONSOMMATIONS FACTURES'!P138</f>
        <v>0</v>
      </c>
      <c r="Q172" s="21">
        <f>'CONSOMMATIONS FACTURES'!Q138</f>
        <v>0</v>
      </c>
      <c r="R172" s="21">
        <f>'CONSOMMATIONS FACTURES'!R138</f>
        <v>0</v>
      </c>
      <c r="S172" s="21">
        <f>'CONSOMMATIONS FACTURES'!S138</f>
        <v>0</v>
      </c>
      <c r="T172" s="21">
        <f>'CONSOMMATIONS FACTURES'!T138</f>
        <v>0</v>
      </c>
      <c r="U172" s="21">
        <f>'CONSOMMATIONS FACTURES'!U138</f>
        <v>0</v>
      </c>
      <c r="V172" s="21">
        <f>'CONSOMMATIONS FACTURES'!V138</f>
        <v>0</v>
      </c>
      <c r="W172" s="21">
        <f>'CONSOMMATIONS FACTURES'!W138</f>
        <v>0</v>
      </c>
      <c r="X172" s="21">
        <f>'CONSOMMATIONS FACTURES'!X138</f>
        <v>0</v>
      </c>
      <c r="Y172" s="21">
        <f>'CONSOMMATIONS FACTURES'!Y138</f>
        <v>0</v>
      </c>
      <c r="Z172" s="21">
        <f>'CONSOMMATIONS FACTURES'!Z138</f>
        <v>0</v>
      </c>
      <c r="AA172" s="4"/>
    </row>
    <row r="173" spans="1:27" ht="24.95" customHeight="1" x14ac:dyDescent="0.25">
      <c r="A173" s="19"/>
      <c r="B173" s="72" t="str">
        <f t="shared" si="290"/>
        <v>Juillet</v>
      </c>
      <c r="C173" s="11" t="str">
        <f t="shared" si="290"/>
        <v>Béziers</v>
      </c>
      <c r="D173" s="11" t="str">
        <f t="shared" si="290"/>
        <v/>
      </c>
      <c r="E173" s="45">
        <f t="shared" si="290"/>
        <v>7871</v>
      </c>
      <c r="F173" s="21">
        <f>'CONSOMMATIONS FACTURES'!F139</f>
        <v>0</v>
      </c>
      <c r="G173" s="21">
        <f>'CONSOMMATIONS FACTURES'!G139</f>
        <v>0</v>
      </c>
      <c r="H173" s="21">
        <f>'CONSOMMATIONS FACTURES'!H139</f>
        <v>0</v>
      </c>
      <c r="I173" s="21">
        <f>'CONSOMMATIONS FACTURES'!I139</f>
        <v>0</v>
      </c>
      <c r="J173" s="21">
        <f>'CONSOMMATIONS FACTURES'!J139</f>
        <v>0</v>
      </c>
      <c r="K173" s="21">
        <f>'CONSOMMATIONS FACTURES'!K139</f>
        <v>0</v>
      </c>
      <c r="L173" s="21">
        <f>'CONSOMMATIONS FACTURES'!L139</f>
        <v>0</v>
      </c>
      <c r="M173" s="21">
        <f>'CONSOMMATIONS FACTURES'!M139</f>
        <v>0</v>
      </c>
      <c r="N173" s="21">
        <f>'CONSOMMATIONS FACTURES'!N139</f>
        <v>0</v>
      </c>
      <c r="O173" s="21">
        <f>'CONSOMMATIONS FACTURES'!O139</f>
        <v>0</v>
      </c>
      <c r="P173" s="21">
        <f>'CONSOMMATIONS FACTURES'!P139</f>
        <v>0</v>
      </c>
      <c r="Q173" s="21">
        <f>'CONSOMMATIONS FACTURES'!Q139</f>
        <v>0</v>
      </c>
      <c r="R173" s="21">
        <f>'CONSOMMATIONS FACTURES'!R139</f>
        <v>0</v>
      </c>
      <c r="S173" s="21">
        <f>'CONSOMMATIONS FACTURES'!S139</f>
        <v>0</v>
      </c>
      <c r="T173" s="21">
        <f>'CONSOMMATIONS FACTURES'!T139</f>
        <v>0</v>
      </c>
      <c r="U173" s="21">
        <f>'CONSOMMATIONS FACTURES'!U139</f>
        <v>0</v>
      </c>
      <c r="V173" s="21">
        <f>'CONSOMMATIONS FACTURES'!V139</f>
        <v>0</v>
      </c>
      <c r="W173" s="21">
        <f>'CONSOMMATIONS FACTURES'!W139</f>
        <v>0</v>
      </c>
      <c r="X173" s="21">
        <f>'CONSOMMATIONS FACTURES'!X139</f>
        <v>0</v>
      </c>
      <c r="Y173" s="21">
        <f>'CONSOMMATIONS FACTURES'!Y139</f>
        <v>0</v>
      </c>
      <c r="Z173" s="21">
        <f>'CONSOMMATIONS FACTURES'!Z139</f>
        <v>0</v>
      </c>
      <c r="AA173" s="4"/>
    </row>
    <row r="174" spans="1:27" ht="24.95" customHeight="1" x14ac:dyDescent="0.25">
      <c r="A174" s="19"/>
      <c r="B174" s="72" t="s">
        <v>136</v>
      </c>
      <c r="C174" s="11" t="str">
        <f t="shared" ref="C174:E179" si="301">C12</f>
        <v>Béziers</v>
      </c>
      <c r="D174" s="11" t="str">
        <f t="shared" si="301"/>
        <v/>
      </c>
      <c r="E174" s="45">
        <f t="shared" si="301"/>
        <v>7871</v>
      </c>
      <c r="F174" s="21">
        <f>'CONSOMMATIONS FACTURES'!F140</f>
        <v>0</v>
      </c>
      <c r="G174" s="21">
        <f>'CONSOMMATIONS FACTURES'!G140</f>
        <v>0</v>
      </c>
      <c r="H174" s="21">
        <f>'CONSOMMATIONS FACTURES'!H140</f>
        <v>0</v>
      </c>
      <c r="I174" s="21">
        <f>'CONSOMMATIONS FACTURES'!I140</f>
        <v>0</v>
      </c>
      <c r="J174" s="21">
        <f>'CONSOMMATIONS FACTURES'!J140</f>
        <v>0</v>
      </c>
      <c r="K174" s="21">
        <f>'CONSOMMATIONS FACTURES'!K140</f>
        <v>0</v>
      </c>
      <c r="L174" s="21">
        <f>'CONSOMMATIONS FACTURES'!L140</f>
        <v>0</v>
      </c>
      <c r="M174" s="21">
        <f>'CONSOMMATIONS FACTURES'!M140</f>
        <v>0</v>
      </c>
      <c r="N174" s="21">
        <f>'CONSOMMATIONS FACTURES'!N140</f>
        <v>0</v>
      </c>
      <c r="O174" s="21">
        <f>'CONSOMMATIONS FACTURES'!O140</f>
        <v>0</v>
      </c>
      <c r="P174" s="21">
        <f>'CONSOMMATIONS FACTURES'!P140</f>
        <v>0</v>
      </c>
      <c r="Q174" s="21">
        <f>'CONSOMMATIONS FACTURES'!Q140</f>
        <v>0</v>
      </c>
      <c r="R174" s="21">
        <f>'CONSOMMATIONS FACTURES'!R140</f>
        <v>0</v>
      </c>
      <c r="S174" s="21">
        <f>'CONSOMMATIONS FACTURES'!S140</f>
        <v>0</v>
      </c>
      <c r="T174" s="21">
        <f>'CONSOMMATIONS FACTURES'!T140</f>
        <v>0</v>
      </c>
      <c r="U174" s="21">
        <f>'CONSOMMATIONS FACTURES'!U140</f>
        <v>0</v>
      </c>
      <c r="V174" s="21">
        <f>'CONSOMMATIONS FACTURES'!V140</f>
        <v>0</v>
      </c>
      <c r="W174" s="21">
        <f>'CONSOMMATIONS FACTURES'!W140</f>
        <v>0</v>
      </c>
      <c r="X174" s="21">
        <f>'CONSOMMATIONS FACTURES'!X140</f>
        <v>0</v>
      </c>
      <c r="Y174" s="21">
        <f>'CONSOMMATIONS FACTURES'!Y140</f>
        <v>0</v>
      </c>
      <c r="Z174" s="21">
        <f>'CONSOMMATIONS FACTURES'!Z140</f>
        <v>0</v>
      </c>
      <c r="AA174" s="4"/>
    </row>
    <row r="175" spans="1:27" ht="24.95" customHeight="1" x14ac:dyDescent="0.25">
      <c r="A175" s="19"/>
      <c r="B175" s="72" t="str">
        <f>B13</f>
        <v>Septembre</v>
      </c>
      <c r="C175" s="11" t="str">
        <f t="shared" si="301"/>
        <v>Béziers</v>
      </c>
      <c r="D175" s="11" t="str">
        <f t="shared" si="301"/>
        <v/>
      </c>
      <c r="E175" s="45">
        <f t="shared" si="301"/>
        <v>7871</v>
      </c>
      <c r="F175" s="21">
        <f>'CONSOMMATIONS FACTURES'!F141</f>
        <v>0</v>
      </c>
      <c r="G175" s="21">
        <f>'CONSOMMATIONS FACTURES'!G141</f>
        <v>0</v>
      </c>
      <c r="H175" s="21">
        <f>'CONSOMMATIONS FACTURES'!H141</f>
        <v>0</v>
      </c>
      <c r="I175" s="21">
        <f>'CONSOMMATIONS FACTURES'!I141</f>
        <v>0</v>
      </c>
      <c r="J175" s="21">
        <f>'CONSOMMATIONS FACTURES'!J141</f>
        <v>0</v>
      </c>
      <c r="K175" s="21">
        <f>'CONSOMMATIONS FACTURES'!K141</f>
        <v>0</v>
      </c>
      <c r="L175" s="21">
        <f>'CONSOMMATIONS FACTURES'!L141</f>
        <v>0</v>
      </c>
      <c r="M175" s="21">
        <f>'CONSOMMATIONS FACTURES'!M141</f>
        <v>0</v>
      </c>
      <c r="N175" s="21">
        <f>'CONSOMMATIONS FACTURES'!N141</f>
        <v>0</v>
      </c>
      <c r="O175" s="21">
        <f>'CONSOMMATIONS FACTURES'!O141</f>
        <v>0</v>
      </c>
      <c r="P175" s="21">
        <f>'CONSOMMATIONS FACTURES'!P141</f>
        <v>0</v>
      </c>
      <c r="Q175" s="21">
        <f>'CONSOMMATIONS FACTURES'!Q141</f>
        <v>0</v>
      </c>
      <c r="R175" s="21">
        <f>'CONSOMMATIONS FACTURES'!R141</f>
        <v>0</v>
      </c>
      <c r="S175" s="21">
        <f>'CONSOMMATIONS FACTURES'!S141</f>
        <v>0</v>
      </c>
      <c r="T175" s="21">
        <f>'CONSOMMATIONS FACTURES'!T141</f>
        <v>0</v>
      </c>
      <c r="U175" s="21">
        <f>'CONSOMMATIONS FACTURES'!U141</f>
        <v>0</v>
      </c>
      <c r="V175" s="21">
        <f>'CONSOMMATIONS FACTURES'!V141</f>
        <v>0</v>
      </c>
      <c r="W175" s="21">
        <f>'CONSOMMATIONS FACTURES'!W141</f>
        <v>0</v>
      </c>
      <c r="X175" s="21">
        <f>'CONSOMMATIONS FACTURES'!X141</f>
        <v>0</v>
      </c>
      <c r="Y175" s="21">
        <f>'CONSOMMATIONS FACTURES'!Y141</f>
        <v>0</v>
      </c>
      <c r="Z175" s="21">
        <f>'CONSOMMATIONS FACTURES'!Z141</f>
        <v>0</v>
      </c>
      <c r="AA175" s="4"/>
    </row>
    <row r="176" spans="1:27" ht="24.95" customHeight="1" x14ac:dyDescent="0.25">
      <c r="A176" s="19"/>
      <c r="B176" s="72" t="str">
        <f>B14</f>
        <v>Octobre</v>
      </c>
      <c r="C176" s="11" t="str">
        <f t="shared" si="301"/>
        <v>Béziers</v>
      </c>
      <c r="D176" s="11" t="str">
        <f t="shared" si="301"/>
        <v/>
      </c>
      <c r="E176" s="45">
        <f t="shared" si="301"/>
        <v>7871</v>
      </c>
      <c r="F176" s="21">
        <f>'CONSOMMATIONS FACTURES'!F142</f>
        <v>0</v>
      </c>
      <c r="G176" s="21">
        <f>'CONSOMMATIONS FACTURES'!G142</f>
        <v>0</v>
      </c>
      <c r="H176" s="21">
        <f>'CONSOMMATIONS FACTURES'!H142</f>
        <v>0</v>
      </c>
      <c r="I176" s="21">
        <f>'CONSOMMATIONS FACTURES'!I142</f>
        <v>0</v>
      </c>
      <c r="J176" s="21">
        <f>'CONSOMMATIONS FACTURES'!J142</f>
        <v>0</v>
      </c>
      <c r="K176" s="21">
        <f>'CONSOMMATIONS FACTURES'!K142</f>
        <v>0</v>
      </c>
      <c r="L176" s="21">
        <f>'CONSOMMATIONS FACTURES'!L142</f>
        <v>0</v>
      </c>
      <c r="M176" s="21">
        <f>'CONSOMMATIONS FACTURES'!M142</f>
        <v>0</v>
      </c>
      <c r="N176" s="21">
        <f>'CONSOMMATIONS FACTURES'!N142</f>
        <v>0</v>
      </c>
      <c r="O176" s="21">
        <f>'CONSOMMATIONS FACTURES'!O142</f>
        <v>0</v>
      </c>
      <c r="P176" s="21">
        <f>'CONSOMMATIONS FACTURES'!P142</f>
        <v>0</v>
      </c>
      <c r="Q176" s="21">
        <f>'CONSOMMATIONS FACTURES'!Q142</f>
        <v>0</v>
      </c>
      <c r="R176" s="21">
        <f>'CONSOMMATIONS FACTURES'!R142</f>
        <v>0</v>
      </c>
      <c r="S176" s="21">
        <f>'CONSOMMATIONS FACTURES'!S142</f>
        <v>0</v>
      </c>
      <c r="T176" s="21">
        <f>'CONSOMMATIONS FACTURES'!T142</f>
        <v>0</v>
      </c>
      <c r="U176" s="21">
        <f>'CONSOMMATIONS FACTURES'!U142</f>
        <v>0</v>
      </c>
      <c r="V176" s="21">
        <f>'CONSOMMATIONS FACTURES'!V142</f>
        <v>0</v>
      </c>
      <c r="W176" s="21">
        <f>'CONSOMMATIONS FACTURES'!W142</f>
        <v>0</v>
      </c>
      <c r="X176" s="21">
        <f>'CONSOMMATIONS FACTURES'!X142</f>
        <v>0</v>
      </c>
      <c r="Y176" s="21">
        <f>'CONSOMMATIONS FACTURES'!Y142</f>
        <v>0</v>
      </c>
      <c r="Z176" s="21">
        <f>'CONSOMMATIONS FACTURES'!Z142</f>
        <v>0</v>
      </c>
      <c r="AA176" s="4"/>
    </row>
    <row r="177" spans="1:27" ht="24.95" customHeight="1" x14ac:dyDescent="0.25">
      <c r="A177" s="19"/>
      <c r="B177" s="72" t="str">
        <f>B15</f>
        <v>Novembre</v>
      </c>
      <c r="C177" s="11" t="str">
        <f t="shared" si="301"/>
        <v>Béziers</v>
      </c>
      <c r="D177" s="11" t="str">
        <f t="shared" si="301"/>
        <v/>
      </c>
      <c r="E177" s="45">
        <f t="shared" si="301"/>
        <v>7871</v>
      </c>
      <c r="F177" s="21">
        <f>'CONSOMMATIONS FACTURES'!F143</f>
        <v>0</v>
      </c>
      <c r="G177" s="21">
        <f>'CONSOMMATIONS FACTURES'!G143</f>
        <v>0</v>
      </c>
      <c r="H177" s="21">
        <f>'CONSOMMATIONS FACTURES'!H143</f>
        <v>0</v>
      </c>
      <c r="I177" s="21">
        <f>'CONSOMMATIONS FACTURES'!I143</f>
        <v>0</v>
      </c>
      <c r="J177" s="21">
        <f>'CONSOMMATIONS FACTURES'!J143</f>
        <v>0</v>
      </c>
      <c r="K177" s="21">
        <f>'CONSOMMATIONS FACTURES'!K143</f>
        <v>0</v>
      </c>
      <c r="L177" s="21">
        <f>'CONSOMMATIONS FACTURES'!L143</f>
        <v>0</v>
      </c>
      <c r="M177" s="21">
        <f>'CONSOMMATIONS FACTURES'!M143</f>
        <v>0</v>
      </c>
      <c r="N177" s="21">
        <f>'CONSOMMATIONS FACTURES'!N143</f>
        <v>0</v>
      </c>
      <c r="O177" s="21">
        <f>'CONSOMMATIONS FACTURES'!O143</f>
        <v>0</v>
      </c>
      <c r="P177" s="21">
        <f>'CONSOMMATIONS FACTURES'!P143</f>
        <v>0</v>
      </c>
      <c r="Q177" s="21">
        <f>'CONSOMMATIONS FACTURES'!Q143</f>
        <v>0</v>
      </c>
      <c r="R177" s="21">
        <f>'CONSOMMATIONS FACTURES'!R143</f>
        <v>0</v>
      </c>
      <c r="S177" s="21">
        <f>'CONSOMMATIONS FACTURES'!S143</f>
        <v>0</v>
      </c>
      <c r="T177" s="21">
        <f>'CONSOMMATIONS FACTURES'!T143</f>
        <v>0</v>
      </c>
      <c r="U177" s="21">
        <f>'CONSOMMATIONS FACTURES'!U143</f>
        <v>0</v>
      </c>
      <c r="V177" s="21">
        <f>'CONSOMMATIONS FACTURES'!V143</f>
        <v>0</v>
      </c>
      <c r="W177" s="21">
        <f>'CONSOMMATIONS FACTURES'!W143</f>
        <v>0</v>
      </c>
      <c r="X177" s="21">
        <f>'CONSOMMATIONS FACTURES'!X143</f>
        <v>0</v>
      </c>
      <c r="Y177" s="21">
        <f>'CONSOMMATIONS FACTURES'!Y143</f>
        <v>0</v>
      </c>
      <c r="Z177" s="21">
        <f>'CONSOMMATIONS FACTURES'!Z143</f>
        <v>0</v>
      </c>
      <c r="AA177" s="4"/>
    </row>
    <row r="178" spans="1:27" ht="24.95" customHeight="1" x14ac:dyDescent="0.25">
      <c r="A178" s="19"/>
      <c r="B178" s="72" t="str">
        <f>B16</f>
        <v>Décembre</v>
      </c>
      <c r="C178" s="11" t="str">
        <f t="shared" si="301"/>
        <v>Béziers</v>
      </c>
      <c r="D178" s="11" t="str">
        <f t="shared" si="301"/>
        <v/>
      </c>
      <c r="E178" s="45">
        <f t="shared" si="301"/>
        <v>7871</v>
      </c>
      <c r="F178" s="21">
        <f>'CONSOMMATIONS FACTURES'!F144</f>
        <v>0</v>
      </c>
      <c r="G178" s="21">
        <f>'CONSOMMATIONS FACTURES'!G144</f>
        <v>0</v>
      </c>
      <c r="H178" s="21">
        <f>'CONSOMMATIONS FACTURES'!H144</f>
        <v>0</v>
      </c>
      <c r="I178" s="21">
        <f>'CONSOMMATIONS FACTURES'!I144</f>
        <v>0</v>
      </c>
      <c r="J178" s="21">
        <f>'CONSOMMATIONS FACTURES'!J144</f>
        <v>0</v>
      </c>
      <c r="K178" s="21">
        <f>'CONSOMMATIONS FACTURES'!K144</f>
        <v>0</v>
      </c>
      <c r="L178" s="21">
        <f>'CONSOMMATIONS FACTURES'!L144</f>
        <v>0</v>
      </c>
      <c r="M178" s="21">
        <f>'CONSOMMATIONS FACTURES'!M144</f>
        <v>0</v>
      </c>
      <c r="N178" s="21">
        <f>'CONSOMMATIONS FACTURES'!N144</f>
        <v>0</v>
      </c>
      <c r="O178" s="21">
        <f>'CONSOMMATIONS FACTURES'!O144</f>
        <v>0</v>
      </c>
      <c r="P178" s="21">
        <f>'CONSOMMATIONS FACTURES'!P144</f>
        <v>0</v>
      </c>
      <c r="Q178" s="21">
        <f>'CONSOMMATIONS FACTURES'!Q144</f>
        <v>0</v>
      </c>
      <c r="R178" s="21">
        <f>'CONSOMMATIONS FACTURES'!R144</f>
        <v>0</v>
      </c>
      <c r="S178" s="21">
        <f>'CONSOMMATIONS FACTURES'!S144</f>
        <v>0</v>
      </c>
      <c r="T178" s="21">
        <f>'CONSOMMATIONS FACTURES'!T144</f>
        <v>0</v>
      </c>
      <c r="U178" s="21">
        <f>'CONSOMMATIONS FACTURES'!U144</f>
        <v>0</v>
      </c>
      <c r="V178" s="21">
        <f>'CONSOMMATIONS FACTURES'!V144</f>
        <v>0</v>
      </c>
      <c r="W178" s="21">
        <f>'CONSOMMATIONS FACTURES'!W144</f>
        <v>0</v>
      </c>
      <c r="X178" s="21">
        <f>'CONSOMMATIONS FACTURES'!X144</f>
        <v>0</v>
      </c>
      <c r="Y178" s="21">
        <f>'CONSOMMATIONS FACTURES'!Y144</f>
        <v>0</v>
      </c>
      <c r="Z178" s="21">
        <f>'CONSOMMATIONS FACTURES'!Z144</f>
        <v>0</v>
      </c>
      <c r="AA178" s="4"/>
    </row>
    <row r="179" spans="1:27" ht="24.95" customHeight="1" x14ac:dyDescent="0.25">
      <c r="A179" s="19"/>
      <c r="B179" s="86" t="s">
        <v>38</v>
      </c>
      <c r="C179" s="11" t="str">
        <f t="shared" si="301"/>
        <v>Béziers</v>
      </c>
      <c r="D179" s="11" t="str">
        <f t="shared" si="301"/>
        <v/>
      </c>
      <c r="E179" s="45">
        <f t="shared" si="301"/>
        <v>7871</v>
      </c>
      <c r="F179" s="87">
        <f t="shared" ref="F179:Z179" si="302">SUM(F167:F178)</f>
        <v>0</v>
      </c>
      <c r="G179" s="87">
        <f t="shared" si="302"/>
        <v>0</v>
      </c>
      <c r="H179" s="87">
        <f t="shared" si="302"/>
        <v>0</v>
      </c>
      <c r="I179" s="87">
        <f t="shared" si="302"/>
        <v>0</v>
      </c>
      <c r="J179" s="87">
        <f t="shared" si="302"/>
        <v>0</v>
      </c>
      <c r="K179" s="87">
        <f t="shared" si="302"/>
        <v>0</v>
      </c>
      <c r="L179" s="87">
        <f t="shared" si="302"/>
        <v>0</v>
      </c>
      <c r="M179" s="87">
        <f t="shared" si="302"/>
        <v>0</v>
      </c>
      <c r="N179" s="87">
        <f t="shared" si="302"/>
        <v>0</v>
      </c>
      <c r="O179" s="87">
        <f t="shared" si="302"/>
        <v>0</v>
      </c>
      <c r="P179" s="87">
        <f t="shared" si="302"/>
        <v>0</v>
      </c>
      <c r="Q179" s="87">
        <f t="shared" si="302"/>
        <v>0</v>
      </c>
      <c r="R179" s="87">
        <f t="shared" si="302"/>
        <v>0</v>
      </c>
      <c r="S179" s="87">
        <f t="shared" si="302"/>
        <v>0</v>
      </c>
      <c r="T179" s="87">
        <f t="shared" si="302"/>
        <v>0</v>
      </c>
      <c r="U179" s="87">
        <f t="shared" si="302"/>
        <v>0</v>
      </c>
      <c r="V179" s="87">
        <f t="shared" si="302"/>
        <v>0</v>
      </c>
      <c r="W179" s="87">
        <f t="shared" si="302"/>
        <v>0</v>
      </c>
      <c r="X179" s="87">
        <f t="shared" si="302"/>
        <v>0</v>
      </c>
      <c r="Y179" s="87">
        <f t="shared" si="302"/>
        <v>0</v>
      </c>
      <c r="Z179" s="87">
        <f t="shared" si="302"/>
        <v>0</v>
      </c>
      <c r="AA179" s="4"/>
    </row>
  </sheetData>
  <autoFilter ref="B4:AA4"/>
  <mergeCells count="34">
    <mergeCell ref="AN3:AX3"/>
    <mergeCell ref="B2:E3"/>
    <mergeCell ref="F3:Z3"/>
    <mergeCell ref="F2:Z2"/>
    <mergeCell ref="B52:E53"/>
    <mergeCell ref="F52:Z52"/>
    <mergeCell ref="F53:Z53"/>
    <mergeCell ref="B68:E69"/>
    <mergeCell ref="B19:E20"/>
    <mergeCell ref="B36:E37"/>
    <mergeCell ref="F20:Z20"/>
    <mergeCell ref="F19:Z19"/>
    <mergeCell ref="F36:Z36"/>
    <mergeCell ref="F37:Z37"/>
    <mergeCell ref="F68:Z68"/>
    <mergeCell ref="F69:Z69"/>
    <mergeCell ref="B84:E85"/>
    <mergeCell ref="B100:E101"/>
    <mergeCell ref="F100:Z100"/>
    <mergeCell ref="F101:Z101"/>
    <mergeCell ref="B116:E117"/>
    <mergeCell ref="F85:Z85"/>
    <mergeCell ref="F84:Z84"/>
    <mergeCell ref="B164:E165"/>
    <mergeCell ref="B132:E133"/>
    <mergeCell ref="B148:E149"/>
    <mergeCell ref="F116:Z116"/>
    <mergeCell ref="F117:Z117"/>
    <mergeCell ref="F132:Z132"/>
    <mergeCell ref="F133:Z133"/>
    <mergeCell ref="F148:Z148"/>
    <mergeCell ref="F149:Z149"/>
    <mergeCell ref="F164:Z164"/>
    <mergeCell ref="F165:Z165"/>
  </mergeCells>
  <conditionalFormatting sqref="F71:Z82">
    <cfRule type="colorScale" priority="26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87:Z98">
    <cfRule type="colorScale" priority="26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19:Z130">
    <cfRule type="colorScale" priority="26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7:Z18 F5:G16 Q5:Z16">
    <cfRule type="colorScale" priority="26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35:Z146">
    <cfRule type="colorScale" priority="27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51:Z162">
    <cfRule type="colorScale" priority="27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51:Z51">
    <cfRule type="colorScale" priority="27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67:Z67">
    <cfRule type="colorScale" priority="27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83:Z83">
    <cfRule type="colorScale" priority="27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99:Z99">
    <cfRule type="colorScale" priority="27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31:Z131">
    <cfRule type="colorScale" priority="27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47:Z147">
    <cfRule type="colorScale" priority="27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63:Z163">
    <cfRule type="colorScale" priority="27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79:Z179">
    <cfRule type="colorScale" priority="28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55:Z66">
    <cfRule type="colorScale" priority="28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39:Z50">
    <cfRule type="colorScale" priority="28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22:Z33">
    <cfRule type="colorScale" priority="28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67:Z178">
    <cfRule type="colorScale" priority="28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03:Z114">
    <cfRule type="colorScale" priority="28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15:Z115">
    <cfRule type="colorScale" priority="28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34:Z35">
    <cfRule type="colorScale" priority="29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H5:P1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X177"/>
  <sheetViews>
    <sheetView showGridLines="0" zoomScale="55" zoomScaleNormal="55" workbookViewId="0">
      <pane xSplit="5" ySplit="4" topLeftCell="F5" activePane="bottomRight" state="frozen"/>
      <selection activeCell="AI20" sqref="AI20"/>
      <selection pane="topRight" activeCell="AI20" sqref="AI20"/>
      <selection pane="bottomLeft" activeCell="AI20" sqref="AI20"/>
      <selection pane="bottomRight" activeCell="A98" sqref="A98:XFD129"/>
    </sheetView>
  </sheetViews>
  <sheetFormatPr baseColWidth="10" defaultColWidth="10.85546875" defaultRowHeight="14.25" x14ac:dyDescent="0.25"/>
  <cols>
    <col min="1" max="1" width="1.85546875" style="1" customWidth="1"/>
    <col min="2" max="2" width="45.42578125" style="2" customWidth="1"/>
    <col min="3" max="3" width="15.28515625" style="2" customWidth="1"/>
    <col min="4" max="4" width="12.5703125" style="2" customWidth="1"/>
    <col min="5" max="5" width="11.85546875" style="2" customWidth="1"/>
    <col min="6" max="26" width="14" style="2" customWidth="1"/>
    <col min="27" max="27" width="26.85546875" style="2" customWidth="1"/>
    <col min="28" max="50" width="11.5703125" style="1" hidden="1" customWidth="1"/>
    <col min="51" max="51" width="11.5703125" style="1" customWidth="1"/>
    <col min="52" max="16384" width="10.85546875" style="1"/>
  </cols>
  <sheetData>
    <row r="1" spans="1:50" x14ac:dyDescent="0.25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50" ht="50.1" customHeight="1" x14ac:dyDescent="0.25">
      <c r="A2" s="19"/>
      <c r="B2" s="289" t="s">
        <v>29</v>
      </c>
      <c r="C2" s="289"/>
      <c r="D2" s="289"/>
      <c r="E2" s="289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18"/>
    </row>
    <row r="3" spans="1:50" s="12" customFormat="1" ht="50.1" customHeight="1" x14ac:dyDescent="0.25">
      <c r="A3" s="19"/>
      <c r="B3" s="247"/>
      <c r="C3" s="247"/>
      <c r="D3" s="247"/>
      <c r="E3" s="247"/>
      <c r="F3" s="265" t="s">
        <v>74</v>
      </c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0"/>
      <c r="AB3" s="99"/>
      <c r="AC3" s="99"/>
      <c r="AD3" s="99"/>
      <c r="AE3" s="99"/>
      <c r="AF3" s="99"/>
      <c r="AG3" s="99"/>
      <c r="AH3" s="99"/>
      <c r="AI3" s="99"/>
      <c r="AJ3" s="99"/>
      <c r="AN3" s="284" t="s">
        <v>19</v>
      </c>
      <c r="AO3" s="285"/>
      <c r="AP3" s="285"/>
      <c r="AQ3" s="285"/>
      <c r="AR3" s="285"/>
      <c r="AS3" s="285"/>
      <c r="AT3" s="285"/>
      <c r="AU3" s="285"/>
      <c r="AV3" s="285"/>
      <c r="AW3" s="285"/>
      <c r="AX3" s="286"/>
    </row>
    <row r="4" spans="1:50" ht="50.1" customHeight="1" x14ac:dyDescent="0.25">
      <c r="A4" s="19"/>
      <c r="B4" s="43" t="s">
        <v>154</v>
      </c>
      <c r="C4" s="44" t="str">
        <f>PATRIMOINE!C2</f>
        <v xml:space="preserve">VILLE : </v>
      </c>
      <c r="D4" s="44" t="str">
        <f>PATRIMOINE!D2</f>
        <v>ANNEE</v>
      </c>
      <c r="E4" s="44" t="str">
        <f>PATRIMOINE!E2</f>
        <v xml:space="preserve">Surface de plancher </v>
      </c>
      <c r="F4" s="23">
        <v>2010</v>
      </c>
      <c r="G4" s="23">
        <f>F4+1</f>
        <v>2011</v>
      </c>
      <c r="H4" s="23">
        <f>G4+1</f>
        <v>2012</v>
      </c>
      <c r="I4" s="23">
        <f t="shared" ref="I4:Q4" si="0">H4+1</f>
        <v>2013</v>
      </c>
      <c r="J4" s="23">
        <f t="shared" si="0"/>
        <v>2014</v>
      </c>
      <c r="K4" s="23">
        <f t="shared" si="0"/>
        <v>2015</v>
      </c>
      <c r="L4" s="23">
        <f t="shared" si="0"/>
        <v>2016</v>
      </c>
      <c r="M4" s="23">
        <f t="shared" si="0"/>
        <v>2017</v>
      </c>
      <c r="N4" s="23">
        <f t="shared" si="0"/>
        <v>2018</v>
      </c>
      <c r="O4" s="23">
        <f t="shared" si="0"/>
        <v>2019</v>
      </c>
      <c r="P4" s="23">
        <f t="shared" si="0"/>
        <v>2020</v>
      </c>
      <c r="Q4" s="23">
        <f t="shared" si="0"/>
        <v>2021</v>
      </c>
      <c r="R4" s="23">
        <f t="shared" ref="R4" si="1">Q4+1</f>
        <v>2022</v>
      </c>
      <c r="S4" s="23">
        <f t="shared" ref="S4" si="2">R4+1</f>
        <v>2023</v>
      </c>
      <c r="T4" s="23">
        <f t="shared" ref="T4" si="3">S4+1</f>
        <v>2024</v>
      </c>
      <c r="U4" s="23">
        <f t="shared" ref="U4" si="4">T4+1</f>
        <v>2025</v>
      </c>
      <c r="V4" s="23">
        <f t="shared" ref="V4" si="5">U4+1</f>
        <v>2026</v>
      </c>
      <c r="W4" s="23">
        <f t="shared" ref="W4" si="6">V4+1</f>
        <v>2027</v>
      </c>
      <c r="X4" s="23">
        <f t="shared" ref="X4" si="7">W4+1</f>
        <v>2028</v>
      </c>
      <c r="Y4" s="23">
        <f t="shared" ref="Y4" si="8">X4+1</f>
        <v>2029</v>
      </c>
      <c r="Z4" s="23">
        <f t="shared" ref="Z4" si="9">Y4+1</f>
        <v>2030</v>
      </c>
      <c r="AA4" s="70" t="s">
        <v>11</v>
      </c>
      <c r="AB4" s="46" t="s">
        <v>13</v>
      </c>
      <c r="AC4" s="47">
        <v>2009</v>
      </c>
      <c r="AD4" s="47">
        <f>AC4+1</f>
        <v>2010</v>
      </c>
      <c r="AE4" s="47">
        <f>AD4+1</f>
        <v>2011</v>
      </c>
      <c r="AF4" s="47">
        <f t="shared" ref="AF4:AM4" si="10">AE4+1</f>
        <v>2012</v>
      </c>
      <c r="AG4" s="47">
        <f t="shared" si="10"/>
        <v>2013</v>
      </c>
      <c r="AH4" s="47">
        <f t="shared" si="10"/>
        <v>2014</v>
      </c>
      <c r="AI4" s="47">
        <f t="shared" si="10"/>
        <v>2015</v>
      </c>
      <c r="AJ4" s="47">
        <f t="shared" si="10"/>
        <v>2016</v>
      </c>
      <c r="AK4" s="47">
        <f t="shared" si="10"/>
        <v>2017</v>
      </c>
      <c r="AL4" s="47">
        <f t="shared" si="10"/>
        <v>2018</v>
      </c>
      <c r="AM4" s="48">
        <f t="shared" si="10"/>
        <v>2019</v>
      </c>
      <c r="AN4" s="47">
        <v>2009</v>
      </c>
      <c r="AO4" s="47">
        <f>AN4+1</f>
        <v>2010</v>
      </c>
      <c r="AP4" s="47">
        <f>AO4+1</f>
        <v>2011</v>
      </c>
      <c r="AQ4" s="47">
        <f t="shared" ref="AQ4:AX4" si="11">AP4+1</f>
        <v>2012</v>
      </c>
      <c r="AR4" s="47">
        <f t="shared" si="11"/>
        <v>2013</v>
      </c>
      <c r="AS4" s="47">
        <f t="shared" si="11"/>
        <v>2014</v>
      </c>
      <c r="AT4" s="47">
        <f t="shared" si="11"/>
        <v>2015</v>
      </c>
      <c r="AU4" s="47">
        <f t="shared" si="11"/>
        <v>2016</v>
      </c>
      <c r="AV4" s="47">
        <f t="shared" si="11"/>
        <v>2017</v>
      </c>
      <c r="AW4" s="47">
        <f t="shared" si="11"/>
        <v>2018</v>
      </c>
      <c r="AX4" s="48">
        <f t="shared" si="11"/>
        <v>2019</v>
      </c>
    </row>
    <row r="5" spans="1:50" ht="24.95" customHeight="1" x14ac:dyDescent="0.25">
      <c r="A5" s="19"/>
      <c r="B5" s="72" t="s">
        <v>129</v>
      </c>
      <c r="C5" s="11" t="str">
        <f>IF(PATRIMOINE!C4="","",PATRIMOINE!C4)</f>
        <v>Béziers</v>
      </c>
      <c r="D5" s="11" t="str">
        <f>IF(PATRIMOINE!D4="","",PATRIMOINE!D4)</f>
        <v/>
      </c>
      <c r="E5" s="45">
        <f>IF(PATRIMOINE!E4="","",PATRIMOINE!E4)</f>
        <v>7871</v>
      </c>
      <c r="F5" s="21">
        <f>'CONSOMMATIONS kWh PCI'!F5*NOTICE!$R$14</f>
        <v>0</v>
      </c>
      <c r="G5" s="21">
        <f>'CONSOMMATIONS kWh PCI'!G5*NOTICE!$R$14</f>
        <v>0</v>
      </c>
      <c r="H5" s="21">
        <f>'CONSOMMATIONS kWh PCI'!H5*NOTICE!$R$14</f>
        <v>2724288</v>
      </c>
      <c r="I5" s="21">
        <f>'CONSOMMATIONS kWh PCI'!I5*NOTICE!$R$14</f>
        <v>3351296</v>
      </c>
      <c r="J5" s="21">
        <f>'CONSOMMATIONS kWh PCI'!J5*NOTICE!$R$14</f>
        <v>3182720</v>
      </c>
      <c r="K5" s="21">
        <f>'CONSOMMATIONS kWh PCI'!K5*NOTICE!$R$14</f>
        <v>3135872</v>
      </c>
      <c r="L5" s="21">
        <f>'CONSOMMATIONS kWh PCI'!L5*NOTICE!$R$14</f>
        <v>3030848</v>
      </c>
      <c r="M5" s="21">
        <f>'CONSOMMATIONS kWh PCI'!M5*NOTICE!$R$14</f>
        <v>2882240</v>
      </c>
      <c r="N5" s="21">
        <f>'CONSOMMATIONS kWh PCI'!N5*NOTICE!$R$14</f>
        <v>2699328</v>
      </c>
      <c r="O5" s="21">
        <f>'CONSOMMATIONS kWh PCI'!O5*NOTICE!$R$14</f>
        <v>2883328</v>
      </c>
      <c r="P5" s="21">
        <f>'CONSOMMATIONS kWh PCI'!P5*NOTICE!$R$14</f>
        <v>2948288</v>
      </c>
      <c r="Q5" s="21">
        <f>'CONSOMMATIONS kWh PCI'!Q5*NOTICE!$R$14</f>
        <v>3113984</v>
      </c>
      <c r="R5" s="21">
        <f>'CONSOMMATIONS kWh PCI'!R5*NOTICE!$R$14</f>
        <v>3233856</v>
      </c>
      <c r="S5" s="21">
        <f>'CONSOMMATIONS kWh PCI'!S5*NOTICE!$R$14</f>
        <v>0</v>
      </c>
      <c r="T5" s="21">
        <f>'CONSOMMATIONS kWh PCI'!T5*NOTICE!$R$14</f>
        <v>0</v>
      </c>
      <c r="U5" s="21">
        <f>'CONSOMMATIONS kWh PCI'!U5*NOTICE!$R$14</f>
        <v>0</v>
      </c>
      <c r="V5" s="21">
        <f>'CONSOMMATIONS kWh PCI'!V5*NOTICE!$R$14</f>
        <v>0</v>
      </c>
      <c r="W5" s="21">
        <f>'CONSOMMATIONS kWh PCI'!W5*NOTICE!$R$14</f>
        <v>0</v>
      </c>
      <c r="X5" s="21">
        <f>'CONSOMMATIONS kWh PCI'!X5*NOTICE!$R$14</f>
        <v>0</v>
      </c>
      <c r="Y5" s="21">
        <f>'CONSOMMATIONS kWh PCI'!Y5*NOTICE!$R$14</f>
        <v>0</v>
      </c>
      <c r="Z5" s="21">
        <f>'CONSOMMATIONS kWh PCI'!Z5*NOTICE!$R$14</f>
        <v>0</v>
      </c>
      <c r="AA5" s="4"/>
      <c r="AB5" s="50" t="e">
        <f>IF(#REF!="",0,#REF!)</f>
        <v>#REF!</v>
      </c>
      <c r="AC5" s="49">
        <f t="shared" ref="AC5:AM11" si="12">F5</f>
        <v>0</v>
      </c>
      <c r="AD5" s="49">
        <f t="shared" si="12"/>
        <v>0</v>
      </c>
      <c r="AE5" s="49">
        <f t="shared" si="12"/>
        <v>2724288</v>
      </c>
      <c r="AF5" s="49">
        <f t="shared" si="12"/>
        <v>3351296</v>
      </c>
      <c r="AG5" s="49">
        <f t="shared" si="12"/>
        <v>3182720</v>
      </c>
      <c r="AH5" s="49">
        <f t="shared" si="12"/>
        <v>3135872</v>
      </c>
      <c r="AI5" s="49">
        <f t="shared" si="12"/>
        <v>3030848</v>
      </c>
      <c r="AJ5" s="49">
        <f t="shared" si="12"/>
        <v>2882240</v>
      </c>
      <c r="AK5" s="49">
        <f t="shared" si="12"/>
        <v>2699328</v>
      </c>
      <c r="AL5" s="49">
        <f t="shared" si="12"/>
        <v>2883328</v>
      </c>
      <c r="AM5" s="49">
        <f t="shared" si="12"/>
        <v>2948288</v>
      </c>
      <c r="AN5" s="49" t="e">
        <f>$AB$5*AC5</f>
        <v>#REF!</v>
      </c>
      <c r="AO5" s="49" t="e">
        <f>AB5*AD5</f>
        <v>#REF!</v>
      </c>
      <c r="AP5" s="49" t="e">
        <f>AB5*AE5</f>
        <v>#REF!</v>
      </c>
      <c r="AQ5" s="49" t="e">
        <f>AB5*AF5</f>
        <v>#REF!</v>
      </c>
      <c r="AR5" s="49" t="e">
        <f>AB5*AG5</f>
        <v>#REF!</v>
      </c>
      <c r="AS5" s="49" t="e">
        <f>AB5*AH5</f>
        <v>#REF!</v>
      </c>
      <c r="AT5" s="49" t="e">
        <f>AB5*AI5</f>
        <v>#REF!</v>
      </c>
      <c r="AU5" s="49" t="e">
        <f>AB5*AJ5</f>
        <v>#REF!</v>
      </c>
      <c r="AV5" s="49" t="e">
        <f>AB5*AK5</f>
        <v>#REF!</v>
      </c>
      <c r="AW5" s="49" t="e">
        <f>AB5*AL5</f>
        <v>#REF!</v>
      </c>
      <c r="AX5" s="49" t="e">
        <f>AB5*AM5</f>
        <v>#REF!</v>
      </c>
    </row>
    <row r="6" spans="1:50" ht="24.95" customHeight="1" x14ac:dyDescent="0.25">
      <c r="A6" s="19"/>
      <c r="B6" s="72" t="s">
        <v>130</v>
      </c>
      <c r="C6" s="11" t="str">
        <f>C5</f>
        <v>Béziers</v>
      </c>
      <c r="D6" s="11" t="str">
        <f t="shared" ref="D6:E6" si="13">D5</f>
        <v/>
      </c>
      <c r="E6" s="45">
        <f t="shared" si="13"/>
        <v>7871</v>
      </c>
      <c r="F6" s="21">
        <f>'CONSOMMATIONS kWh PCI'!F6*NOTICE!$R$14</f>
        <v>0</v>
      </c>
      <c r="G6" s="21">
        <f>'CONSOMMATIONS kWh PCI'!G6*NOTICE!$R$14</f>
        <v>0</v>
      </c>
      <c r="H6" s="21">
        <f>'CONSOMMATIONS kWh PCI'!H6*NOTICE!$R$14</f>
        <v>2781120</v>
      </c>
      <c r="I6" s="21">
        <f>'CONSOMMATIONS kWh PCI'!I6*NOTICE!$R$14</f>
        <v>2913728</v>
      </c>
      <c r="J6" s="21">
        <f>'CONSOMMATIONS kWh PCI'!J6*NOTICE!$R$14</f>
        <v>2731456</v>
      </c>
      <c r="K6" s="21">
        <f>'CONSOMMATIONS kWh PCI'!K6*NOTICE!$R$14</f>
        <v>2724672</v>
      </c>
      <c r="L6" s="21">
        <f>'CONSOMMATIONS kWh PCI'!L6*NOTICE!$R$14</f>
        <v>2726528</v>
      </c>
      <c r="M6" s="21">
        <f>'CONSOMMATIONS kWh PCI'!M6*NOTICE!$R$14</f>
        <v>2326144</v>
      </c>
      <c r="N6" s="21">
        <f>'CONSOMMATIONS kWh PCI'!N6*NOTICE!$R$14</f>
        <v>2614848</v>
      </c>
      <c r="O6" s="21">
        <f>'CONSOMMATIONS kWh PCI'!O6*NOTICE!$R$14</f>
        <v>2358976</v>
      </c>
      <c r="P6" s="21">
        <f>'CONSOMMATIONS kWh PCI'!P6*NOTICE!$R$14</f>
        <v>2501824</v>
      </c>
      <c r="Q6" s="21">
        <f>'CONSOMMATIONS kWh PCI'!Q6*NOTICE!$R$14</f>
        <v>2625984</v>
      </c>
      <c r="R6" s="21">
        <f>'CONSOMMATIONS kWh PCI'!R6*NOTICE!$R$14</f>
        <v>2677504</v>
      </c>
      <c r="S6" s="21">
        <f>'CONSOMMATIONS kWh PCI'!S6*NOTICE!$R$14</f>
        <v>0</v>
      </c>
      <c r="T6" s="21">
        <f>'CONSOMMATIONS kWh PCI'!T6*NOTICE!$R$14</f>
        <v>0</v>
      </c>
      <c r="U6" s="21">
        <f>'CONSOMMATIONS kWh PCI'!U6*NOTICE!$R$14</f>
        <v>0</v>
      </c>
      <c r="V6" s="21">
        <f>'CONSOMMATIONS kWh PCI'!V6*NOTICE!$R$14</f>
        <v>0</v>
      </c>
      <c r="W6" s="21">
        <f>'CONSOMMATIONS kWh PCI'!W6*NOTICE!$R$14</f>
        <v>0</v>
      </c>
      <c r="X6" s="21">
        <f>'CONSOMMATIONS kWh PCI'!X6*NOTICE!$R$14</f>
        <v>0</v>
      </c>
      <c r="Y6" s="21">
        <f>'CONSOMMATIONS kWh PCI'!Y6*NOTICE!$R$14</f>
        <v>0</v>
      </c>
      <c r="Z6" s="21">
        <f>'CONSOMMATIONS kWh PCI'!Z6*NOTICE!$R$14</f>
        <v>0</v>
      </c>
      <c r="AA6" s="4"/>
      <c r="AB6" s="50" t="e">
        <f>IF(#REF!="",0,#REF!)</f>
        <v>#REF!</v>
      </c>
      <c r="AC6" s="49">
        <f t="shared" si="12"/>
        <v>0</v>
      </c>
      <c r="AD6" s="49">
        <f t="shared" si="12"/>
        <v>0</v>
      </c>
      <c r="AE6" s="49">
        <f t="shared" si="12"/>
        <v>2781120</v>
      </c>
      <c r="AF6" s="49">
        <f t="shared" si="12"/>
        <v>2913728</v>
      </c>
      <c r="AG6" s="49">
        <f t="shared" si="12"/>
        <v>2731456</v>
      </c>
      <c r="AH6" s="49">
        <f t="shared" si="12"/>
        <v>2724672</v>
      </c>
      <c r="AI6" s="49">
        <f t="shared" si="12"/>
        <v>2726528</v>
      </c>
      <c r="AJ6" s="49">
        <f t="shared" si="12"/>
        <v>2326144</v>
      </c>
      <c r="AK6" s="49">
        <f t="shared" si="12"/>
        <v>2614848</v>
      </c>
      <c r="AL6" s="49">
        <f t="shared" si="12"/>
        <v>2358976</v>
      </c>
      <c r="AM6" s="49">
        <f t="shared" si="12"/>
        <v>2501824</v>
      </c>
      <c r="AN6" s="49" t="e">
        <f t="shared" ref="AN6:AN69" si="14">AB6*AC6</f>
        <v>#REF!</v>
      </c>
      <c r="AO6" s="49" t="e">
        <f t="shared" ref="AO6:AO69" si="15">AB6*AD6</f>
        <v>#REF!</v>
      </c>
      <c r="AP6" s="49" t="e">
        <f t="shared" ref="AP6:AP69" si="16">AB6*AE6</f>
        <v>#REF!</v>
      </c>
      <c r="AQ6" s="49" t="e">
        <f t="shared" ref="AQ6:AQ69" si="17">AB6*AF6</f>
        <v>#REF!</v>
      </c>
      <c r="AR6" s="49" t="e">
        <f t="shared" ref="AR6:AR69" si="18">AB6*AG6</f>
        <v>#REF!</v>
      </c>
      <c r="AS6" s="49" t="e">
        <f t="shared" ref="AS6:AS69" si="19">AB6*AH6</f>
        <v>#REF!</v>
      </c>
      <c r="AT6" s="49" t="e">
        <f t="shared" ref="AT6:AT69" si="20">AB6*AI6</f>
        <v>#REF!</v>
      </c>
      <c r="AU6" s="49" t="e">
        <f t="shared" ref="AU6:AU69" si="21">AB6*AJ6</f>
        <v>#REF!</v>
      </c>
      <c r="AV6" s="49" t="e">
        <f t="shared" ref="AV6:AV69" si="22">AB6*AK6</f>
        <v>#REF!</v>
      </c>
      <c r="AW6" s="49" t="e">
        <f t="shared" ref="AW6:AW69" si="23">AB6*AL6</f>
        <v>#REF!</v>
      </c>
      <c r="AX6" s="49" t="e">
        <f t="shared" ref="AX6:AX69" si="24">AB6*AM6</f>
        <v>#REF!</v>
      </c>
    </row>
    <row r="7" spans="1:50" ht="24.95" customHeight="1" x14ac:dyDescent="0.25">
      <c r="A7" s="19"/>
      <c r="B7" s="72" t="s">
        <v>131</v>
      </c>
      <c r="C7" s="11" t="str">
        <f t="shared" ref="C7:C17" si="25">C6</f>
        <v>Béziers</v>
      </c>
      <c r="D7" s="11" t="str">
        <f t="shared" ref="D7:D17" si="26">D6</f>
        <v/>
      </c>
      <c r="E7" s="45">
        <f t="shared" ref="E7:E17" si="27">E6</f>
        <v>7871</v>
      </c>
      <c r="F7" s="21">
        <f>'CONSOMMATIONS kWh PCI'!F7*NOTICE!$R$14</f>
        <v>0</v>
      </c>
      <c r="G7" s="21">
        <f>'CONSOMMATIONS kWh PCI'!G7*NOTICE!$R$14</f>
        <v>0</v>
      </c>
      <c r="H7" s="21">
        <f>'CONSOMMATIONS kWh PCI'!H7*NOTICE!$R$14</f>
        <v>2283648</v>
      </c>
      <c r="I7" s="21">
        <f>'CONSOMMATIONS kWh PCI'!I7*NOTICE!$R$14</f>
        <v>2991744</v>
      </c>
      <c r="J7" s="21">
        <f>'CONSOMMATIONS kWh PCI'!J7*NOTICE!$R$14</f>
        <v>2728320</v>
      </c>
      <c r="K7" s="21">
        <f>'CONSOMMATIONS kWh PCI'!K7*NOTICE!$R$14</f>
        <v>2697792</v>
      </c>
      <c r="L7" s="21">
        <f>'CONSOMMATIONS kWh PCI'!L7*NOTICE!$R$14</f>
        <v>2874112</v>
      </c>
      <c r="M7" s="21">
        <f>'CONSOMMATIONS kWh PCI'!M7*NOTICE!$R$14</f>
        <v>2406976</v>
      </c>
      <c r="N7" s="21">
        <f>'CONSOMMATIONS kWh PCI'!N7*NOTICE!$R$14</f>
        <v>2662144</v>
      </c>
      <c r="O7" s="21">
        <f>'CONSOMMATIONS kWh PCI'!O7*NOTICE!$R$14</f>
        <v>2367744</v>
      </c>
      <c r="P7" s="21">
        <f>'CONSOMMATIONS kWh PCI'!P7*NOTICE!$R$14</f>
        <v>2662592</v>
      </c>
      <c r="Q7" s="21">
        <f>'CONSOMMATIONS kWh PCI'!Q7*NOTICE!$R$14</f>
        <v>2798400</v>
      </c>
      <c r="R7" s="21">
        <f>'CONSOMMATIONS kWh PCI'!R7*NOTICE!$R$14</f>
        <v>2893824</v>
      </c>
      <c r="S7" s="21">
        <f>'CONSOMMATIONS kWh PCI'!S7*NOTICE!$R$14</f>
        <v>0</v>
      </c>
      <c r="T7" s="21">
        <f>'CONSOMMATIONS kWh PCI'!T7*NOTICE!$R$14</f>
        <v>0</v>
      </c>
      <c r="U7" s="21">
        <f>'CONSOMMATIONS kWh PCI'!U7*NOTICE!$R$14</f>
        <v>0</v>
      </c>
      <c r="V7" s="21">
        <f>'CONSOMMATIONS kWh PCI'!V7*NOTICE!$R$14</f>
        <v>0</v>
      </c>
      <c r="W7" s="21">
        <f>'CONSOMMATIONS kWh PCI'!W7*NOTICE!$R$14</f>
        <v>0</v>
      </c>
      <c r="X7" s="21">
        <f>'CONSOMMATIONS kWh PCI'!X7*NOTICE!$R$14</f>
        <v>0</v>
      </c>
      <c r="Y7" s="21">
        <f>'CONSOMMATIONS kWh PCI'!Y7*NOTICE!$R$14</f>
        <v>0</v>
      </c>
      <c r="Z7" s="21">
        <f>'CONSOMMATIONS kWh PCI'!Z7*NOTICE!$R$14</f>
        <v>0</v>
      </c>
      <c r="AA7" s="4"/>
      <c r="AB7" s="50" t="e">
        <f>IF(#REF!="",0,#REF!)</f>
        <v>#REF!</v>
      </c>
      <c r="AC7" s="49">
        <f t="shared" si="12"/>
        <v>0</v>
      </c>
      <c r="AD7" s="49">
        <f t="shared" si="12"/>
        <v>0</v>
      </c>
      <c r="AE7" s="49">
        <f t="shared" si="12"/>
        <v>2283648</v>
      </c>
      <c r="AF7" s="49">
        <f t="shared" si="12"/>
        <v>2991744</v>
      </c>
      <c r="AG7" s="49">
        <f t="shared" si="12"/>
        <v>2728320</v>
      </c>
      <c r="AH7" s="49">
        <f t="shared" si="12"/>
        <v>2697792</v>
      </c>
      <c r="AI7" s="49">
        <f t="shared" si="12"/>
        <v>2874112</v>
      </c>
      <c r="AJ7" s="49">
        <f t="shared" si="12"/>
        <v>2406976</v>
      </c>
      <c r="AK7" s="49">
        <f t="shared" si="12"/>
        <v>2662144</v>
      </c>
      <c r="AL7" s="49">
        <f t="shared" si="12"/>
        <v>2367744</v>
      </c>
      <c r="AM7" s="49">
        <f t="shared" si="12"/>
        <v>2662592</v>
      </c>
      <c r="AN7" s="49" t="e">
        <f t="shared" si="14"/>
        <v>#REF!</v>
      </c>
      <c r="AO7" s="49" t="e">
        <f t="shared" si="15"/>
        <v>#REF!</v>
      </c>
      <c r="AP7" s="49" t="e">
        <f t="shared" si="16"/>
        <v>#REF!</v>
      </c>
      <c r="AQ7" s="49" t="e">
        <f t="shared" si="17"/>
        <v>#REF!</v>
      </c>
      <c r="AR7" s="49" t="e">
        <f t="shared" si="18"/>
        <v>#REF!</v>
      </c>
      <c r="AS7" s="49" t="e">
        <f t="shared" si="19"/>
        <v>#REF!</v>
      </c>
      <c r="AT7" s="49" t="e">
        <f t="shared" si="20"/>
        <v>#REF!</v>
      </c>
      <c r="AU7" s="49" t="e">
        <f t="shared" si="21"/>
        <v>#REF!</v>
      </c>
      <c r="AV7" s="49" t="e">
        <f t="shared" si="22"/>
        <v>#REF!</v>
      </c>
      <c r="AW7" s="49" t="e">
        <f t="shared" si="23"/>
        <v>#REF!</v>
      </c>
      <c r="AX7" s="49" t="e">
        <f t="shared" si="24"/>
        <v>#REF!</v>
      </c>
    </row>
    <row r="8" spans="1:50" ht="24.95" customHeight="1" x14ac:dyDescent="0.25">
      <c r="A8" s="19"/>
      <c r="B8" s="72" t="s">
        <v>145</v>
      </c>
      <c r="C8" s="11" t="str">
        <f t="shared" si="25"/>
        <v>Béziers</v>
      </c>
      <c r="D8" s="11" t="str">
        <f t="shared" si="26"/>
        <v/>
      </c>
      <c r="E8" s="45">
        <f t="shared" si="27"/>
        <v>7871</v>
      </c>
      <c r="F8" s="21">
        <f>'CONSOMMATIONS kWh PCI'!F8*NOTICE!$R$14</f>
        <v>0</v>
      </c>
      <c r="G8" s="21">
        <f>'CONSOMMATIONS kWh PCI'!G8*NOTICE!$R$14</f>
        <v>0</v>
      </c>
      <c r="H8" s="21">
        <f>'CONSOMMATIONS kWh PCI'!H8*NOTICE!$R$14</f>
        <v>2144512</v>
      </c>
      <c r="I8" s="21">
        <f>'CONSOMMATIONS kWh PCI'!I8*NOTICE!$R$14</f>
        <v>2642752</v>
      </c>
      <c r="J8" s="21">
        <f>'CONSOMMATIONS kWh PCI'!J8*NOTICE!$R$14</f>
        <v>2396992</v>
      </c>
      <c r="K8" s="21">
        <f>'CONSOMMATIONS kWh PCI'!K8*NOTICE!$R$14</f>
        <v>2288384</v>
      </c>
      <c r="L8" s="21">
        <f>'CONSOMMATIONS kWh PCI'!L8*NOTICE!$R$14</f>
        <v>2544832</v>
      </c>
      <c r="M8" s="21">
        <f>'CONSOMMATIONS kWh PCI'!M8*NOTICE!$R$14</f>
        <v>2172160</v>
      </c>
      <c r="N8" s="21">
        <f>'CONSOMMATIONS kWh PCI'!N8*NOTICE!$R$14</f>
        <v>2225472</v>
      </c>
      <c r="O8" s="21">
        <f>'CONSOMMATIONS kWh PCI'!O8*NOTICE!$R$14</f>
        <v>2211712</v>
      </c>
      <c r="P8" s="21">
        <f>'CONSOMMATIONS kWh PCI'!P8*NOTICE!$R$14</f>
        <v>2407872</v>
      </c>
      <c r="Q8" s="21">
        <f>'CONSOMMATIONS kWh PCI'!Q8*NOTICE!$R$14</f>
        <v>2521408</v>
      </c>
      <c r="R8" s="21">
        <f>'CONSOMMATIONS kWh PCI'!R8*NOTICE!$R$14</f>
        <v>2490304</v>
      </c>
      <c r="S8" s="21">
        <f>'CONSOMMATIONS kWh PCI'!S8*NOTICE!$R$14</f>
        <v>0</v>
      </c>
      <c r="T8" s="21">
        <f>'CONSOMMATIONS kWh PCI'!T8*NOTICE!$R$14</f>
        <v>0</v>
      </c>
      <c r="U8" s="21">
        <f>'CONSOMMATIONS kWh PCI'!U8*NOTICE!$R$14</f>
        <v>0</v>
      </c>
      <c r="V8" s="21">
        <f>'CONSOMMATIONS kWh PCI'!V8*NOTICE!$R$14</f>
        <v>0</v>
      </c>
      <c r="W8" s="21">
        <f>'CONSOMMATIONS kWh PCI'!W8*NOTICE!$R$14</f>
        <v>0</v>
      </c>
      <c r="X8" s="21">
        <f>'CONSOMMATIONS kWh PCI'!X8*NOTICE!$R$14</f>
        <v>0</v>
      </c>
      <c r="Y8" s="21">
        <f>'CONSOMMATIONS kWh PCI'!Y8*NOTICE!$R$14</f>
        <v>0</v>
      </c>
      <c r="Z8" s="21">
        <f>'CONSOMMATIONS kWh PCI'!Z8*NOTICE!$R$14</f>
        <v>0</v>
      </c>
      <c r="AA8" s="4"/>
      <c r="AB8" s="50" t="e">
        <f>IF(#REF!="",0,#REF!)</f>
        <v>#REF!</v>
      </c>
      <c r="AC8" s="49">
        <f t="shared" si="12"/>
        <v>0</v>
      </c>
      <c r="AD8" s="49">
        <f t="shared" si="12"/>
        <v>0</v>
      </c>
      <c r="AE8" s="49">
        <f t="shared" si="12"/>
        <v>2144512</v>
      </c>
      <c r="AF8" s="49">
        <f t="shared" si="12"/>
        <v>2642752</v>
      </c>
      <c r="AG8" s="49">
        <f t="shared" si="12"/>
        <v>2396992</v>
      </c>
      <c r="AH8" s="49">
        <f t="shared" si="12"/>
        <v>2288384</v>
      </c>
      <c r="AI8" s="49">
        <f t="shared" si="12"/>
        <v>2544832</v>
      </c>
      <c r="AJ8" s="49">
        <f t="shared" si="12"/>
        <v>2172160</v>
      </c>
      <c r="AK8" s="49">
        <f t="shared" si="12"/>
        <v>2225472</v>
      </c>
      <c r="AL8" s="49">
        <f t="shared" si="12"/>
        <v>2211712</v>
      </c>
      <c r="AM8" s="49">
        <f t="shared" si="12"/>
        <v>2407872</v>
      </c>
      <c r="AN8" s="49" t="e">
        <f t="shared" si="14"/>
        <v>#REF!</v>
      </c>
      <c r="AO8" s="49" t="e">
        <f t="shared" si="15"/>
        <v>#REF!</v>
      </c>
      <c r="AP8" s="49" t="e">
        <f t="shared" si="16"/>
        <v>#REF!</v>
      </c>
      <c r="AQ8" s="49" t="e">
        <f t="shared" si="17"/>
        <v>#REF!</v>
      </c>
      <c r="AR8" s="49" t="e">
        <f t="shared" si="18"/>
        <v>#REF!</v>
      </c>
      <c r="AS8" s="49" t="e">
        <f t="shared" si="19"/>
        <v>#REF!</v>
      </c>
      <c r="AT8" s="49" t="e">
        <f t="shared" si="20"/>
        <v>#REF!</v>
      </c>
      <c r="AU8" s="49" t="e">
        <f t="shared" si="21"/>
        <v>#REF!</v>
      </c>
      <c r="AV8" s="49" t="e">
        <f t="shared" si="22"/>
        <v>#REF!</v>
      </c>
      <c r="AW8" s="49" t="e">
        <f t="shared" si="23"/>
        <v>#REF!</v>
      </c>
      <c r="AX8" s="49" t="e">
        <f t="shared" si="24"/>
        <v>#REF!</v>
      </c>
    </row>
    <row r="9" spans="1:50" ht="24.95" customHeight="1" x14ac:dyDescent="0.25">
      <c r="A9" s="19"/>
      <c r="B9" s="72" t="s">
        <v>133</v>
      </c>
      <c r="C9" s="11" t="str">
        <f t="shared" si="25"/>
        <v>Béziers</v>
      </c>
      <c r="D9" s="11" t="str">
        <f t="shared" si="26"/>
        <v/>
      </c>
      <c r="E9" s="45">
        <f t="shared" si="27"/>
        <v>7871</v>
      </c>
      <c r="F9" s="21">
        <f>'CONSOMMATIONS kWh PCI'!F9*NOTICE!$R$14</f>
        <v>0</v>
      </c>
      <c r="G9" s="21">
        <f>'CONSOMMATIONS kWh PCI'!G9*NOTICE!$R$14</f>
        <v>0</v>
      </c>
      <c r="H9" s="21">
        <f>'CONSOMMATIONS kWh PCI'!H9*NOTICE!$R$14</f>
        <v>1858240</v>
      </c>
      <c r="I9" s="21">
        <f>'CONSOMMATIONS kWh PCI'!I9*NOTICE!$R$14</f>
        <v>2428160</v>
      </c>
      <c r="J9" s="21">
        <f>'CONSOMMATIONS kWh PCI'!J9*NOTICE!$R$14</f>
        <v>2197632</v>
      </c>
      <c r="K9" s="21">
        <f>'CONSOMMATIONS kWh PCI'!K9*NOTICE!$R$14</f>
        <v>2105152</v>
      </c>
      <c r="L9" s="21">
        <f>'CONSOMMATIONS kWh PCI'!L9*NOTICE!$R$14</f>
        <v>2333760</v>
      </c>
      <c r="M9" s="21">
        <f>'CONSOMMATIONS kWh PCI'!M9*NOTICE!$R$14</f>
        <v>2154944</v>
      </c>
      <c r="N9" s="21">
        <f>'CONSOMMATIONS kWh PCI'!N9*NOTICE!$R$14</f>
        <v>2077824</v>
      </c>
      <c r="O9" s="21">
        <f>'CONSOMMATIONS kWh PCI'!O9*NOTICE!$R$14</f>
        <v>2020544</v>
      </c>
      <c r="P9" s="21">
        <f>'CONSOMMATIONS kWh PCI'!P9*NOTICE!$R$14</f>
        <v>2231424</v>
      </c>
      <c r="Q9" s="21">
        <f>'CONSOMMATIONS kWh PCI'!Q9*NOTICE!$R$14</f>
        <v>2315520</v>
      </c>
      <c r="R9" s="21">
        <f>'CONSOMMATIONS kWh PCI'!R9*NOTICE!$R$14</f>
        <v>2516736</v>
      </c>
      <c r="S9" s="21">
        <f>'CONSOMMATIONS kWh PCI'!S9*NOTICE!$R$14</f>
        <v>0</v>
      </c>
      <c r="T9" s="21">
        <f>'CONSOMMATIONS kWh PCI'!T9*NOTICE!$R$14</f>
        <v>0</v>
      </c>
      <c r="U9" s="21">
        <f>'CONSOMMATIONS kWh PCI'!U9*NOTICE!$R$14</f>
        <v>0</v>
      </c>
      <c r="V9" s="21">
        <f>'CONSOMMATIONS kWh PCI'!V9*NOTICE!$R$14</f>
        <v>0</v>
      </c>
      <c r="W9" s="21">
        <f>'CONSOMMATIONS kWh PCI'!W9*NOTICE!$R$14</f>
        <v>0</v>
      </c>
      <c r="X9" s="21">
        <f>'CONSOMMATIONS kWh PCI'!X9*NOTICE!$R$14</f>
        <v>0</v>
      </c>
      <c r="Y9" s="21">
        <f>'CONSOMMATIONS kWh PCI'!Y9*NOTICE!$R$14</f>
        <v>0</v>
      </c>
      <c r="Z9" s="21">
        <f>'CONSOMMATIONS kWh PCI'!Z9*NOTICE!$R$14</f>
        <v>0</v>
      </c>
      <c r="AA9" s="4"/>
      <c r="AB9" s="50" t="e">
        <f>IF(#REF!="",0,#REF!)</f>
        <v>#REF!</v>
      </c>
      <c r="AC9" s="49">
        <f t="shared" si="12"/>
        <v>0</v>
      </c>
      <c r="AD9" s="49">
        <f t="shared" si="12"/>
        <v>0</v>
      </c>
      <c r="AE9" s="49">
        <f t="shared" si="12"/>
        <v>1858240</v>
      </c>
      <c r="AF9" s="49">
        <f t="shared" si="12"/>
        <v>2428160</v>
      </c>
      <c r="AG9" s="49">
        <f t="shared" si="12"/>
        <v>2197632</v>
      </c>
      <c r="AH9" s="49">
        <f t="shared" si="12"/>
        <v>2105152</v>
      </c>
      <c r="AI9" s="49">
        <f t="shared" si="12"/>
        <v>2333760</v>
      </c>
      <c r="AJ9" s="49">
        <f t="shared" si="12"/>
        <v>2154944</v>
      </c>
      <c r="AK9" s="49">
        <f t="shared" si="12"/>
        <v>2077824</v>
      </c>
      <c r="AL9" s="49">
        <f t="shared" si="12"/>
        <v>2020544</v>
      </c>
      <c r="AM9" s="49">
        <f t="shared" si="12"/>
        <v>2231424</v>
      </c>
      <c r="AN9" s="49" t="e">
        <f t="shared" si="14"/>
        <v>#REF!</v>
      </c>
      <c r="AO9" s="49" t="e">
        <f t="shared" si="15"/>
        <v>#REF!</v>
      </c>
      <c r="AP9" s="49" t="e">
        <f t="shared" si="16"/>
        <v>#REF!</v>
      </c>
      <c r="AQ9" s="49" t="e">
        <f t="shared" si="17"/>
        <v>#REF!</v>
      </c>
      <c r="AR9" s="49" t="e">
        <f t="shared" si="18"/>
        <v>#REF!</v>
      </c>
      <c r="AS9" s="49" t="e">
        <f t="shared" si="19"/>
        <v>#REF!</v>
      </c>
      <c r="AT9" s="49" t="e">
        <f t="shared" si="20"/>
        <v>#REF!</v>
      </c>
      <c r="AU9" s="49" t="e">
        <f t="shared" si="21"/>
        <v>#REF!</v>
      </c>
      <c r="AV9" s="49" t="e">
        <f t="shared" si="22"/>
        <v>#REF!</v>
      </c>
      <c r="AW9" s="49" t="e">
        <f t="shared" si="23"/>
        <v>#REF!</v>
      </c>
      <c r="AX9" s="49" t="e">
        <f t="shared" si="24"/>
        <v>#REF!</v>
      </c>
    </row>
    <row r="10" spans="1:50" ht="24.95" customHeight="1" x14ac:dyDescent="0.25">
      <c r="A10" s="19"/>
      <c r="B10" s="72" t="s">
        <v>134</v>
      </c>
      <c r="C10" s="11" t="str">
        <f t="shared" si="25"/>
        <v>Béziers</v>
      </c>
      <c r="D10" s="11" t="str">
        <f t="shared" si="26"/>
        <v/>
      </c>
      <c r="E10" s="45">
        <f t="shared" si="27"/>
        <v>7871</v>
      </c>
      <c r="F10" s="21">
        <f>'CONSOMMATIONS kWh PCI'!F10*NOTICE!$R$14</f>
        <v>0</v>
      </c>
      <c r="G10" s="21">
        <f>'CONSOMMATIONS kWh PCI'!G10*NOTICE!$R$14</f>
        <v>0</v>
      </c>
      <c r="H10" s="21">
        <f>'CONSOMMATIONS kWh PCI'!H10*NOTICE!$R$14</f>
        <v>2857344</v>
      </c>
      <c r="I10" s="21">
        <f>'CONSOMMATIONS kWh PCI'!I10*NOTICE!$R$14</f>
        <v>2340032</v>
      </c>
      <c r="J10" s="21">
        <f>'CONSOMMATIONS kWh PCI'!J10*NOTICE!$R$14</f>
        <v>2933120</v>
      </c>
      <c r="K10" s="21">
        <f>'CONSOMMATIONS kWh PCI'!K10*NOTICE!$R$14</f>
        <v>3545984</v>
      </c>
      <c r="L10" s="21">
        <f>'CONSOMMATIONS kWh PCI'!L10*NOTICE!$R$14</f>
        <v>2986496</v>
      </c>
      <c r="M10" s="21">
        <f>'CONSOMMATIONS kWh PCI'!M10*NOTICE!$R$14</f>
        <v>3583296</v>
      </c>
      <c r="N10" s="21">
        <f>'CONSOMMATIONS kWh PCI'!N10*NOTICE!$R$14</f>
        <v>2926016</v>
      </c>
      <c r="O10" s="21">
        <f>'CONSOMMATIONS kWh PCI'!O10*NOTICE!$R$14</f>
        <v>2600320</v>
      </c>
      <c r="P10" s="21">
        <f>'CONSOMMATIONS kWh PCI'!P10*NOTICE!$R$14</f>
        <v>2988800</v>
      </c>
      <c r="Q10" s="21">
        <f>'CONSOMMATIONS kWh PCI'!Q10*NOTICE!$R$14</f>
        <v>3166400</v>
      </c>
      <c r="R10" s="21">
        <f>'CONSOMMATIONS kWh PCI'!R10*NOTICE!$R$14</f>
        <v>3500032</v>
      </c>
      <c r="S10" s="21">
        <f>'CONSOMMATIONS kWh PCI'!S10*NOTICE!$R$14</f>
        <v>0</v>
      </c>
      <c r="T10" s="21">
        <f>'CONSOMMATIONS kWh PCI'!T10*NOTICE!$R$14</f>
        <v>0</v>
      </c>
      <c r="U10" s="21">
        <f>'CONSOMMATIONS kWh PCI'!U10*NOTICE!$R$14</f>
        <v>0</v>
      </c>
      <c r="V10" s="21">
        <f>'CONSOMMATIONS kWh PCI'!V10*NOTICE!$R$14</f>
        <v>0</v>
      </c>
      <c r="W10" s="21">
        <f>'CONSOMMATIONS kWh PCI'!W10*NOTICE!$R$14</f>
        <v>0</v>
      </c>
      <c r="X10" s="21">
        <f>'CONSOMMATIONS kWh PCI'!X10*NOTICE!$R$14</f>
        <v>0</v>
      </c>
      <c r="Y10" s="21">
        <f>'CONSOMMATIONS kWh PCI'!Y10*NOTICE!$R$14</f>
        <v>0</v>
      </c>
      <c r="Z10" s="21">
        <f>'CONSOMMATIONS kWh PCI'!Z10*NOTICE!$R$14</f>
        <v>0</v>
      </c>
      <c r="AA10" s="4"/>
      <c r="AB10" s="50" t="e">
        <f>IF(#REF!="",0,#REF!)</f>
        <v>#REF!</v>
      </c>
      <c r="AC10" s="49">
        <f t="shared" si="12"/>
        <v>0</v>
      </c>
      <c r="AD10" s="49">
        <f t="shared" si="12"/>
        <v>0</v>
      </c>
      <c r="AE10" s="49">
        <f t="shared" si="12"/>
        <v>2857344</v>
      </c>
      <c r="AF10" s="49">
        <f t="shared" si="12"/>
        <v>2340032</v>
      </c>
      <c r="AG10" s="49">
        <f t="shared" si="12"/>
        <v>2933120</v>
      </c>
      <c r="AH10" s="49">
        <f t="shared" si="12"/>
        <v>3545984</v>
      </c>
      <c r="AI10" s="49">
        <f t="shared" si="12"/>
        <v>2986496</v>
      </c>
      <c r="AJ10" s="49">
        <f t="shared" si="12"/>
        <v>3583296</v>
      </c>
      <c r="AK10" s="49">
        <f t="shared" si="12"/>
        <v>2926016</v>
      </c>
      <c r="AL10" s="49">
        <f t="shared" si="12"/>
        <v>2600320</v>
      </c>
      <c r="AM10" s="49">
        <f t="shared" si="12"/>
        <v>2988800</v>
      </c>
      <c r="AN10" s="49" t="e">
        <f t="shared" si="14"/>
        <v>#REF!</v>
      </c>
      <c r="AO10" s="49" t="e">
        <f t="shared" si="15"/>
        <v>#REF!</v>
      </c>
      <c r="AP10" s="49" t="e">
        <f t="shared" si="16"/>
        <v>#REF!</v>
      </c>
      <c r="AQ10" s="49" t="e">
        <f t="shared" si="17"/>
        <v>#REF!</v>
      </c>
      <c r="AR10" s="49" t="e">
        <f t="shared" si="18"/>
        <v>#REF!</v>
      </c>
      <c r="AS10" s="49" t="e">
        <f t="shared" si="19"/>
        <v>#REF!</v>
      </c>
      <c r="AT10" s="49" t="e">
        <f t="shared" si="20"/>
        <v>#REF!</v>
      </c>
      <c r="AU10" s="49" t="e">
        <f t="shared" si="21"/>
        <v>#REF!</v>
      </c>
      <c r="AV10" s="49" t="e">
        <f t="shared" si="22"/>
        <v>#REF!</v>
      </c>
      <c r="AW10" s="49" t="e">
        <f t="shared" si="23"/>
        <v>#REF!</v>
      </c>
      <c r="AX10" s="49" t="e">
        <f t="shared" si="24"/>
        <v>#REF!</v>
      </c>
    </row>
    <row r="11" spans="1:50" ht="24.95" customHeight="1" x14ac:dyDescent="0.25">
      <c r="A11" s="19"/>
      <c r="B11" s="72" t="s">
        <v>135</v>
      </c>
      <c r="C11" s="11" t="str">
        <f t="shared" si="25"/>
        <v>Béziers</v>
      </c>
      <c r="D11" s="11" t="str">
        <f t="shared" si="26"/>
        <v/>
      </c>
      <c r="E11" s="45">
        <f t="shared" si="27"/>
        <v>7871</v>
      </c>
      <c r="F11" s="21">
        <f>'CONSOMMATIONS kWh PCI'!F11*NOTICE!$R$14</f>
        <v>0</v>
      </c>
      <c r="G11" s="21">
        <f>'CONSOMMATIONS kWh PCI'!G11*NOTICE!$R$14</f>
        <v>0</v>
      </c>
      <c r="H11" s="21">
        <f>'CONSOMMATIONS kWh PCI'!H11*NOTICE!$R$14</f>
        <v>3583232</v>
      </c>
      <c r="I11" s="21">
        <f>'CONSOMMATIONS kWh PCI'!I11*NOTICE!$R$14</f>
        <v>4052224</v>
      </c>
      <c r="J11" s="21">
        <f>'CONSOMMATIONS kWh PCI'!J11*NOTICE!$R$14</f>
        <v>3353792</v>
      </c>
      <c r="K11" s="21">
        <f>'CONSOMMATIONS kWh PCI'!K11*NOTICE!$R$14</f>
        <v>4385536</v>
      </c>
      <c r="L11" s="21">
        <f>'CONSOMMATIONS kWh PCI'!L11*NOTICE!$R$14</f>
        <v>3772416</v>
      </c>
      <c r="M11" s="21">
        <f>'CONSOMMATIONS kWh PCI'!M11*NOTICE!$R$14</f>
        <v>3669120</v>
      </c>
      <c r="N11" s="21">
        <f>'CONSOMMATIONS kWh PCI'!N11*NOTICE!$R$14</f>
        <v>4062848</v>
      </c>
      <c r="O11" s="21">
        <f>'CONSOMMATIONS kWh PCI'!O11*NOTICE!$R$14</f>
        <v>4285568</v>
      </c>
      <c r="P11" s="21">
        <f>'CONSOMMATIONS kWh PCI'!P11*NOTICE!$R$14</f>
        <v>3940736</v>
      </c>
      <c r="Q11" s="21">
        <f>'CONSOMMATIONS kWh PCI'!Q11*NOTICE!$R$14</f>
        <v>3712640</v>
      </c>
      <c r="R11" s="21">
        <f>'CONSOMMATIONS kWh PCI'!R11*NOTICE!$R$14</f>
        <v>4138880</v>
      </c>
      <c r="S11" s="21">
        <f>'CONSOMMATIONS kWh PCI'!S11*NOTICE!$R$14</f>
        <v>0</v>
      </c>
      <c r="T11" s="21">
        <f>'CONSOMMATIONS kWh PCI'!T11*NOTICE!$R$14</f>
        <v>0</v>
      </c>
      <c r="U11" s="21">
        <f>'CONSOMMATIONS kWh PCI'!U11*NOTICE!$R$14</f>
        <v>0</v>
      </c>
      <c r="V11" s="21">
        <f>'CONSOMMATIONS kWh PCI'!V11*NOTICE!$R$14</f>
        <v>0</v>
      </c>
      <c r="W11" s="21">
        <f>'CONSOMMATIONS kWh PCI'!W11*NOTICE!$R$14</f>
        <v>0</v>
      </c>
      <c r="X11" s="21">
        <f>'CONSOMMATIONS kWh PCI'!X11*NOTICE!$R$14</f>
        <v>0</v>
      </c>
      <c r="Y11" s="21">
        <f>'CONSOMMATIONS kWh PCI'!Y11*NOTICE!$R$14</f>
        <v>0</v>
      </c>
      <c r="Z11" s="21">
        <f>'CONSOMMATIONS kWh PCI'!Z11*NOTICE!$R$14</f>
        <v>0</v>
      </c>
      <c r="AA11" s="4"/>
      <c r="AB11" s="50" t="e">
        <f>IF(#REF!="",0,#REF!)</f>
        <v>#REF!</v>
      </c>
      <c r="AC11" s="49">
        <f t="shared" si="12"/>
        <v>0</v>
      </c>
      <c r="AD11" s="49">
        <f t="shared" si="12"/>
        <v>0</v>
      </c>
      <c r="AE11" s="49">
        <f t="shared" si="12"/>
        <v>3583232</v>
      </c>
      <c r="AF11" s="49">
        <f t="shared" si="12"/>
        <v>4052224</v>
      </c>
      <c r="AG11" s="49">
        <f t="shared" si="12"/>
        <v>3353792</v>
      </c>
      <c r="AH11" s="49">
        <f t="shared" si="12"/>
        <v>4385536</v>
      </c>
      <c r="AI11" s="49">
        <f t="shared" si="12"/>
        <v>3772416</v>
      </c>
      <c r="AJ11" s="49">
        <f t="shared" si="12"/>
        <v>3669120</v>
      </c>
      <c r="AK11" s="49">
        <f t="shared" si="12"/>
        <v>4062848</v>
      </c>
      <c r="AL11" s="49">
        <f t="shared" si="12"/>
        <v>4285568</v>
      </c>
      <c r="AM11" s="49">
        <f t="shared" si="12"/>
        <v>3940736</v>
      </c>
      <c r="AN11" s="49" t="e">
        <f t="shared" si="14"/>
        <v>#REF!</v>
      </c>
      <c r="AO11" s="49" t="e">
        <f t="shared" si="15"/>
        <v>#REF!</v>
      </c>
      <c r="AP11" s="49" t="e">
        <f t="shared" si="16"/>
        <v>#REF!</v>
      </c>
      <c r="AQ11" s="49" t="e">
        <f t="shared" si="17"/>
        <v>#REF!</v>
      </c>
      <c r="AR11" s="49" t="e">
        <f t="shared" si="18"/>
        <v>#REF!</v>
      </c>
      <c r="AS11" s="49" t="e">
        <f t="shared" si="19"/>
        <v>#REF!</v>
      </c>
      <c r="AT11" s="49" t="e">
        <f t="shared" si="20"/>
        <v>#REF!</v>
      </c>
      <c r="AU11" s="49" t="e">
        <f t="shared" si="21"/>
        <v>#REF!</v>
      </c>
      <c r="AV11" s="49" t="e">
        <f t="shared" si="22"/>
        <v>#REF!</v>
      </c>
      <c r="AW11" s="49" t="e">
        <f t="shared" si="23"/>
        <v>#REF!</v>
      </c>
      <c r="AX11" s="49" t="e">
        <f t="shared" si="24"/>
        <v>#REF!</v>
      </c>
    </row>
    <row r="12" spans="1:50" ht="24.95" customHeight="1" x14ac:dyDescent="0.25">
      <c r="A12" s="19"/>
      <c r="B12" s="72" t="s">
        <v>136</v>
      </c>
      <c r="C12" s="11" t="str">
        <f t="shared" si="25"/>
        <v>Béziers</v>
      </c>
      <c r="D12" s="11" t="str">
        <f t="shared" si="26"/>
        <v/>
      </c>
      <c r="E12" s="45">
        <f t="shared" si="27"/>
        <v>7871</v>
      </c>
      <c r="F12" s="21">
        <f>'CONSOMMATIONS kWh PCI'!F12*NOTICE!$R$14</f>
        <v>0</v>
      </c>
      <c r="G12" s="21">
        <f>'CONSOMMATIONS kWh PCI'!G12*NOTICE!$R$14</f>
        <v>0</v>
      </c>
      <c r="H12" s="21">
        <f>'CONSOMMATIONS kWh PCI'!H12*NOTICE!$R$14</f>
        <v>4042368</v>
      </c>
      <c r="I12" s="21">
        <f>'CONSOMMATIONS kWh PCI'!I12*NOTICE!$R$14</f>
        <v>3685376</v>
      </c>
      <c r="J12" s="21">
        <f>'CONSOMMATIONS kWh PCI'!J12*NOTICE!$R$14</f>
        <v>3389696</v>
      </c>
      <c r="K12" s="21">
        <f>'CONSOMMATIONS kWh PCI'!K12*NOTICE!$R$14</f>
        <v>3655232</v>
      </c>
      <c r="L12" s="21">
        <f>'CONSOMMATIONS kWh PCI'!L12*NOTICE!$R$14</f>
        <v>3708608</v>
      </c>
      <c r="M12" s="21">
        <f>'CONSOMMATIONS kWh PCI'!M12*NOTICE!$R$14</f>
        <v>3714816</v>
      </c>
      <c r="N12" s="21">
        <f>'CONSOMMATIONS kWh PCI'!N12*NOTICE!$R$14</f>
        <v>4069696</v>
      </c>
      <c r="O12" s="21">
        <f>'CONSOMMATIONS kWh PCI'!O12*NOTICE!$R$14</f>
        <v>3789696</v>
      </c>
      <c r="P12" s="21">
        <f>'CONSOMMATIONS kWh PCI'!P12*NOTICE!$R$14</f>
        <v>3905280</v>
      </c>
      <c r="Q12" s="21">
        <f>'CONSOMMATIONS kWh PCI'!Q12*NOTICE!$R$14</f>
        <v>3725504</v>
      </c>
      <c r="R12" s="21">
        <f>'CONSOMMATIONS kWh PCI'!R12*NOTICE!$R$14</f>
        <v>4192832</v>
      </c>
      <c r="S12" s="21">
        <f>'CONSOMMATIONS kWh PCI'!S12*NOTICE!$R$14</f>
        <v>0</v>
      </c>
      <c r="T12" s="21">
        <f>'CONSOMMATIONS kWh PCI'!T12*NOTICE!$R$14</f>
        <v>0</v>
      </c>
      <c r="U12" s="21">
        <f>'CONSOMMATIONS kWh PCI'!U12*NOTICE!$R$14</f>
        <v>0</v>
      </c>
      <c r="V12" s="21">
        <f>'CONSOMMATIONS kWh PCI'!V12*NOTICE!$R$14</f>
        <v>0</v>
      </c>
      <c r="W12" s="21">
        <f>'CONSOMMATIONS kWh PCI'!W12*NOTICE!$R$14</f>
        <v>0</v>
      </c>
      <c r="X12" s="21">
        <f>'CONSOMMATIONS kWh PCI'!X12*NOTICE!$R$14</f>
        <v>0</v>
      </c>
      <c r="Y12" s="21">
        <f>'CONSOMMATIONS kWh PCI'!Y12*NOTICE!$R$14</f>
        <v>0</v>
      </c>
      <c r="Z12" s="21">
        <f>'CONSOMMATIONS kWh PCI'!Z12*NOTICE!$R$14</f>
        <v>0</v>
      </c>
      <c r="AA12" s="4"/>
      <c r="AB12" s="50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</row>
    <row r="13" spans="1:50" ht="24.95" customHeight="1" x14ac:dyDescent="0.25">
      <c r="A13" s="19"/>
      <c r="B13" s="72" t="s">
        <v>137</v>
      </c>
      <c r="C13" s="11" t="str">
        <f t="shared" si="25"/>
        <v>Béziers</v>
      </c>
      <c r="D13" s="11" t="str">
        <f t="shared" si="26"/>
        <v/>
      </c>
      <c r="E13" s="45">
        <f t="shared" si="27"/>
        <v>7871</v>
      </c>
      <c r="F13" s="21">
        <f>'CONSOMMATIONS kWh PCI'!F13*NOTICE!$R$14</f>
        <v>0</v>
      </c>
      <c r="G13" s="21">
        <f>'CONSOMMATIONS kWh PCI'!G13*NOTICE!$R$14</f>
        <v>0</v>
      </c>
      <c r="H13" s="21">
        <f>'CONSOMMATIONS kWh PCI'!H13*NOTICE!$R$14</f>
        <v>2887552</v>
      </c>
      <c r="I13" s="21">
        <f>'CONSOMMATIONS kWh PCI'!I13*NOTICE!$R$14</f>
        <v>2404672</v>
      </c>
      <c r="J13" s="21">
        <f>'CONSOMMATIONS kWh PCI'!J13*NOTICE!$R$14</f>
        <v>3576896</v>
      </c>
      <c r="K13" s="21">
        <f>'CONSOMMATIONS kWh PCI'!K13*NOTICE!$R$14</f>
        <v>2819840</v>
      </c>
      <c r="L13" s="21">
        <f>'CONSOMMATIONS kWh PCI'!L13*NOTICE!$R$14</f>
        <v>3245056</v>
      </c>
      <c r="M13" s="21">
        <f>'CONSOMMATIONS kWh PCI'!M13*NOTICE!$R$14</f>
        <v>2459520</v>
      </c>
      <c r="N13" s="21">
        <f>'CONSOMMATIONS kWh PCI'!N13*NOTICE!$R$14</f>
        <v>3201344</v>
      </c>
      <c r="O13" s="21">
        <f>'CONSOMMATIONS kWh PCI'!O13*NOTICE!$R$14</f>
        <v>3033920</v>
      </c>
      <c r="P13" s="21">
        <f>'CONSOMMATIONS kWh PCI'!P13*NOTICE!$R$14</f>
        <v>3095936</v>
      </c>
      <c r="Q13" s="21">
        <f>'CONSOMMATIONS kWh PCI'!Q13*NOTICE!$R$14</f>
        <v>3167168</v>
      </c>
      <c r="R13" s="21">
        <f>'CONSOMMATIONS kWh PCI'!R13*NOTICE!$R$14</f>
        <v>2912448</v>
      </c>
      <c r="S13" s="21">
        <f>'CONSOMMATIONS kWh PCI'!S13*NOTICE!$R$14</f>
        <v>0</v>
      </c>
      <c r="T13" s="21">
        <f>'CONSOMMATIONS kWh PCI'!T13*NOTICE!$R$14</f>
        <v>0</v>
      </c>
      <c r="U13" s="21">
        <f>'CONSOMMATIONS kWh PCI'!U13*NOTICE!$R$14</f>
        <v>0</v>
      </c>
      <c r="V13" s="21">
        <f>'CONSOMMATIONS kWh PCI'!V13*NOTICE!$R$14</f>
        <v>0</v>
      </c>
      <c r="W13" s="21">
        <f>'CONSOMMATIONS kWh PCI'!W13*NOTICE!$R$14</f>
        <v>0</v>
      </c>
      <c r="X13" s="21">
        <f>'CONSOMMATIONS kWh PCI'!X13*NOTICE!$R$14</f>
        <v>0</v>
      </c>
      <c r="Y13" s="21">
        <f>'CONSOMMATIONS kWh PCI'!Y13*NOTICE!$R$14</f>
        <v>0</v>
      </c>
      <c r="Z13" s="21">
        <f>'CONSOMMATIONS kWh PCI'!Z13*NOTICE!$R$14</f>
        <v>0</v>
      </c>
      <c r="AA13" s="4"/>
      <c r="AB13" s="50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</row>
    <row r="14" spans="1:50" ht="24.95" customHeight="1" x14ac:dyDescent="0.25">
      <c r="A14" s="19"/>
      <c r="B14" s="72" t="s">
        <v>138</v>
      </c>
      <c r="C14" s="11" t="str">
        <f t="shared" si="25"/>
        <v>Béziers</v>
      </c>
      <c r="D14" s="11" t="str">
        <f t="shared" si="26"/>
        <v/>
      </c>
      <c r="E14" s="45">
        <f t="shared" si="27"/>
        <v>7871</v>
      </c>
      <c r="F14" s="21">
        <f>'CONSOMMATIONS kWh PCI'!F14*NOTICE!$R$14</f>
        <v>0</v>
      </c>
      <c r="G14" s="21">
        <f>'CONSOMMATIONS kWh PCI'!G14*NOTICE!$R$14</f>
        <v>0</v>
      </c>
      <c r="H14" s="21">
        <f>'CONSOMMATIONS kWh PCI'!H14*NOTICE!$R$14</f>
        <v>2456192</v>
      </c>
      <c r="I14" s="21">
        <f>'CONSOMMATIONS kWh PCI'!I14*NOTICE!$R$14</f>
        <v>2284864</v>
      </c>
      <c r="J14" s="21">
        <f>'CONSOMMATIONS kWh PCI'!J14*NOTICE!$R$14</f>
        <v>1979392</v>
      </c>
      <c r="K14" s="21">
        <f>'CONSOMMATIONS kWh PCI'!K14*NOTICE!$R$14</f>
        <v>2566208</v>
      </c>
      <c r="L14" s="21">
        <f>'CONSOMMATIONS kWh PCI'!L14*NOTICE!$R$14</f>
        <v>2462144</v>
      </c>
      <c r="M14" s="21">
        <f>'CONSOMMATIONS kWh PCI'!M14*NOTICE!$R$14</f>
        <v>2193216</v>
      </c>
      <c r="N14" s="21">
        <f>'CONSOMMATIONS kWh PCI'!N14*NOTICE!$R$14</f>
        <v>2478144</v>
      </c>
      <c r="O14" s="21">
        <f>'CONSOMMATIONS kWh PCI'!O14*NOTICE!$R$14</f>
        <v>2301120</v>
      </c>
      <c r="P14" s="21">
        <f>'CONSOMMATIONS kWh PCI'!P14*NOTICE!$R$14</f>
        <v>2577152</v>
      </c>
      <c r="Q14" s="21">
        <f>'CONSOMMATIONS kWh PCI'!Q14*NOTICE!$R$14</f>
        <v>2358336</v>
      </c>
      <c r="R14" s="21">
        <f>'CONSOMMATIONS kWh PCI'!R14*NOTICE!$R$14</f>
        <v>2138944</v>
      </c>
      <c r="S14" s="21">
        <f>'CONSOMMATIONS kWh PCI'!S14*NOTICE!$R$14</f>
        <v>0</v>
      </c>
      <c r="T14" s="21">
        <f>'CONSOMMATIONS kWh PCI'!T14*NOTICE!$R$14</f>
        <v>0</v>
      </c>
      <c r="U14" s="21">
        <f>'CONSOMMATIONS kWh PCI'!U14*NOTICE!$R$14</f>
        <v>0</v>
      </c>
      <c r="V14" s="21">
        <f>'CONSOMMATIONS kWh PCI'!V14*NOTICE!$R$14</f>
        <v>0</v>
      </c>
      <c r="W14" s="21">
        <f>'CONSOMMATIONS kWh PCI'!W14*NOTICE!$R$14</f>
        <v>0</v>
      </c>
      <c r="X14" s="21">
        <f>'CONSOMMATIONS kWh PCI'!X14*NOTICE!$R$14</f>
        <v>0</v>
      </c>
      <c r="Y14" s="21">
        <f>'CONSOMMATIONS kWh PCI'!Y14*NOTICE!$R$14</f>
        <v>0</v>
      </c>
      <c r="Z14" s="21">
        <f>'CONSOMMATIONS kWh PCI'!Z14*NOTICE!$R$14</f>
        <v>0</v>
      </c>
      <c r="AA14" s="4"/>
      <c r="AB14" s="50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</row>
    <row r="15" spans="1:50" ht="24.95" customHeight="1" x14ac:dyDescent="0.25">
      <c r="A15" s="19"/>
      <c r="B15" s="72" t="s">
        <v>139</v>
      </c>
      <c r="C15" s="11" t="str">
        <f t="shared" si="25"/>
        <v>Béziers</v>
      </c>
      <c r="D15" s="11" t="str">
        <f t="shared" si="26"/>
        <v/>
      </c>
      <c r="E15" s="45">
        <f t="shared" si="27"/>
        <v>7871</v>
      </c>
      <c r="F15" s="21">
        <f>'CONSOMMATIONS kWh PCI'!F15*NOTICE!$R$14</f>
        <v>0</v>
      </c>
      <c r="G15" s="21">
        <f>'CONSOMMATIONS kWh PCI'!G15*NOTICE!$R$14</f>
        <v>0</v>
      </c>
      <c r="H15" s="21">
        <f>'CONSOMMATIONS kWh PCI'!H15*NOTICE!$R$14</f>
        <v>2940416</v>
      </c>
      <c r="I15" s="21">
        <f>'CONSOMMATIONS kWh PCI'!I15*NOTICE!$R$14</f>
        <v>2897344</v>
      </c>
      <c r="J15" s="21">
        <f>'CONSOMMATIONS kWh PCI'!J15*NOTICE!$R$14</f>
        <v>2626048</v>
      </c>
      <c r="K15" s="21">
        <f>'CONSOMMATIONS kWh PCI'!K15*NOTICE!$R$14</f>
        <v>2656384</v>
      </c>
      <c r="L15" s="21">
        <f>'CONSOMMATIONS kWh PCI'!L15*NOTICE!$R$14</f>
        <v>2479936</v>
      </c>
      <c r="M15" s="21">
        <f>'CONSOMMATIONS kWh PCI'!M15*NOTICE!$R$14</f>
        <v>2400064</v>
      </c>
      <c r="N15" s="21">
        <f>'CONSOMMATIONS kWh PCI'!N15*NOTICE!$R$14</f>
        <v>2467200</v>
      </c>
      <c r="O15" s="21">
        <f>'CONSOMMATIONS kWh PCI'!O15*NOTICE!$R$14</f>
        <v>2538240</v>
      </c>
      <c r="P15" s="21">
        <f>'CONSOMMATIONS kWh PCI'!P15*NOTICE!$R$14</f>
        <v>2668480</v>
      </c>
      <c r="Q15" s="21">
        <f>'CONSOMMATIONS kWh PCI'!Q15*NOTICE!$R$14</f>
        <v>2708288</v>
      </c>
      <c r="R15" s="21">
        <f>'CONSOMMATIONS kWh PCI'!R15*NOTICE!$R$14</f>
        <v>2531968</v>
      </c>
      <c r="S15" s="21">
        <f>'CONSOMMATIONS kWh PCI'!S15*NOTICE!$R$14</f>
        <v>0</v>
      </c>
      <c r="T15" s="21">
        <f>'CONSOMMATIONS kWh PCI'!T15*NOTICE!$R$14</f>
        <v>0</v>
      </c>
      <c r="U15" s="21">
        <f>'CONSOMMATIONS kWh PCI'!U15*NOTICE!$R$14</f>
        <v>0</v>
      </c>
      <c r="V15" s="21">
        <f>'CONSOMMATIONS kWh PCI'!V15*NOTICE!$R$14</f>
        <v>0</v>
      </c>
      <c r="W15" s="21">
        <f>'CONSOMMATIONS kWh PCI'!W15*NOTICE!$R$14</f>
        <v>0</v>
      </c>
      <c r="X15" s="21">
        <f>'CONSOMMATIONS kWh PCI'!X15*NOTICE!$R$14</f>
        <v>0</v>
      </c>
      <c r="Y15" s="21">
        <f>'CONSOMMATIONS kWh PCI'!Y15*NOTICE!$R$14</f>
        <v>0</v>
      </c>
      <c r="Z15" s="21">
        <f>'CONSOMMATIONS kWh PCI'!Z15*NOTICE!$R$14</f>
        <v>0</v>
      </c>
      <c r="AA15" s="4"/>
      <c r="AB15" s="50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</row>
    <row r="16" spans="1:50" ht="24.95" customHeight="1" x14ac:dyDescent="0.25">
      <c r="A16" s="19"/>
      <c r="B16" s="72" t="s">
        <v>140</v>
      </c>
      <c r="C16" s="11" t="str">
        <f t="shared" si="25"/>
        <v>Béziers</v>
      </c>
      <c r="D16" s="11" t="str">
        <f t="shared" si="26"/>
        <v/>
      </c>
      <c r="E16" s="45">
        <f t="shared" si="27"/>
        <v>7871</v>
      </c>
      <c r="F16" s="21">
        <f>'CONSOMMATIONS kWh PCI'!F16*NOTICE!$R$14</f>
        <v>0</v>
      </c>
      <c r="G16" s="21">
        <f>'CONSOMMATIONS kWh PCI'!G16*NOTICE!$R$14</f>
        <v>0</v>
      </c>
      <c r="H16" s="21">
        <f>'CONSOMMATIONS kWh PCI'!H16*NOTICE!$R$14</f>
        <v>3259648</v>
      </c>
      <c r="I16" s="21">
        <f>'CONSOMMATIONS kWh PCI'!I16*NOTICE!$R$14</f>
        <v>3198080</v>
      </c>
      <c r="J16" s="21">
        <f>'CONSOMMATIONS kWh PCI'!J16*NOTICE!$R$14</f>
        <v>3021184</v>
      </c>
      <c r="K16" s="21">
        <f>'CONSOMMATIONS kWh PCI'!K16*NOTICE!$R$14</f>
        <v>2903232</v>
      </c>
      <c r="L16" s="21">
        <f>'CONSOMMATIONS kWh PCI'!L16*NOTICE!$R$14</f>
        <v>2721664</v>
      </c>
      <c r="M16" s="21">
        <f>'CONSOMMATIONS kWh PCI'!M16*NOTICE!$R$14</f>
        <v>2730176</v>
      </c>
      <c r="N16" s="21">
        <f>'CONSOMMATIONS kWh PCI'!N16*NOTICE!$R$14</f>
        <v>2658688</v>
      </c>
      <c r="O16" s="21">
        <f>'CONSOMMATIONS kWh PCI'!O16*NOTICE!$R$14</f>
        <v>2758848</v>
      </c>
      <c r="P16" s="21">
        <f>'CONSOMMATIONS kWh PCI'!P16*NOTICE!$R$14</f>
        <v>3069824</v>
      </c>
      <c r="Q16" s="21">
        <f>'CONSOMMATIONS kWh PCI'!Q16*NOTICE!$R$14</f>
        <v>3035264</v>
      </c>
      <c r="R16" s="21">
        <f>'CONSOMMATIONS kWh PCI'!R16*NOTICE!$R$14</f>
        <v>3035648</v>
      </c>
      <c r="S16" s="21">
        <f>'CONSOMMATIONS kWh PCI'!S16*NOTICE!$R$14</f>
        <v>0</v>
      </c>
      <c r="T16" s="21">
        <f>'CONSOMMATIONS kWh PCI'!T16*NOTICE!$R$14</f>
        <v>0</v>
      </c>
      <c r="U16" s="21">
        <f>'CONSOMMATIONS kWh PCI'!U16*NOTICE!$R$14</f>
        <v>0</v>
      </c>
      <c r="V16" s="21">
        <f>'CONSOMMATIONS kWh PCI'!V16*NOTICE!$R$14</f>
        <v>0</v>
      </c>
      <c r="W16" s="21">
        <f>'CONSOMMATIONS kWh PCI'!W16*NOTICE!$R$14</f>
        <v>0</v>
      </c>
      <c r="X16" s="21">
        <f>'CONSOMMATIONS kWh PCI'!X16*NOTICE!$R$14</f>
        <v>0</v>
      </c>
      <c r="Y16" s="21">
        <f>'CONSOMMATIONS kWh PCI'!Y16*NOTICE!$R$14</f>
        <v>0</v>
      </c>
      <c r="Z16" s="21">
        <f>'CONSOMMATIONS kWh PCI'!Z16*NOTICE!$R$14</f>
        <v>0</v>
      </c>
      <c r="AA16" s="4"/>
      <c r="AB16" s="50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</row>
    <row r="17" spans="1:50" ht="24.95" customHeight="1" x14ac:dyDescent="0.25">
      <c r="A17" s="19"/>
      <c r="B17" s="86" t="s">
        <v>38</v>
      </c>
      <c r="C17" s="11" t="str">
        <f t="shared" si="25"/>
        <v>Béziers</v>
      </c>
      <c r="D17" s="11" t="str">
        <f t="shared" si="26"/>
        <v/>
      </c>
      <c r="E17" s="45">
        <f t="shared" si="27"/>
        <v>7871</v>
      </c>
      <c r="F17" s="103">
        <f>SUM(F5:F16)</f>
        <v>0</v>
      </c>
      <c r="G17" s="103">
        <f t="shared" ref="G17:Z17" si="28">SUM(G5:G16)</f>
        <v>0</v>
      </c>
      <c r="H17" s="103">
        <f t="shared" si="28"/>
        <v>33818560</v>
      </c>
      <c r="I17" s="103">
        <f t="shared" si="28"/>
        <v>35190272</v>
      </c>
      <c r="J17" s="103">
        <f t="shared" si="28"/>
        <v>34117248</v>
      </c>
      <c r="K17" s="103">
        <f t="shared" si="28"/>
        <v>35484288</v>
      </c>
      <c r="L17" s="103">
        <f t="shared" si="28"/>
        <v>34886400</v>
      </c>
      <c r="M17" s="103">
        <f t="shared" si="28"/>
        <v>32692672</v>
      </c>
      <c r="N17" s="103">
        <f t="shared" si="28"/>
        <v>34143552</v>
      </c>
      <c r="O17" s="103">
        <f t="shared" si="28"/>
        <v>33150016</v>
      </c>
      <c r="P17" s="103">
        <f t="shared" si="28"/>
        <v>34998208</v>
      </c>
      <c r="Q17" s="103">
        <f t="shared" si="28"/>
        <v>35248896</v>
      </c>
      <c r="R17" s="103">
        <f t="shared" si="28"/>
        <v>36262976</v>
      </c>
      <c r="S17" s="103">
        <f t="shared" si="28"/>
        <v>0</v>
      </c>
      <c r="T17" s="103">
        <f t="shared" si="28"/>
        <v>0</v>
      </c>
      <c r="U17" s="103">
        <f t="shared" si="28"/>
        <v>0</v>
      </c>
      <c r="V17" s="103">
        <f t="shared" si="28"/>
        <v>0</v>
      </c>
      <c r="W17" s="103">
        <f t="shared" si="28"/>
        <v>0</v>
      </c>
      <c r="X17" s="103">
        <f t="shared" si="28"/>
        <v>0</v>
      </c>
      <c r="Y17" s="103">
        <f t="shared" si="28"/>
        <v>0</v>
      </c>
      <c r="Z17" s="103">
        <f t="shared" si="28"/>
        <v>0</v>
      </c>
      <c r="AA17" s="4"/>
      <c r="AB17" s="50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</row>
    <row r="18" spans="1:50" ht="50.1" customHeight="1" x14ac:dyDescent="0.25">
      <c r="A18" s="19"/>
      <c r="B18" s="287" t="s">
        <v>30</v>
      </c>
      <c r="C18" s="287"/>
      <c r="D18" s="287"/>
      <c r="E18" s="287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7"/>
      <c r="AA18" s="4"/>
      <c r="AB18" s="50" t="e">
        <f>IF(#REF!="",0,#REF!)</f>
        <v>#REF!</v>
      </c>
      <c r="AC18" s="49">
        <f t="shared" ref="AC18:AM18" si="29">F18</f>
        <v>0</v>
      </c>
      <c r="AD18" s="49">
        <f t="shared" si="29"/>
        <v>0</v>
      </c>
      <c r="AE18" s="49">
        <f t="shared" si="29"/>
        <v>0</v>
      </c>
      <c r="AF18" s="49">
        <f t="shared" si="29"/>
        <v>0</v>
      </c>
      <c r="AG18" s="49">
        <f t="shared" si="29"/>
        <v>0</v>
      </c>
      <c r="AH18" s="49">
        <f t="shared" si="29"/>
        <v>0</v>
      </c>
      <c r="AI18" s="49">
        <f t="shared" si="29"/>
        <v>0</v>
      </c>
      <c r="AJ18" s="49">
        <f t="shared" si="29"/>
        <v>0</v>
      </c>
      <c r="AK18" s="49">
        <f t="shared" si="29"/>
        <v>0</v>
      </c>
      <c r="AL18" s="49">
        <f t="shared" si="29"/>
        <v>0</v>
      </c>
      <c r="AM18" s="49">
        <f t="shared" si="29"/>
        <v>0</v>
      </c>
      <c r="AN18" s="49" t="e">
        <f t="shared" si="14"/>
        <v>#REF!</v>
      </c>
      <c r="AO18" s="49" t="e">
        <f t="shared" si="15"/>
        <v>#REF!</v>
      </c>
      <c r="AP18" s="49" t="e">
        <f t="shared" si="16"/>
        <v>#REF!</v>
      </c>
      <c r="AQ18" s="49" t="e">
        <f t="shared" si="17"/>
        <v>#REF!</v>
      </c>
      <c r="AR18" s="49" t="e">
        <f t="shared" si="18"/>
        <v>#REF!</v>
      </c>
      <c r="AS18" s="49" t="e">
        <f t="shared" si="19"/>
        <v>#REF!</v>
      </c>
      <c r="AT18" s="49" t="e">
        <f t="shared" si="20"/>
        <v>#REF!</v>
      </c>
      <c r="AU18" s="49" t="e">
        <f t="shared" si="21"/>
        <v>#REF!</v>
      </c>
      <c r="AV18" s="49" t="e">
        <f t="shared" si="22"/>
        <v>#REF!</v>
      </c>
      <c r="AW18" s="49" t="e">
        <f t="shared" si="23"/>
        <v>#REF!</v>
      </c>
      <c r="AX18" s="49" t="e">
        <f t="shared" si="24"/>
        <v>#REF!</v>
      </c>
    </row>
    <row r="19" spans="1:50" ht="50.1" customHeight="1" x14ac:dyDescent="0.25">
      <c r="A19" s="19"/>
      <c r="B19" s="288"/>
      <c r="C19" s="288"/>
      <c r="D19" s="288"/>
      <c r="E19" s="288"/>
      <c r="F19" s="266" t="s">
        <v>74</v>
      </c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7"/>
      <c r="AA19" s="4"/>
      <c r="AB19" s="50" t="e">
        <f>IF(#REF!="",0,#REF!)</f>
        <v>#REF!</v>
      </c>
      <c r="AC19" s="49" t="e">
        <f>#REF!</f>
        <v>#REF!</v>
      </c>
      <c r="AD19" s="49" t="str">
        <f t="shared" ref="AD19:AD24" si="30">F19</f>
        <v>EMISSIONS ANNUELLES de CO2 en kg</v>
      </c>
      <c r="AE19" s="49">
        <f t="shared" ref="AE19:AM19" si="31">H19</f>
        <v>0</v>
      </c>
      <c r="AF19" s="49">
        <f t="shared" si="31"/>
        <v>0</v>
      </c>
      <c r="AG19" s="49">
        <f t="shared" si="31"/>
        <v>0</v>
      </c>
      <c r="AH19" s="49">
        <f t="shared" si="31"/>
        <v>0</v>
      </c>
      <c r="AI19" s="49">
        <f t="shared" si="31"/>
        <v>0</v>
      </c>
      <c r="AJ19" s="49">
        <f t="shared" si="31"/>
        <v>0</v>
      </c>
      <c r="AK19" s="49">
        <f t="shared" si="31"/>
        <v>0</v>
      </c>
      <c r="AL19" s="49">
        <f t="shared" si="31"/>
        <v>0</v>
      </c>
      <c r="AM19" s="49">
        <f t="shared" si="31"/>
        <v>0</v>
      </c>
      <c r="AN19" s="49" t="e">
        <f t="shared" si="14"/>
        <v>#REF!</v>
      </c>
      <c r="AO19" s="49" t="e">
        <f t="shared" si="15"/>
        <v>#REF!</v>
      </c>
      <c r="AP19" s="49" t="e">
        <f t="shared" si="16"/>
        <v>#REF!</v>
      </c>
      <c r="AQ19" s="49" t="e">
        <f t="shared" si="17"/>
        <v>#REF!</v>
      </c>
      <c r="AR19" s="49" t="e">
        <f t="shared" si="18"/>
        <v>#REF!</v>
      </c>
      <c r="AS19" s="49" t="e">
        <f t="shared" si="19"/>
        <v>#REF!</v>
      </c>
      <c r="AT19" s="49" t="e">
        <f t="shared" si="20"/>
        <v>#REF!</v>
      </c>
      <c r="AU19" s="49" t="e">
        <f t="shared" si="21"/>
        <v>#REF!</v>
      </c>
      <c r="AV19" s="49" t="e">
        <f t="shared" si="22"/>
        <v>#REF!</v>
      </c>
      <c r="AW19" s="49" t="e">
        <f t="shared" si="23"/>
        <v>#REF!</v>
      </c>
      <c r="AX19" s="49" t="e">
        <f t="shared" si="24"/>
        <v>#REF!</v>
      </c>
    </row>
    <row r="20" spans="1:50" ht="50.1" customHeight="1" x14ac:dyDescent="0.25">
      <c r="A20" s="19"/>
      <c r="B20" s="38" t="str">
        <f t="shared" ref="B20:E25" si="32">B4</f>
        <v>Mois</v>
      </c>
      <c r="C20" s="39" t="str">
        <f t="shared" si="32"/>
        <v xml:space="preserve">VILLE : </v>
      </c>
      <c r="D20" s="39" t="str">
        <f t="shared" si="32"/>
        <v>ANNEE</v>
      </c>
      <c r="E20" s="39" t="str">
        <f t="shared" si="32"/>
        <v xml:space="preserve">Surface de plancher </v>
      </c>
      <c r="F20" s="36">
        <v>2010</v>
      </c>
      <c r="G20" s="36">
        <f>F20+1</f>
        <v>2011</v>
      </c>
      <c r="H20" s="36">
        <f>G20+1</f>
        <v>2012</v>
      </c>
      <c r="I20" s="36">
        <f t="shared" ref="I20:Q20" si="33">H20+1</f>
        <v>2013</v>
      </c>
      <c r="J20" s="36">
        <f t="shared" si="33"/>
        <v>2014</v>
      </c>
      <c r="K20" s="36">
        <f t="shared" si="33"/>
        <v>2015</v>
      </c>
      <c r="L20" s="36">
        <f t="shared" si="33"/>
        <v>2016</v>
      </c>
      <c r="M20" s="36">
        <f t="shared" si="33"/>
        <v>2017</v>
      </c>
      <c r="N20" s="36">
        <f t="shared" si="33"/>
        <v>2018</v>
      </c>
      <c r="O20" s="36">
        <f t="shared" si="33"/>
        <v>2019</v>
      </c>
      <c r="P20" s="36">
        <f t="shared" si="33"/>
        <v>2020</v>
      </c>
      <c r="Q20" s="36">
        <f t="shared" si="33"/>
        <v>2021</v>
      </c>
      <c r="R20" s="36">
        <f t="shared" ref="R20" si="34">Q20+1</f>
        <v>2022</v>
      </c>
      <c r="S20" s="36">
        <f t="shared" ref="S20" si="35">R20+1</f>
        <v>2023</v>
      </c>
      <c r="T20" s="36">
        <f t="shared" ref="T20" si="36">S20+1</f>
        <v>2024</v>
      </c>
      <c r="U20" s="36">
        <f t="shared" ref="U20" si="37">T20+1</f>
        <v>2025</v>
      </c>
      <c r="V20" s="36">
        <f t="shared" ref="V20" si="38">U20+1</f>
        <v>2026</v>
      </c>
      <c r="W20" s="36">
        <f t="shared" ref="W20" si="39">V20+1</f>
        <v>2027</v>
      </c>
      <c r="X20" s="36">
        <f t="shared" ref="X20" si="40">W20+1</f>
        <v>2028</v>
      </c>
      <c r="Y20" s="36">
        <f t="shared" ref="Y20" si="41">X20+1</f>
        <v>2029</v>
      </c>
      <c r="Z20" s="36">
        <f t="shared" ref="Z20" si="42">Y20+1</f>
        <v>2030</v>
      </c>
      <c r="AA20" s="4"/>
      <c r="AB20" s="50" t="e">
        <f>IF(#REF!="",0,#REF!)</f>
        <v>#REF!</v>
      </c>
      <c r="AC20" s="49" t="e">
        <f>#REF!</f>
        <v>#REF!</v>
      </c>
      <c r="AD20" s="49">
        <f t="shared" si="30"/>
        <v>2010</v>
      </c>
      <c r="AE20" s="49">
        <f t="shared" ref="AE20:AM24" si="43">G20</f>
        <v>2011</v>
      </c>
      <c r="AF20" s="49">
        <f t="shared" si="43"/>
        <v>2012</v>
      </c>
      <c r="AG20" s="49">
        <f t="shared" si="43"/>
        <v>2013</v>
      </c>
      <c r="AH20" s="49">
        <f t="shared" si="43"/>
        <v>2014</v>
      </c>
      <c r="AI20" s="49">
        <f t="shared" si="43"/>
        <v>2015</v>
      </c>
      <c r="AJ20" s="49">
        <f t="shared" si="43"/>
        <v>2016</v>
      </c>
      <c r="AK20" s="49">
        <f t="shared" si="43"/>
        <v>2017</v>
      </c>
      <c r="AL20" s="49">
        <f t="shared" si="43"/>
        <v>2018</v>
      </c>
      <c r="AM20" s="49">
        <f t="shared" si="43"/>
        <v>2019</v>
      </c>
      <c r="AN20" s="49" t="e">
        <f t="shared" si="14"/>
        <v>#REF!</v>
      </c>
      <c r="AO20" s="49" t="e">
        <f t="shared" si="15"/>
        <v>#REF!</v>
      </c>
      <c r="AP20" s="49" t="e">
        <f t="shared" si="16"/>
        <v>#REF!</v>
      </c>
      <c r="AQ20" s="49" t="e">
        <f t="shared" si="17"/>
        <v>#REF!</v>
      </c>
      <c r="AR20" s="49" t="e">
        <f t="shared" si="18"/>
        <v>#REF!</v>
      </c>
      <c r="AS20" s="49" t="e">
        <f t="shared" si="19"/>
        <v>#REF!</v>
      </c>
      <c r="AT20" s="49" t="e">
        <f t="shared" si="20"/>
        <v>#REF!</v>
      </c>
      <c r="AU20" s="49" t="e">
        <f t="shared" si="21"/>
        <v>#REF!</v>
      </c>
      <c r="AV20" s="49" t="e">
        <f t="shared" si="22"/>
        <v>#REF!</v>
      </c>
      <c r="AW20" s="49" t="e">
        <f t="shared" si="23"/>
        <v>#REF!</v>
      </c>
      <c r="AX20" s="49" t="e">
        <f t="shared" si="24"/>
        <v>#REF!</v>
      </c>
    </row>
    <row r="21" spans="1:50" ht="24.95" customHeight="1" x14ac:dyDescent="0.25">
      <c r="A21" s="19"/>
      <c r="B21" s="72" t="str">
        <f t="shared" si="32"/>
        <v>Janvier</v>
      </c>
      <c r="C21" s="11" t="str">
        <f t="shared" si="32"/>
        <v>Béziers</v>
      </c>
      <c r="D21" s="11" t="str">
        <f t="shared" si="32"/>
        <v/>
      </c>
      <c r="E21" s="45">
        <f t="shared" si="32"/>
        <v>7871</v>
      </c>
      <c r="F21" s="21">
        <f>'CONSOMMATIONS kWh PCI'!F22*NOTICE!$R$5/1000</f>
        <v>0</v>
      </c>
      <c r="G21" s="21">
        <f>'CONSOMMATIONS kWh PCI'!G22*NOTICE!$R$5/1000</f>
        <v>0</v>
      </c>
      <c r="H21" s="21">
        <f>'CONSOMMATIONS kWh PCI'!H22*NOTICE!$R$5/1000</f>
        <v>25468.990990990984</v>
      </c>
      <c r="I21" s="21">
        <f>'CONSOMMATIONS kWh PCI'!I22*NOTICE!$R$5/1000</f>
        <v>32520.91981981981</v>
      </c>
      <c r="J21" s="21">
        <f>'CONSOMMATIONS kWh PCI'!J22*NOTICE!$R$5/1000</f>
        <v>28246.571171171166</v>
      </c>
      <c r="K21" s="21">
        <f>'CONSOMMATIONS kWh PCI'!K22*NOTICE!$R$5/1000</f>
        <v>30429.247747747741</v>
      </c>
      <c r="L21" s="21">
        <f>'CONSOMMATIONS kWh PCI'!L22*NOTICE!$R$5/1000</f>
        <v>22201.418018018016</v>
      </c>
      <c r="M21" s="21">
        <f>'CONSOMMATIONS kWh PCI'!M22*NOTICE!$R$5/1000</f>
        <v>30619.845945945941</v>
      </c>
      <c r="N21" s="21">
        <f>'CONSOMMATIONS kWh PCI'!N22*NOTICE!$R$5/1000</f>
        <v>22464.001801801802</v>
      </c>
      <c r="O21" s="21">
        <f>'CONSOMMATIONS kWh PCI'!O22*NOTICE!$R$5/1000</f>
        <v>32452.206306306303</v>
      </c>
      <c r="P21" s="21">
        <f>'CONSOMMATIONS kWh PCI'!P22*NOTICE!$R$5/1000</f>
        <v>26226.884684684683</v>
      </c>
      <c r="Q21" s="21">
        <f>'CONSOMMATIONS kWh PCI'!Q22*NOTICE!$R$5/1000</f>
        <v>29752.542342342334</v>
      </c>
      <c r="R21" s="21">
        <f>'CONSOMMATIONS kWh PCI'!R22*NOTICE!$R$5/1000</f>
        <v>23207.784684684684</v>
      </c>
      <c r="S21" s="21">
        <f>'CONSOMMATIONS kWh PCI'!S22*NOTICE!$R$5/1000</f>
        <v>0</v>
      </c>
      <c r="T21" s="21">
        <f>'CONSOMMATIONS kWh PCI'!T22*NOTICE!$R$5/1000</f>
        <v>0</v>
      </c>
      <c r="U21" s="21">
        <f>'CONSOMMATIONS kWh PCI'!U22*NOTICE!$R$5/1000</f>
        <v>0</v>
      </c>
      <c r="V21" s="21">
        <f>'CONSOMMATIONS kWh PCI'!V22*NOTICE!$R$5/1000</f>
        <v>0</v>
      </c>
      <c r="W21" s="21">
        <f>'CONSOMMATIONS kWh PCI'!W22*NOTICE!$R$5/1000</f>
        <v>0</v>
      </c>
      <c r="X21" s="21">
        <f>'CONSOMMATIONS kWh PCI'!X22*NOTICE!$R$5/1000</f>
        <v>0</v>
      </c>
      <c r="Y21" s="21">
        <f>'CONSOMMATIONS kWh PCI'!Y22*NOTICE!$R$5/1000</f>
        <v>0</v>
      </c>
      <c r="Z21" s="21">
        <f>'CONSOMMATIONS kWh PCI'!Z22*NOTICE!$R$5/1000</f>
        <v>0</v>
      </c>
      <c r="AA21" s="4"/>
      <c r="AB21" s="50" t="e">
        <f>IF(#REF!="",0,#REF!)</f>
        <v>#REF!</v>
      </c>
      <c r="AC21" s="49" t="e">
        <f>#REF!</f>
        <v>#REF!</v>
      </c>
      <c r="AD21" s="49">
        <f t="shared" si="30"/>
        <v>0</v>
      </c>
      <c r="AE21" s="49">
        <f t="shared" si="43"/>
        <v>0</v>
      </c>
      <c r="AF21" s="49">
        <f t="shared" si="43"/>
        <v>25468.990990990984</v>
      </c>
      <c r="AG21" s="49">
        <f t="shared" si="43"/>
        <v>32520.91981981981</v>
      </c>
      <c r="AH21" s="49">
        <f t="shared" si="43"/>
        <v>28246.571171171166</v>
      </c>
      <c r="AI21" s="49">
        <f t="shared" si="43"/>
        <v>30429.247747747741</v>
      </c>
      <c r="AJ21" s="49">
        <f t="shared" si="43"/>
        <v>22201.418018018016</v>
      </c>
      <c r="AK21" s="49">
        <f t="shared" si="43"/>
        <v>30619.845945945941</v>
      </c>
      <c r="AL21" s="49">
        <f t="shared" si="43"/>
        <v>22464.001801801802</v>
      </c>
      <c r="AM21" s="49">
        <f t="shared" si="43"/>
        <v>32452.206306306303</v>
      </c>
      <c r="AN21" s="49" t="e">
        <f t="shared" si="14"/>
        <v>#REF!</v>
      </c>
      <c r="AO21" s="49" t="e">
        <f t="shared" si="15"/>
        <v>#REF!</v>
      </c>
      <c r="AP21" s="49" t="e">
        <f t="shared" si="16"/>
        <v>#REF!</v>
      </c>
      <c r="AQ21" s="49" t="e">
        <f t="shared" si="17"/>
        <v>#REF!</v>
      </c>
      <c r="AR21" s="49" t="e">
        <f t="shared" si="18"/>
        <v>#REF!</v>
      </c>
      <c r="AS21" s="49" t="e">
        <f t="shared" si="19"/>
        <v>#REF!</v>
      </c>
      <c r="AT21" s="49" t="e">
        <f t="shared" si="20"/>
        <v>#REF!</v>
      </c>
      <c r="AU21" s="49" t="e">
        <f t="shared" si="21"/>
        <v>#REF!</v>
      </c>
      <c r="AV21" s="49" t="e">
        <f t="shared" si="22"/>
        <v>#REF!</v>
      </c>
      <c r="AW21" s="49" t="e">
        <f t="shared" si="23"/>
        <v>#REF!</v>
      </c>
      <c r="AX21" s="49" t="e">
        <f t="shared" si="24"/>
        <v>#REF!</v>
      </c>
    </row>
    <row r="22" spans="1:50" ht="24.95" customHeight="1" x14ac:dyDescent="0.25">
      <c r="A22" s="19"/>
      <c r="B22" s="72" t="str">
        <f t="shared" si="32"/>
        <v>Février</v>
      </c>
      <c r="C22" s="11" t="str">
        <f t="shared" si="32"/>
        <v>Béziers</v>
      </c>
      <c r="D22" s="11" t="str">
        <f t="shared" si="32"/>
        <v/>
      </c>
      <c r="E22" s="45">
        <f t="shared" si="32"/>
        <v>7871</v>
      </c>
      <c r="F22" s="21">
        <f>'CONSOMMATIONS kWh PCI'!F23*NOTICE!$R$5/1000</f>
        <v>0</v>
      </c>
      <c r="G22" s="21">
        <f>'CONSOMMATIONS kWh PCI'!G23*NOTICE!$R$5/1000</f>
        <v>0</v>
      </c>
      <c r="H22" s="21">
        <f>'CONSOMMATIONS kWh PCI'!H23*NOTICE!$R$5/1000</f>
        <v>34766.379279279274</v>
      </c>
      <c r="I22" s="21">
        <f>'CONSOMMATIONS kWh PCI'!I23*NOTICE!$R$5/1000</f>
        <v>30096.518918918911</v>
      </c>
      <c r="J22" s="21">
        <f>'CONSOMMATIONS kWh PCI'!J23*NOTICE!$R$5/1000</f>
        <v>23205.330630630626</v>
      </c>
      <c r="K22" s="21">
        <f>'CONSOMMATIONS kWh PCI'!K23*NOTICE!$R$5/1000</f>
        <v>30736.004504504501</v>
      </c>
      <c r="L22" s="21">
        <f>'CONSOMMATIONS kWh PCI'!L23*NOTICE!$R$5/1000</f>
        <v>20276.826126126125</v>
      </c>
      <c r="M22" s="21">
        <f>'CONSOMMATIONS kWh PCI'!M23*NOTICE!$R$5/1000</f>
        <v>23093.057657657657</v>
      </c>
      <c r="N22" s="21">
        <f>'CONSOMMATIONS kWh PCI'!N23*NOTICE!$R$5/1000</f>
        <v>28716.522522522519</v>
      </c>
      <c r="O22" s="21">
        <f>'CONSOMMATIONS kWh PCI'!O23*NOTICE!$R$5/1000</f>
        <v>25945.486486486483</v>
      </c>
      <c r="P22" s="21">
        <f>'CONSOMMATIONS kWh PCI'!P23*NOTICE!$R$5/1000</f>
        <v>21469.700900900898</v>
      </c>
      <c r="Q22" s="21">
        <f>'CONSOMMATIONS kWh PCI'!Q23*NOTICE!$R$5/1000</f>
        <v>20508.120720720715</v>
      </c>
      <c r="R22" s="21">
        <f>'CONSOMMATIONS kWh PCI'!R23*NOTICE!$R$5/1000</f>
        <v>20924.287387387387</v>
      </c>
      <c r="S22" s="21">
        <f>'CONSOMMATIONS kWh PCI'!S23*NOTICE!$R$5/1000</f>
        <v>0</v>
      </c>
      <c r="T22" s="21">
        <f>'CONSOMMATIONS kWh PCI'!T23*NOTICE!$R$5/1000</f>
        <v>0</v>
      </c>
      <c r="U22" s="21">
        <f>'CONSOMMATIONS kWh PCI'!U23*NOTICE!$R$5/1000</f>
        <v>0</v>
      </c>
      <c r="V22" s="21">
        <f>'CONSOMMATIONS kWh PCI'!V23*NOTICE!$R$5/1000</f>
        <v>0</v>
      </c>
      <c r="W22" s="21">
        <f>'CONSOMMATIONS kWh PCI'!W23*NOTICE!$R$5/1000</f>
        <v>0</v>
      </c>
      <c r="X22" s="21">
        <f>'CONSOMMATIONS kWh PCI'!X23*NOTICE!$R$5/1000</f>
        <v>0</v>
      </c>
      <c r="Y22" s="21">
        <f>'CONSOMMATIONS kWh PCI'!Y23*NOTICE!$R$5/1000</f>
        <v>0</v>
      </c>
      <c r="Z22" s="21">
        <f>'CONSOMMATIONS kWh PCI'!Z23*NOTICE!$R$5/1000</f>
        <v>0</v>
      </c>
      <c r="AA22" s="4"/>
      <c r="AB22" s="50" t="e">
        <f>IF(#REF!="",0,#REF!)</f>
        <v>#REF!</v>
      </c>
      <c r="AC22" s="49" t="e">
        <f>#REF!</f>
        <v>#REF!</v>
      </c>
      <c r="AD22" s="49">
        <f t="shared" si="30"/>
        <v>0</v>
      </c>
      <c r="AE22" s="49">
        <f t="shared" si="43"/>
        <v>0</v>
      </c>
      <c r="AF22" s="49">
        <f t="shared" si="43"/>
        <v>34766.379279279274</v>
      </c>
      <c r="AG22" s="49">
        <f t="shared" si="43"/>
        <v>30096.518918918911</v>
      </c>
      <c r="AH22" s="49">
        <f t="shared" si="43"/>
        <v>23205.330630630626</v>
      </c>
      <c r="AI22" s="49">
        <f t="shared" si="43"/>
        <v>30736.004504504501</v>
      </c>
      <c r="AJ22" s="49">
        <f t="shared" si="43"/>
        <v>20276.826126126125</v>
      </c>
      <c r="AK22" s="49">
        <f t="shared" si="43"/>
        <v>23093.057657657657</v>
      </c>
      <c r="AL22" s="49">
        <f t="shared" si="43"/>
        <v>28716.522522522519</v>
      </c>
      <c r="AM22" s="49">
        <f t="shared" si="43"/>
        <v>25945.486486486483</v>
      </c>
      <c r="AN22" s="49" t="e">
        <f t="shared" si="14"/>
        <v>#REF!</v>
      </c>
      <c r="AO22" s="49" t="e">
        <f t="shared" si="15"/>
        <v>#REF!</v>
      </c>
      <c r="AP22" s="49" t="e">
        <f t="shared" si="16"/>
        <v>#REF!</v>
      </c>
      <c r="AQ22" s="49" t="e">
        <f t="shared" si="17"/>
        <v>#REF!</v>
      </c>
      <c r="AR22" s="49" t="e">
        <f t="shared" si="18"/>
        <v>#REF!</v>
      </c>
      <c r="AS22" s="49" t="e">
        <f t="shared" si="19"/>
        <v>#REF!</v>
      </c>
      <c r="AT22" s="49" t="e">
        <f t="shared" si="20"/>
        <v>#REF!</v>
      </c>
      <c r="AU22" s="49" t="e">
        <f t="shared" si="21"/>
        <v>#REF!</v>
      </c>
      <c r="AV22" s="49" t="e">
        <f t="shared" si="22"/>
        <v>#REF!</v>
      </c>
      <c r="AW22" s="49" t="e">
        <f t="shared" si="23"/>
        <v>#REF!</v>
      </c>
      <c r="AX22" s="49" t="e">
        <f t="shared" si="24"/>
        <v>#REF!</v>
      </c>
    </row>
    <row r="23" spans="1:50" ht="24.95" customHeight="1" x14ac:dyDescent="0.25">
      <c r="A23" s="19"/>
      <c r="B23" s="72" t="str">
        <f t="shared" si="32"/>
        <v>Mars</v>
      </c>
      <c r="C23" s="11" t="str">
        <f t="shared" si="32"/>
        <v>Béziers</v>
      </c>
      <c r="D23" s="11" t="str">
        <f t="shared" si="32"/>
        <v/>
      </c>
      <c r="E23" s="45">
        <f t="shared" si="32"/>
        <v>7871</v>
      </c>
      <c r="F23" s="21">
        <f>'CONSOMMATIONS kWh PCI'!F24*NOTICE!$R$5/1000</f>
        <v>0</v>
      </c>
      <c r="G23" s="21">
        <f>'CONSOMMATIONS kWh PCI'!G24*NOTICE!$R$5/1000</f>
        <v>0</v>
      </c>
      <c r="H23" s="21">
        <f>'CONSOMMATIONS kWh PCI'!H24*NOTICE!$R$5/1000</f>
        <v>17696.388288288286</v>
      </c>
      <c r="I23" s="21">
        <f>'CONSOMMATIONS kWh PCI'!I24*NOTICE!$R$5/1000</f>
        <v>26783.954954954952</v>
      </c>
      <c r="J23" s="21">
        <f>'CONSOMMATIONS kWh PCI'!J24*NOTICE!$R$5/1000</f>
        <v>17978.399999999998</v>
      </c>
      <c r="K23" s="21">
        <f>'CONSOMMATIONS kWh PCI'!K24*NOTICE!$R$5/1000</f>
        <v>17877.170270270264</v>
      </c>
      <c r="L23" s="21">
        <f>'CONSOMMATIONS kWh PCI'!L24*NOTICE!$R$5/1000</f>
        <v>19366.781081081081</v>
      </c>
      <c r="M23" s="21">
        <f>'CONSOMMATIONS kWh PCI'!M24*NOTICE!$R$5/1000</f>
        <v>17175.924324324322</v>
      </c>
      <c r="N23" s="21">
        <f>'CONSOMMATIONS kWh PCI'!N24*NOTICE!$R$5/1000</f>
        <v>24249.530630630627</v>
      </c>
      <c r="O23" s="21">
        <f>'CONSOMMATIONS kWh PCI'!O24*NOTICE!$R$5/1000</f>
        <v>16537.256756756757</v>
      </c>
      <c r="P23" s="21">
        <f>'CONSOMMATIONS kWh PCI'!P24*NOTICE!$R$5/1000</f>
        <v>20727.758558558558</v>
      </c>
      <c r="Q23" s="21">
        <f>'CONSOMMATIONS kWh PCI'!Q24*NOTICE!$R$5/1000</f>
        <v>17229.095495495494</v>
      </c>
      <c r="R23" s="21">
        <f>'CONSOMMATIONS kWh PCI'!R24*NOTICE!$R$5/1000</f>
        <v>17557.32522522522</v>
      </c>
      <c r="S23" s="21">
        <f>'CONSOMMATIONS kWh PCI'!S24*NOTICE!$R$5/1000</f>
        <v>0</v>
      </c>
      <c r="T23" s="21">
        <f>'CONSOMMATIONS kWh PCI'!T24*NOTICE!$R$5/1000</f>
        <v>0</v>
      </c>
      <c r="U23" s="21">
        <f>'CONSOMMATIONS kWh PCI'!U24*NOTICE!$R$5/1000</f>
        <v>0</v>
      </c>
      <c r="V23" s="21">
        <f>'CONSOMMATIONS kWh PCI'!V24*NOTICE!$R$5/1000</f>
        <v>0</v>
      </c>
      <c r="W23" s="21">
        <f>'CONSOMMATIONS kWh PCI'!W24*NOTICE!$R$5/1000</f>
        <v>0</v>
      </c>
      <c r="X23" s="21">
        <f>'CONSOMMATIONS kWh PCI'!X24*NOTICE!$R$5/1000</f>
        <v>0</v>
      </c>
      <c r="Y23" s="21">
        <f>'CONSOMMATIONS kWh PCI'!Y24*NOTICE!$R$5/1000</f>
        <v>0</v>
      </c>
      <c r="Z23" s="21">
        <f>'CONSOMMATIONS kWh PCI'!Z24*NOTICE!$R$5/1000</f>
        <v>0</v>
      </c>
      <c r="AA23" s="4"/>
      <c r="AB23" s="50" t="e">
        <f>IF(#REF!="",0,#REF!)</f>
        <v>#REF!</v>
      </c>
      <c r="AC23" s="49" t="e">
        <f>#REF!</f>
        <v>#REF!</v>
      </c>
      <c r="AD23" s="49">
        <f t="shared" si="30"/>
        <v>0</v>
      </c>
      <c r="AE23" s="49">
        <f t="shared" si="43"/>
        <v>0</v>
      </c>
      <c r="AF23" s="49">
        <f t="shared" si="43"/>
        <v>17696.388288288286</v>
      </c>
      <c r="AG23" s="49">
        <f t="shared" si="43"/>
        <v>26783.954954954952</v>
      </c>
      <c r="AH23" s="49">
        <f t="shared" si="43"/>
        <v>17978.399999999998</v>
      </c>
      <c r="AI23" s="49">
        <f t="shared" si="43"/>
        <v>17877.170270270264</v>
      </c>
      <c r="AJ23" s="49">
        <f t="shared" si="43"/>
        <v>19366.781081081081</v>
      </c>
      <c r="AK23" s="49">
        <f t="shared" si="43"/>
        <v>17175.924324324322</v>
      </c>
      <c r="AL23" s="49">
        <f t="shared" si="43"/>
        <v>24249.530630630627</v>
      </c>
      <c r="AM23" s="49">
        <f t="shared" si="43"/>
        <v>16537.256756756757</v>
      </c>
      <c r="AN23" s="49" t="e">
        <f t="shared" si="14"/>
        <v>#REF!</v>
      </c>
      <c r="AO23" s="49" t="e">
        <f t="shared" si="15"/>
        <v>#REF!</v>
      </c>
      <c r="AP23" s="49" t="e">
        <f t="shared" si="16"/>
        <v>#REF!</v>
      </c>
      <c r="AQ23" s="49" t="e">
        <f t="shared" si="17"/>
        <v>#REF!</v>
      </c>
      <c r="AR23" s="49" t="e">
        <f t="shared" si="18"/>
        <v>#REF!</v>
      </c>
      <c r="AS23" s="49" t="e">
        <f t="shared" si="19"/>
        <v>#REF!</v>
      </c>
      <c r="AT23" s="49" t="e">
        <f t="shared" si="20"/>
        <v>#REF!</v>
      </c>
      <c r="AU23" s="49" t="e">
        <f t="shared" si="21"/>
        <v>#REF!</v>
      </c>
      <c r="AV23" s="49" t="e">
        <f t="shared" si="22"/>
        <v>#REF!</v>
      </c>
      <c r="AW23" s="49" t="e">
        <f t="shared" si="23"/>
        <v>#REF!</v>
      </c>
      <c r="AX23" s="49" t="e">
        <f t="shared" si="24"/>
        <v>#REF!</v>
      </c>
    </row>
    <row r="24" spans="1:50" ht="24.95" customHeight="1" x14ac:dyDescent="0.25">
      <c r="A24" s="19"/>
      <c r="B24" s="72" t="str">
        <f t="shared" si="32"/>
        <v>Avril</v>
      </c>
      <c r="C24" s="11" t="str">
        <f t="shared" si="32"/>
        <v>Béziers</v>
      </c>
      <c r="D24" s="11" t="str">
        <f t="shared" si="32"/>
        <v/>
      </c>
      <c r="E24" s="45">
        <f t="shared" si="32"/>
        <v>7871</v>
      </c>
      <c r="F24" s="21">
        <f>'CONSOMMATIONS kWh PCI'!F25*NOTICE!$R$5/1000</f>
        <v>0</v>
      </c>
      <c r="G24" s="21">
        <f>'CONSOMMATIONS kWh PCI'!G25*NOTICE!$R$5/1000</f>
        <v>0</v>
      </c>
      <c r="H24" s="21">
        <f>'CONSOMMATIONS kWh PCI'!H25*NOTICE!$R$5/1000</f>
        <v>11443.254054054054</v>
      </c>
      <c r="I24" s="21">
        <f>'CONSOMMATIONS kWh PCI'!I25*NOTICE!$R$5/1000</f>
        <v>12520.992792792791</v>
      </c>
      <c r="J24" s="21">
        <f>'CONSOMMATIONS kWh PCI'!J25*NOTICE!$R$5/1000</f>
        <v>12495.020720720717</v>
      </c>
      <c r="K24" s="21">
        <f>'CONSOMMATIONS kWh PCI'!K25*NOTICE!$R$5/1000</f>
        <v>11430.574774774774</v>
      </c>
      <c r="L24" s="21">
        <f>'CONSOMMATIONS kWh PCI'!L25*NOTICE!$R$5/1000</f>
        <v>12196.853153153152</v>
      </c>
      <c r="M24" s="21">
        <f>'CONSOMMATIONS kWh PCI'!M25*NOTICE!$R$5/1000</f>
        <v>10369.605405405404</v>
      </c>
      <c r="N24" s="21">
        <f>'CONSOMMATIONS kWh PCI'!N25*NOTICE!$R$5/1000</f>
        <v>13465.599099099098</v>
      </c>
      <c r="O24" s="21">
        <f>'CONSOMMATIONS kWh PCI'!O25*NOTICE!$R$5/1000</f>
        <v>16875.302702702702</v>
      </c>
      <c r="P24" s="21">
        <f>'CONSOMMATIONS kWh PCI'!P25*NOTICE!$R$5/1000</f>
        <v>17444.43873873874</v>
      </c>
      <c r="Q24" s="21">
        <f>'CONSOMMATIONS kWh PCI'!Q25*NOTICE!$R$5/1000</f>
        <v>15400.825225225226</v>
      </c>
      <c r="R24" s="21">
        <f>'CONSOMMATIONS kWh PCI'!R25*NOTICE!$R$5/1000</f>
        <v>12507.086486486485</v>
      </c>
      <c r="S24" s="21">
        <f>'CONSOMMATIONS kWh PCI'!S25*NOTICE!$R$5/1000</f>
        <v>0</v>
      </c>
      <c r="T24" s="21">
        <f>'CONSOMMATIONS kWh PCI'!T25*NOTICE!$R$5/1000</f>
        <v>0</v>
      </c>
      <c r="U24" s="21">
        <f>'CONSOMMATIONS kWh PCI'!U25*NOTICE!$R$5/1000</f>
        <v>0</v>
      </c>
      <c r="V24" s="21">
        <f>'CONSOMMATIONS kWh PCI'!V25*NOTICE!$R$5/1000</f>
        <v>0</v>
      </c>
      <c r="W24" s="21">
        <f>'CONSOMMATIONS kWh PCI'!W25*NOTICE!$R$5/1000</f>
        <v>0</v>
      </c>
      <c r="X24" s="21">
        <f>'CONSOMMATIONS kWh PCI'!X25*NOTICE!$R$5/1000</f>
        <v>0</v>
      </c>
      <c r="Y24" s="21">
        <f>'CONSOMMATIONS kWh PCI'!Y25*NOTICE!$R$5/1000</f>
        <v>0</v>
      </c>
      <c r="Z24" s="21">
        <f>'CONSOMMATIONS kWh PCI'!Z25*NOTICE!$R$5/1000</f>
        <v>0</v>
      </c>
      <c r="AA24" s="4"/>
      <c r="AB24" s="50" t="e">
        <f>IF(#REF!="",0,#REF!)</f>
        <v>#REF!</v>
      </c>
      <c r="AC24" s="49" t="e">
        <f>#REF!</f>
        <v>#REF!</v>
      </c>
      <c r="AD24" s="49">
        <f t="shared" si="30"/>
        <v>0</v>
      </c>
      <c r="AE24" s="49">
        <f t="shared" si="43"/>
        <v>0</v>
      </c>
      <c r="AF24" s="49">
        <f t="shared" si="43"/>
        <v>11443.254054054054</v>
      </c>
      <c r="AG24" s="49">
        <f t="shared" si="43"/>
        <v>12520.992792792791</v>
      </c>
      <c r="AH24" s="49">
        <f t="shared" si="43"/>
        <v>12495.020720720717</v>
      </c>
      <c r="AI24" s="49">
        <f t="shared" si="43"/>
        <v>11430.574774774774</v>
      </c>
      <c r="AJ24" s="49">
        <f t="shared" si="43"/>
        <v>12196.853153153152</v>
      </c>
      <c r="AK24" s="49">
        <f t="shared" si="43"/>
        <v>10369.605405405404</v>
      </c>
      <c r="AL24" s="49">
        <f t="shared" si="43"/>
        <v>13465.599099099098</v>
      </c>
      <c r="AM24" s="49">
        <f t="shared" si="43"/>
        <v>16875.302702702702</v>
      </c>
      <c r="AN24" s="49" t="e">
        <f t="shared" si="14"/>
        <v>#REF!</v>
      </c>
      <c r="AO24" s="49" t="e">
        <f t="shared" si="15"/>
        <v>#REF!</v>
      </c>
      <c r="AP24" s="49" t="e">
        <f t="shared" si="16"/>
        <v>#REF!</v>
      </c>
      <c r="AQ24" s="49" t="e">
        <f t="shared" si="17"/>
        <v>#REF!</v>
      </c>
      <c r="AR24" s="49" t="e">
        <f t="shared" si="18"/>
        <v>#REF!</v>
      </c>
      <c r="AS24" s="49" t="e">
        <f t="shared" si="19"/>
        <v>#REF!</v>
      </c>
      <c r="AT24" s="49" t="e">
        <f t="shared" si="20"/>
        <v>#REF!</v>
      </c>
      <c r="AU24" s="49" t="e">
        <f t="shared" si="21"/>
        <v>#REF!</v>
      </c>
      <c r="AV24" s="49" t="e">
        <f t="shared" si="22"/>
        <v>#REF!</v>
      </c>
      <c r="AW24" s="49" t="e">
        <f t="shared" si="23"/>
        <v>#REF!</v>
      </c>
      <c r="AX24" s="49" t="e">
        <f t="shared" si="24"/>
        <v>#REF!</v>
      </c>
    </row>
    <row r="25" spans="1:50" ht="24.95" customHeight="1" x14ac:dyDescent="0.25">
      <c r="A25" s="19"/>
      <c r="B25" s="72" t="str">
        <f t="shared" si="32"/>
        <v>Mai</v>
      </c>
      <c r="C25" s="11" t="str">
        <f t="shared" si="32"/>
        <v>Béziers</v>
      </c>
      <c r="D25" s="11" t="str">
        <f t="shared" si="32"/>
        <v/>
      </c>
      <c r="E25" s="45">
        <f t="shared" si="32"/>
        <v>7871</v>
      </c>
      <c r="F25" s="21">
        <f>'CONSOMMATIONS kWh PCI'!F26*NOTICE!$R$5/1000</f>
        <v>0</v>
      </c>
      <c r="G25" s="21">
        <f>'CONSOMMATIONS kWh PCI'!G26*NOTICE!$R$5/1000</f>
        <v>0</v>
      </c>
      <c r="H25" s="21">
        <f>'CONSOMMATIONS kWh PCI'!H26*NOTICE!$R$5/1000</f>
        <v>7530.2648648648637</v>
      </c>
      <c r="I25" s="21">
        <f>'CONSOMMATIONS kWh PCI'!I26*NOTICE!$R$5/1000</f>
        <v>10864.097297297296</v>
      </c>
      <c r="J25" s="21">
        <f>'CONSOMMATIONS kWh PCI'!J26*NOTICE!$R$5/1000</f>
        <v>7197.5360360360346</v>
      </c>
      <c r="K25" s="21">
        <f>'CONSOMMATIONS kWh PCI'!K26*NOTICE!$R$5/1000</f>
        <v>6977.8981981981979</v>
      </c>
      <c r="L25" s="21">
        <f>'CONSOMMATIONS kWh PCI'!L26*NOTICE!$R$5/1000</f>
        <v>8752.3837837837818</v>
      </c>
      <c r="M25" s="21">
        <f>'CONSOMMATIONS kWh PCI'!M26*NOTICE!$R$5/1000</f>
        <v>7272.7936936936931</v>
      </c>
      <c r="N25" s="21">
        <f>'CONSOMMATIONS kWh PCI'!N26*NOTICE!$R$5/1000</f>
        <v>7173.1999999999989</v>
      </c>
      <c r="O25" s="21">
        <f>'CONSOMMATIONS kWh PCI'!O26*NOTICE!$R$5/1000</f>
        <v>7687.1198198198181</v>
      </c>
      <c r="P25" s="21">
        <f>'CONSOMMATIONS kWh PCI'!P26*NOTICE!$R$5/1000</f>
        <v>9884.3162162162153</v>
      </c>
      <c r="Q25" s="21">
        <f>'CONSOMMATIONS kWh PCI'!Q26*NOTICE!$R$5/1000</f>
        <v>10665.114414414413</v>
      </c>
      <c r="R25" s="21">
        <f>'CONSOMMATIONS kWh PCI'!R26*NOTICE!$R$5/1000</f>
        <v>5597.6972972972972</v>
      </c>
      <c r="S25" s="21">
        <f>'CONSOMMATIONS kWh PCI'!S26*NOTICE!$R$5/1000</f>
        <v>0</v>
      </c>
      <c r="T25" s="21">
        <f>'CONSOMMATIONS kWh PCI'!T26*NOTICE!$R$5/1000</f>
        <v>0</v>
      </c>
      <c r="U25" s="21">
        <f>'CONSOMMATIONS kWh PCI'!U26*NOTICE!$R$5/1000</f>
        <v>0</v>
      </c>
      <c r="V25" s="21">
        <f>'CONSOMMATIONS kWh PCI'!V26*NOTICE!$R$5/1000</f>
        <v>0</v>
      </c>
      <c r="W25" s="21">
        <f>'CONSOMMATIONS kWh PCI'!W26*NOTICE!$R$5/1000</f>
        <v>0</v>
      </c>
      <c r="X25" s="21">
        <f>'CONSOMMATIONS kWh PCI'!X26*NOTICE!$R$5/1000</f>
        <v>0</v>
      </c>
      <c r="Y25" s="21">
        <f>'CONSOMMATIONS kWh PCI'!Y26*NOTICE!$R$5/1000</f>
        <v>0</v>
      </c>
      <c r="Z25" s="21">
        <f>'CONSOMMATIONS kWh PCI'!Z26*NOTICE!$R$5/1000</f>
        <v>0</v>
      </c>
      <c r="AA25" s="4"/>
      <c r="AB25" s="50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</row>
    <row r="26" spans="1:50" ht="24.95" customHeight="1" x14ac:dyDescent="0.25">
      <c r="A26" s="19"/>
      <c r="B26" s="72" t="str">
        <f>B10</f>
        <v>Juin</v>
      </c>
      <c r="C26" s="11" t="str">
        <f t="shared" ref="C26:E26" si="44">C10</f>
        <v>Béziers</v>
      </c>
      <c r="D26" s="11" t="str">
        <f t="shared" si="44"/>
        <v/>
      </c>
      <c r="E26" s="45">
        <f t="shared" si="44"/>
        <v>7871</v>
      </c>
      <c r="F26" s="21">
        <f>'CONSOMMATIONS kWh PCI'!F27*NOTICE!$R$5/1000</f>
        <v>0</v>
      </c>
      <c r="G26" s="21">
        <f>'CONSOMMATIONS kWh PCI'!G27*NOTICE!$R$5/1000</f>
        <v>0</v>
      </c>
      <c r="H26" s="21">
        <f>'CONSOMMATIONS kWh PCI'!H27*NOTICE!$R$5/1000</f>
        <v>6999.7801801801788</v>
      </c>
      <c r="I26" s="21">
        <f>'CONSOMMATIONS kWh PCI'!I27*NOTICE!$R$5/1000</f>
        <v>6806.7279279279273</v>
      </c>
      <c r="J26" s="21">
        <f>'CONSOMMATIONS kWh PCI'!J27*NOTICE!$R$5/1000</f>
        <v>5283.373873873873</v>
      </c>
      <c r="K26" s="21">
        <f>'CONSOMMATIONS kWh PCI'!K27*NOTICE!$R$5/1000</f>
        <v>5237.3603603603597</v>
      </c>
      <c r="L26" s="21">
        <f>'CONSOMMATIONS kWh PCI'!L27*NOTICE!$R$5/1000</f>
        <v>7369.3198198198188</v>
      </c>
      <c r="M26" s="21">
        <f>'CONSOMMATIONS kWh PCI'!M27*NOTICE!$R$5/1000</f>
        <v>5709.7657657657655</v>
      </c>
      <c r="N26" s="21">
        <f>'CONSOMMATIONS kWh PCI'!N27*NOTICE!$R$5/1000</f>
        <v>5228.7711711711709</v>
      </c>
      <c r="O26" s="21">
        <f>'CONSOMMATIONS kWh PCI'!O27*NOTICE!$R$5/1000</f>
        <v>5895.2513513513504</v>
      </c>
      <c r="P26" s="21">
        <f>'CONSOMMATIONS kWh PCI'!P27*NOTICE!$R$5/1000</f>
        <v>8255.6423423423403</v>
      </c>
      <c r="Q26" s="21">
        <f>'CONSOMMATIONS kWh PCI'!Q27*NOTICE!$R$5/1000</f>
        <v>5120.9972972972973</v>
      </c>
      <c r="R26" s="21">
        <f>'CONSOMMATIONS kWh PCI'!R27*NOTICE!$R$5/1000</f>
        <v>4759.6378378378377</v>
      </c>
      <c r="S26" s="21">
        <f>'CONSOMMATIONS kWh PCI'!S27*NOTICE!$R$5/1000</f>
        <v>0</v>
      </c>
      <c r="T26" s="21">
        <f>'CONSOMMATIONS kWh PCI'!T27*NOTICE!$R$5/1000</f>
        <v>0</v>
      </c>
      <c r="U26" s="21">
        <f>'CONSOMMATIONS kWh PCI'!U27*NOTICE!$R$5/1000</f>
        <v>0</v>
      </c>
      <c r="V26" s="21">
        <f>'CONSOMMATIONS kWh PCI'!V27*NOTICE!$R$5/1000</f>
        <v>0</v>
      </c>
      <c r="W26" s="21">
        <f>'CONSOMMATIONS kWh PCI'!W27*NOTICE!$R$5/1000</f>
        <v>0</v>
      </c>
      <c r="X26" s="21">
        <f>'CONSOMMATIONS kWh PCI'!X27*NOTICE!$R$5/1000</f>
        <v>0</v>
      </c>
      <c r="Y26" s="21">
        <f>'CONSOMMATIONS kWh PCI'!Y27*NOTICE!$R$5/1000</f>
        <v>0</v>
      </c>
      <c r="Z26" s="21">
        <f>'CONSOMMATIONS kWh PCI'!Z27*NOTICE!$R$5/1000</f>
        <v>0</v>
      </c>
      <c r="AA26" s="4"/>
      <c r="AB26" s="50" t="e">
        <f>IF(#REF!="",0,#REF!)</f>
        <v>#REF!</v>
      </c>
      <c r="AC26" s="49" t="e">
        <f>#REF!</f>
        <v>#REF!</v>
      </c>
      <c r="AD26" s="49">
        <f t="shared" ref="AD26:AM26" si="45">F26</f>
        <v>0</v>
      </c>
      <c r="AE26" s="49">
        <f t="shared" si="45"/>
        <v>0</v>
      </c>
      <c r="AF26" s="49">
        <f t="shared" si="45"/>
        <v>6999.7801801801788</v>
      </c>
      <c r="AG26" s="49">
        <f t="shared" si="45"/>
        <v>6806.7279279279273</v>
      </c>
      <c r="AH26" s="49">
        <f t="shared" si="45"/>
        <v>5283.373873873873</v>
      </c>
      <c r="AI26" s="49">
        <f t="shared" si="45"/>
        <v>5237.3603603603597</v>
      </c>
      <c r="AJ26" s="49">
        <f t="shared" si="45"/>
        <v>7369.3198198198188</v>
      </c>
      <c r="AK26" s="49">
        <f t="shared" si="45"/>
        <v>5709.7657657657655</v>
      </c>
      <c r="AL26" s="49">
        <f t="shared" si="45"/>
        <v>5228.7711711711709</v>
      </c>
      <c r="AM26" s="49">
        <f t="shared" si="45"/>
        <v>5895.2513513513504</v>
      </c>
      <c r="AN26" s="49" t="e">
        <f t="shared" si="14"/>
        <v>#REF!</v>
      </c>
      <c r="AO26" s="49" t="e">
        <f t="shared" si="15"/>
        <v>#REF!</v>
      </c>
      <c r="AP26" s="49" t="e">
        <f t="shared" si="16"/>
        <v>#REF!</v>
      </c>
      <c r="AQ26" s="49" t="e">
        <f t="shared" si="17"/>
        <v>#REF!</v>
      </c>
      <c r="AR26" s="49" t="e">
        <f t="shared" si="18"/>
        <v>#REF!</v>
      </c>
      <c r="AS26" s="49" t="e">
        <f t="shared" si="19"/>
        <v>#REF!</v>
      </c>
      <c r="AT26" s="49" t="e">
        <f t="shared" si="20"/>
        <v>#REF!</v>
      </c>
      <c r="AU26" s="49" t="e">
        <f t="shared" si="21"/>
        <v>#REF!</v>
      </c>
      <c r="AV26" s="49" t="e">
        <f t="shared" si="22"/>
        <v>#REF!</v>
      </c>
      <c r="AW26" s="49" t="e">
        <f t="shared" si="23"/>
        <v>#REF!</v>
      </c>
      <c r="AX26" s="49" t="e">
        <f t="shared" si="24"/>
        <v>#REF!</v>
      </c>
    </row>
    <row r="27" spans="1:50" ht="24.95" customHeight="1" x14ac:dyDescent="0.25">
      <c r="A27" s="19"/>
      <c r="B27" s="72" t="str">
        <f t="shared" ref="B27:E33" si="46">B11</f>
        <v>Juillet</v>
      </c>
      <c r="C27" s="11" t="str">
        <f t="shared" si="46"/>
        <v>Béziers</v>
      </c>
      <c r="D27" s="11" t="str">
        <f t="shared" si="46"/>
        <v/>
      </c>
      <c r="E27" s="45">
        <f t="shared" si="46"/>
        <v>7871</v>
      </c>
      <c r="F27" s="21">
        <f>'CONSOMMATIONS kWh PCI'!F28*NOTICE!$R$5/1000</f>
        <v>0</v>
      </c>
      <c r="G27" s="21">
        <f>'CONSOMMATIONS kWh PCI'!G28*NOTICE!$R$5/1000</f>
        <v>0</v>
      </c>
      <c r="H27" s="21">
        <f>'CONSOMMATIONS kWh PCI'!H28*NOTICE!$R$5/1000</f>
        <v>5070.4846846846849</v>
      </c>
      <c r="I27" s="21">
        <f>'CONSOMMATIONS kWh PCI'!I28*NOTICE!$R$5/1000</f>
        <v>5026.1072072072066</v>
      </c>
      <c r="J27" s="21">
        <f>'CONSOMMATIONS kWh PCI'!J28*NOTICE!$R$5/1000</f>
        <v>4784.7918918918913</v>
      </c>
      <c r="K27" s="21">
        <f>'CONSOMMATIONS kWh PCI'!K28*NOTICE!$R$5/1000</f>
        <v>4499.508108108108</v>
      </c>
      <c r="L27" s="21">
        <f>'CONSOMMATIONS kWh PCI'!L28*NOTICE!$R$5/1000</f>
        <v>7894.0783783783781</v>
      </c>
      <c r="M27" s="21">
        <f>'CONSOMMATIONS kWh PCI'!M28*NOTICE!$R$5/1000</f>
        <v>5104.841441441441</v>
      </c>
      <c r="N27" s="21">
        <f>'CONSOMMATIONS kWh PCI'!N28*NOTICE!$R$5/1000</f>
        <v>5609.9675675675662</v>
      </c>
      <c r="O27" s="21">
        <f>'CONSOMMATIONS kWh PCI'!O28*NOTICE!$R$5/1000</f>
        <v>5256.1747747747741</v>
      </c>
      <c r="P27" s="21">
        <f>'CONSOMMATIONS kWh PCI'!P28*NOTICE!$R$5/1000</f>
        <v>9499.0297297297293</v>
      </c>
      <c r="Q27" s="21">
        <f>'CONSOMMATIONS kWh PCI'!Q28*NOTICE!$R$5/1000</f>
        <v>4417.2972972972966</v>
      </c>
      <c r="R27" s="21">
        <f>'CONSOMMATIONS kWh PCI'!R28*NOTICE!$R$5/1000</f>
        <v>4149.8054054054046</v>
      </c>
      <c r="S27" s="21">
        <f>'CONSOMMATIONS kWh PCI'!S28*NOTICE!$R$5/1000</f>
        <v>0</v>
      </c>
      <c r="T27" s="21">
        <f>'CONSOMMATIONS kWh PCI'!T28*NOTICE!$R$5/1000</f>
        <v>0</v>
      </c>
      <c r="U27" s="21">
        <f>'CONSOMMATIONS kWh PCI'!U28*NOTICE!$R$5/1000</f>
        <v>0</v>
      </c>
      <c r="V27" s="21">
        <f>'CONSOMMATIONS kWh PCI'!V28*NOTICE!$R$5/1000</f>
        <v>0</v>
      </c>
      <c r="W27" s="21">
        <f>'CONSOMMATIONS kWh PCI'!W28*NOTICE!$R$5/1000</f>
        <v>0</v>
      </c>
      <c r="X27" s="21">
        <f>'CONSOMMATIONS kWh PCI'!X28*NOTICE!$R$5/1000</f>
        <v>0</v>
      </c>
      <c r="Y27" s="21">
        <f>'CONSOMMATIONS kWh PCI'!Y28*NOTICE!$R$5/1000</f>
        <v>0</v>
      </c>
      <c r="Z27" s="21">
        <f>'CONSOMMATIONS kWh PCI'!Z28*NOTICE!$R$5/1000</f>
        <v>0</v>
      </c>
      <c r="AA27" s="4"/>
      <c r="AB27" s="50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</row>
    <row r="28" spans="1:50" ht="24.95" customHeight="1" x14ac:dyDescent="0.25">
      <c r="A28" s="19"/>
      <c r="B28" s="72" t="str">
        <f t="shared" si="46"/>
        <v>Août</v>
      </c>
      <c r="C28" s="11" t="str">
        <f t="shared" si="46"/>
        <v>Béziers</v>
      </c>
      <c r="D28" s="11" t="str">
        <f t="shared" si="46"/>
        <v/>
      </c>
      <c r="E28" s="45">
        <f t="shared" si="46"/>
        <v>7871</v>
      </c>
      <c r="F28" s="21">
        <f>'CONSOMMATIONS kWh PCI'!F29*NOTICE!$R$5/1000</f>
        <v>0</v>
      </c>
      <c r="G28" s="21">
        <f>'CONSOMMATIONS kWh PCI'!G29*NOTICE!$R$5/1000</f>
        <v>0</v>
      </c>
      <c r="H28" s="21">
        <f>'CONSOMMATIONS kWh PCI'!H29*NOTICE!$R$5/1000</f>
        <v>4923.4459459459458</v>
      </c>
      <c r="I28" s="21">
        <f>'CONSOMMATIONS kWh PCI'!I29*NOTICE!$R$5/1000</f>
        <v>5036.7414414414407</v>
      </c>
      <c r="J28" s="21">
        <f>'CONSOMMATIONS kWh PCI'!J29*NOTICE!$R$5/1000</f>
        <v>4465.151351351351</v>
      </c>
      <c r="K28" s="21">
        <f>'CONSOMMATIONS kWh PCI'!K29*NOTICE!$R$5/1000</f>
        <v>4882.7495495495486</v>
      </c>
      <c r="L28" s="21">
        <f>'CONSOMMATIONS kWh PCI'!L29*NOTICE!$R$5/1000</f>
        <v>5657.2081081081078</v>
      </c>
      <c r="M28" s="21">
        <f>'CONSOMMATIONS kWh PCI'!M29*NOTICE!$R$5/1000</f>
        <v>4729.5756756756755</v>
      </c>
      <c r="N28" s="21">
        <f>'CONSOMMATIONS kWh PCI'!N29*NOTICE!$R$5/1000</f>
        <v>5884.4126126126121</v>
      </c>
      <c r="O28" s="21">
        <f>'CONSOMMATIONS kWh PCI'!O29*NOTICE!$R$5/1000</f>
        <v>5186.4387387387378</v>
      </c>
      <c r="P28" s="21">
        <f>'CONSOMMATIONS kWh PCI'!P29*NOTICE!$R$5/1000</f>
        <v>9717.8495495495481</v>
      </c>
      <c r="Q28" s="21">
        <f>'CONSOMMATIONS kWh PCI'!Q29*NOTICE!$R$5/1000</f>
        <v>4314.840540540541</v>
      </c>
      <c r="R28" s="21">
        <f>'CONSOMMATIONS kWh PCI'!R29*NOTICE!$R$5/1000</f>
        <v>4302.7747747747744</v>
      </c>
      <c r="S28" s="21">
        <f>'CONSOMMATIONS kWh PCI'!S29*NOTICE!$R$5/1000</f>
        <v>0</v>
      </c>
      <c r="T28" s="21">
        <f>'CONSOMMATIONS kWh PCI'!T29*NOTICE!$R$5/1000</f>
        <v>0</v>
      </c>
      <c r="U28" s="21">
        <f>'CONSOMMATIONS kWh PCI'!U29*NOTICE!$R$5/1000</f>
        <v>0</v>
      </c>
      <c r="V28" s="21">
        <f>'CONSOMMATIONS kWh PCI'!V29*NOTICE!$R$5/1000</f>
        <v>0</v>
      </c>
      <c r="W28" s="21">
        <f>'CONSOMMATIONS kWh PCI'!W29*NOTICE!$R$5/1000</f>
        <v>0</v>
      </c>
      <c r="X28" s="21">
        <f>'CONSOMMATIONS kWh PCI'!X29*NOTICE!$R$5/1000</f>
        <v>0</v>
      </c>
      <c r="Y28" s="21">
        <f>'CONSOMMATIONS kWh PCI'!Y29*NOTICE!$R$5/1000</f>
        <v>0</v>
      </c>
      <c r="Z28" s="21">
        <f>'CONSOMMATIONS kWh PCI'!Z29*NOTICE!$R$5/1000</f>
        <v>0</v>
      </c>
      <c r="AA28" s="4"/>
      <c r="AB28" s="50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</row>
    <row r="29" spans="1:50" ht="24.95" customHeight="1" x14ac:dyDescent="0.25">
      <c r="A29" s="19"/>
      <c r="B29" s="72" t="str">
        <f t="shared" si="46"/>
        <v>Septembre</v>
      </c>
      <c r="C29" s="11" t="str">
        <f t="shared" si="46"/>
        <v>Béziers</v>
      </c>
      <c r="D29" s="11" t="str">
        <f t="shared" si="46"/>
        <v/>
      </c>
      <c r="E29" s="45">
        <f t="shared" si="46"/>
        <v>7871</v>
      </c>
      <c r="F29" s="21">
        <f>'CONSOMMATIONS kWh PCI'!F30*NOTICE!$R$5/1000</f>
        <v>0</v>
      </c>
      <c r="G29" s="21">
        <f>'CONSOMMATIONS kWh PCI'!G30*NOTICE!$R$5/1000</f>
        <v>0</v>
      </c>
      <c r="H29" s="21">
        <f>'CONSOMMATIONS kWh PCI'!H30*NOTICE!$R$5/1000</f>
        <v>4630.1864864864865</v>
      </c>
      <c r="I29" s="21">
        <f>'CONSOMMATIONS kWh PCI'!I30*NOTICE!$R$5/1000</f>
        <v>5082.1414414414412</v>
      </c>
      <c r="J29" s="21">
        <f>'CONSOMMATIONS kWh PCI'!J30*NOTICE!$R$5/1000</f>
        <v>4761.8873873873863</v>
      </c>
      <c r="K29" s="21">
        <f>'CONSOMMATIONS kWh PCI'!K30*NOTICE!$R$5/1000</f>
        <v>5320.5936936936932</v>
      </c>
      <c r="L29" s="21">
        <f>'CONSOMMATIONS kWh PCI'!L30*NOTICE!$R$5/1000</f>
        <v>7168.4963963963955</v>
      </c>
      <c r="M29" s="21">
        <f>'CONSOMMATIONS kWh PCI'!M30*NOTICE!$R$5/1000</f>
        <v>5063.5315315315311</v>
      </c>
      <c r="N29" s="21">
        <f>'CONSOMMATIONS kWh PCI'!N30*NOTICE!$R$5/1000</f>
        <v>6378.9045045045041</v>
      </c>
      <c r="O29" s="21">
        <f>'CONSOMMATIONS kWh PCI'!O30*NOTICE!$R$5/1000</f>
        <v>5755.5747747747737</v>
      </c>
      <c r="P29" s="21">
        <f>'CONSOMMATIONS kWh PCI'!P30*NOTICE!$R$5/1000</f>
        <v>9390.8468468468454</v>
      </c>
      <c r="Q29" s="21">
        <f>'CONSOMMATIONS kWh PCI'!Q30*NOTICE!$R$5/1000</f>
        <v>4277.0072072072062</v>
      </c>
      <c r="R29" s="21">
        <f>'CONSOMMATIONS kWh PCI'!R30*NOTICE!$R$5/1000</f>
        <v>4282.3243243243242</v>
      </c>
      <c r="S29" s="21">
        <f>'CONSOMMATIONS kWh PCI'!S30*NOTICE!$R$5/1000</f>
        <v>0</v>
      </c>
      <c r="T29" s="21">
        <f>'CONSOMMATIONS kWh PCI'!T30*NOTICE!$R$5/1000</f>
        <v>0</v>
      </c>
      <c r="U29" s="21">
        <f>'CONSOMMATIONS kWh PCI'!U30*NOTICE!$R$5/1000</f>
        <v>0</v>
      </c>
      <c r="V29" s="21">
        <f>'CONSOMMATIONS kWh PCI'!V30*NOTICE!$R$5/1000</f>
        <v>0</v>
      </c>
      <c r="W29" s="21">
        <f>'CONSOMMATIONS kWh PCI'!W30*NOTICE!$R$5/1000</f>
        <v>0</v>
      </c>
      <c r="X29" s="21">
        <f>'CONSOMMATIONS kWh PCI'!X30*NOTICE!$R$5/1000</f>
        <v>0</v>
      </c>
      <c r="Y29" s="21">
        <f>'CONSOMMATIONS kWh PCI'!Y30*NOTICE!$R$5/1000</f>
        <v>0</v>
      </c>
      <c r="Z29" s="21">
        <f>'CONSOMMATIONS kWh PCI'!Z30*NOTICE!$R$5/1000</f>
        <v>0</v>
      </c>
      <c r="AA29" s="4"/>
      <c r="AB29" s="50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</row>
    <row r="30" spans="1:50" ht="24.95" customHeight="1" x14ac:dyDescent="0.25">
      <c r="A30" s="19"/>
      <c r="B30" s="72" t="str">
        <f t="shared" si="46"/>
        <v>Octobre</v>
      </c>
      <c r="C30" s="11" t="str">
        <f t="shared" si="46"/>
        <v>Béziers</v>
      </c>
      <c r="D30" s="11" t="str">
        <f t="shared" si="46"/>
        <v/>
      </c>
      <c r="E30" s="45">
        <f t="shared" si="46"/>
        <v>7871</v>
      </c>
      <c r="F30" s="21">
        <f>'CONSOMMATIONS kWh PCI'!F31*NOTICE!$R$5/1000</f>
        <v>0</v>
      </c>
      <c r="G30" s="21">
        <f>'CONSOMMATIONS kWh PCI'!G31*NOTICE!$R$5/1000</f>
        <v>0</v>
      </c>
      <c r="H30" s="21">
        <f>'CONSOMMATIONS kWh PCI'!H31*NOTICE!$R$5/1000</f>
        <v>6700.7945945945939</v>
      </c>
      <c r="I30" s="21">
        <f>'CONSOMMATIONS kWh PCI'!I31*NOTICE!$R$5/1000</f>
        <v>5177.4405405405405</v>
      </c>
      <c r="J30" s="21">
        <f>'CONSOMMATIONS kWh PCI'!J31*NOTICE!$R$5/1000</f>
        <v>5127.745945945946</v>
      </c>
      <c r="K30" s="21">
        <f>'CONSOMMATIONS kWh PCI'!K31*NOTICE!$R$5/1000</f>
        <v>7740.699999999998</v>
      </c>
      <c r="L30" s="21">
        <f>'CONSOMMATIONS kWh PCI'!L31*NOTICE!$R$5/1000</f>
        <v>10487.604504504503</v>
      </c>
      <c r="M30" s="21">
        <f>'CONSOMMATIONS kWh PCI'!M31*NOTICE!$R$5/1000</f>
        <v>5436.5477477477461</v>
      </c>
      <c r="N30" s="21">
        <f>'CONSOMMATIONS kWh PCI'!N31*NOTICE!$R$5/1000</f>
        <v>7953.1801801801803</v>
      </c>
      <c r="O30" s="21">
        <f>'CONSOMMATIONS kWh PCI'!O31*NOTICE!$R$5/1000</f>
        <v>7541.103603603603</v>
      </c>
      <c r="P30" s="21">
        <f>'CONSOMMATIONS kWh PCI'!P31*NOTICE!$R$5/1000</f>
        <v>13299.132432432432</v>
      </c>
      <c r="Q30" s="21">
        <f>'CONSOMMATIONS kWh PCI'!Q31*NOTICE!$R$5/1000</f>
        <v>6818.9981981981973</v>
      </c>
      <c r="R30" s="21">
        <f>'CONSOMMATIONS kWh PCI'!R31*NOTICE!$R$5/1000</f>
        <v>4151.6459459459447</v>
      </c>
      <c r="S30" s="21">
        <f>'CONSOMMATIONS kWh PCI'!S31*NOTICE!$R$5/1000</f>
        <v>0</v>
      </c>
      <c r="T30" s="21">
        <f>'CONSOMMATIONS kWh PCI'!T31*NOTICE!$R$5/1000</f>
        <v>0</v>
      </c>
      <c r="U30" s="21">
        <f>'CONSOMMATIONS kWh PCI'!U31*NOTICE!$R$5/1000</f>
        <v>0</v>
      </c>
      <c r="V30" s="21">
        <f>'CONSOMMATIONS kWh PCI'!V31*NOTICE!$R$5/1000</f>
        <v>0</v>
      </c>
      <c r="W30" s="21">
        <f>'CONSOMMATIONS kWh PCI'!W31*NOTICE!$R$5/1000</f>
        <v>0</v>
      </c>
      <c r="X30" s="21">
        <f>'CONSOMMATIONS kWh PCI'!X31*NOTICE!$R$5/1000</f>
        <v>0</v>
      </c>
      <c r="Y30" s="21">
        <f>'CONSOMMATIONS kWh PCI'!Y31*NOTICE!$R$5/1000</f>
        <v>0</v>
      </c>
      <c r="Z30" s="21">
        <f>'CONSOMMATIONS kWh PCI'!Z31*NOTICE!$R$5/1000</f>
        <v>0</v>
      </c>
      <c r="AA30" s="4"/>
      <c r="AB30" s="50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</row>
    <row r="31" spans="1:50" ht="24.95" customHeight="1" x14ac:dyDescent="0.25">
      <c r="A31" s="19"/>
      <c r="B31" s="72" t="str">
        <f t="shared" si="46"/>
        <v>Novembre</v>
      </c>
      <c r="C31" s="11" t="str">
        <f t="shared" si="46"/>
        <v>Béziers</v>
      </c>
      <c r="D31" s="11" t="str">
        <f t="shared" si="46"/>
        <v/>
      </c>
      <c r="E31" s="45">
        <f t="shared" si="46"/>
        <v>7871</v>
      </c>
      <c r="F31" s="21">
        <f>'CONSOMMATIONS kWh PCI'!F32*NOTICE!$R$5/1000</f>
        <v>0</v>
      </c>
      <c r="G31" s="21">
        <f>'CONSOMMATIONS kWh PCI'!G32*NOTICE!$R$5/1000</f>
        <v>0</v>
      </c>
      <c r="H31" s="21">
        <f>'CONSOMMATIONS kWh PCI'!H32*NOTICE!$R$5/1000</f>
        <v>19256.348648648647</v>
      </c>
      <c r="I31" s="21">
        <f>'CONSOMMATIONS kWh PCI'!I32*NOTICE!$R$5/1000</f>
        <v>19664.539639639639</v>
      </c>
      <c r="J31" s="21">
        <f>'CONSOMMATIONS kWh PCI'!J32*NOTICE!$R$5/1000</f>
        <v>14342.718918918919</v>
      </c>
      <c r="K31" s="21">
        <f>'CONSOMMATIONS kWh PCI'!K32*NOTICE!$R$5/1000</f>
        <v>13429.606306306307</v>
      </c>
      <c r="L31" s="21">
        <f>'CONSOMMATIONS kWh PCI'!L32*NOTICE!$R$5/1000</f>
        <v>19512.592792792791</v>
      </c>
      <c r="M31" s="21">
        <f>'CONSOMMATIONS kWh PCI'!M32*NOTICE!$R$5/1000</f>
        <v>19408.09099099099</v>
      </c>
      <c r="N31" s="21">
        <f>'CONSOMMATIONS kWh PCI'!N32*NOTICE!$R$5/1000</f>
        <v>21599.970270270267</v>
      </c>
      <c r="O31" s="21">
        <f>'CONSOMMATIONS kWh PCI'!O32*NOTICE!$R$5/1000</f>
        <v>18105.397297297295</v>
      </c>
      <c r="P31" s="21">
        <f>'CONSOMMATIONS kWh PCI'!P32*NOTICE!$R$5/1000</f>
        <v>18381.069369369365</v>
      </c>
      <c r="Q31" s="21">
        <f>'CONSOMMATIONS kWh PCI'!Q32*NOTICE!$R$5/1000</f>
        <v>13752.927927927925</v>
      </c>
      <c r="R31" s="21">
        <f>'CONSOMMATIONS kWh PCI'!R32*NOTICE!$R$5/1000</f>
        <v>8220.2630630630629</v>
      </c>
      <c r="S31" s="21">
        <f>'CONSOMMATIONS kWh PCI'!S32*NOTICE!$R$5/1000</f>
        <v>0</v>
      </c>
      <c r="T31" s="21">
        <f>'CONSOMMATIONS kWh PCI'!T32*NOTICE!$R$5/1000</f>
        <v>0</v>
      </c>
      <c r="U31" s="21">
        <f>'CONSOMMATIONS kWh PCI'!U32*NOTICE!$R$5/1000</f>
        <v>0</v>
      </c>
      <c r="V31" s="21">
        <f>'CONSOMMATIONS kWh PCI'!V32*NOTICE!$R$5/1000</f>
        <v>0</v>
      </c>
      <c r="W31" s="21">
        <f>'CONSOMMATIONS kWh PCI'!W32*NOTICE!$R$5/1000</f>
        <v>0</v>
      </c>
      <c r="X31" s="21">
        <f>'CONSOMMATIONS kWh PCI'!X32*NOTICE!$R$5/1000</f>
        <v>0</v>
      </c>
      <c r="Y31" s="21">
        <f>'CONSOMMATIONS kWh PCI'!Y32*NOTICE!$R$5/1000</f>
        <v>0</v>
      </c>
      <c r="Z31" s="21">
        <f>'CONSOMMATIONS kWh PCI'!Z32*NOTICE!$R$5/1000</f>
        <v>0</v>
      </c>
      <c r="AA31" s="4"/>
      <c r="AB31" s="50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</row>
    <row r="32" spans="1:50" ht="24.95" customHeight="1" x14ac:dyDescent="0.25">
      <c r="A32" s="19"/>
      <c r="B32" s="72" t="str">
        <f t="shared" si="46"/>
        <v>Décembre</v>
      </c>
      <c r="C32" s="11" t="str">
        <f t="shared" si="46"/>
        <v>Béziers</v>
      </c>
      <c r="D32" s="11" t="str">
        <f t="shared" si="46"/>
        <v/>
      </c>
      <c r="E32" s="45">
        <f t="shared" si="46"/>
        <v>7871</v>
      </c>
      <c r="F32" s="21">
        <f>'CONSOMMATIONS kWh PCI'!F33*NOTICE!$R$5/1000</f>
        <v>0</v>
      </c>
      <c r="G32" s="21">
        <f>'CONSOMMATIONS kWh PCI'!G33*NOTICE!$R$5/1000</f>
        <v>0</v>
      </c>
      <c r="H32" s="21">
        <f>'CONSOMMATIONS kWh PCI'!H33*NOTICE!$R$5/1000</f>
        <v>30020.238738738735</v>
      </c>
      <c r="I32" s="21">
        <f>'CONSOMMATIONS kWh PCI'!I33*NOTICE!$R$5/1000</f>
        <v>27065.148648648646</v>
      </c>
      <c r="J32" s="21">
        <f>'CONSOMMATIONS kWh PCI'!J33*NOTICE!$R$5/1000</f>
        <v>23970.586486486489</v>
      </c>
      <c r="K32" s="21">
        <f>'CONSOMMATIONS kWh PCI'!K33*NOTICE!$R$5/1000</f>
        <v>15679.973873873871</v>
      </c>
      <c r="L32" s="21">
        <f>'CONSOMMATIONS kWh PCI'!L33*NOTICE!$R$5/1000</f>
        <v>20956.190090090087</v>
      </c>
      <c r="M32" s="21">
        <f>'CONSOMMATIONS kWh PCI'!M33*NOTICE!$R$5/1000</f>
        <v>27246.748648648645</v>
      </c>
      <c r="N32" s="21">
        <f>'CONSOMMATIONS kWh PCI'!N33*NOTICE!$R$5/1000</f>
        <v>25243.831531531527</v>
      </c>
      <c r="O32" s="21">
        <f>'CONSOMMATIONS kWh PCI'!O33*NOTICE!$R$5/1000</f>
        <v>22458.480180180177</v>
      </c>
      <c r="P32" s="21">
        <f>'CONSOMMATIONS kWh PCI'!P33*NOTICE!$R$5/1000</f>
        <v>23309.014414414414</v>
      </c>
      <c r="Q32" s="21">
        <f>'CONSOMMATIONS kWh PCI'!Q33*NOTICE!$R$5/1000</f>
        <v>20452.699999999997</v>
      </c>
      <c r="R32" s="21">
        <f>'CONSOMMATIONS kWh PCI'!R33*NOTICE!$R$5/1000</f>
        <v>16485.108108108107</v>
      </c>
      <c r="S32" s="21">
        <f>'CONSOMMATIONS kWh PCI'!S33*NOTICE!$R$5/1000</f>
        <v>0</v>
      </c>
      <c r="T32" s="21">
        <f>'CONSOMMATIONS kWh PCI'!T33*NOTICE!$R$5/1000</f>
        <v>0</v>
      </c>
      <c r="U32" s="21">
        <f>'CONSOMMATIONS kWh PCI'!U33*NOTICE!$R$5/1000</f>
        <v>0</v>
      </c>
      <c r="V32" s="21">
        <f>'CONSOMMATIONS kWh PCI'!V33*NOTICE!$R$5/1000</f>
        <v>0</v>
      </c>
      <c r="W32" s="21">
        <f>'CONSOMMATIONS kWh PCI'!W33*NOTICE!$R$5/1000</f>
        <v>0</v>
      </c>
      <c r="X32" s="21">
        <f>'CONSOMMATIONS kWh PCI'!X33*NOTICE!$R$5/1000</f>
        <v>0</v>
      </c>
      <c r="Y32" s="21">
        <f>'CONSOMMATIONS kWh PCI'!Y33*NOTICE!$R$5/1000</f>
        <v>0</v>
      </c>
      <c r="Z32" s="21">
        <f>'CONSOMMATIONS kWh PCI'!Z33*NOTICE!$R$5/1000</f>
        <v>0</v>
      </c>
      <c r="AA32" s="4"/>
      <c r="AB32" s="50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</row>
    <row r="33" spans="1:50" ht="24.95" customHeight="1" x14ac:dyDescent="0.25">
      <c r="A33" s="19"/>
      <c r="B33" s="86" t="s">
        <v>38</v>
      </c>
      <c r="C33" s="11" t="str">
        <f t="shared" si="46"/>
        <v>Béziers</v>
      </c>
      <c r="D33" s="11" t="str">
        <f t="shared" si="46"/>
        <v/>
      </c>
      <c r="E33" s="45">
        <f t="shared" si="46"/>
        <v>7871</v>
      </c>
      <c r="F33" s="103">
        <f>SUM(F21:F32)</f>
        <v>0</v>
      </c>
      <c r="G33" s="103">
        <f t="shared" ref="G33" si="47">SUM(G21:G32)</f>
        <v>0</v>
      </c>
      <c r="H33" s="103">
        <f t="shared" ref="H33" si="48">SUM(H21:H32)</f>
        <v>174506.55675675673</v>
      </c>
      <c r="I33" s="103">
        <f t="shared" ref="I33" si="49">SUM(I21:I32)</f>
        <v>186645.3306306306</v>
      </c>
      <c r="J33" s="103">
        <f t="shared" ref="J33" si="50">SUM(J21:J32)</f>
        <v>151859.11441441439</v>
      </c>
      <c r="K33" s="103">
        <f t="shared" ref="K33" si="51">SUM(K21:K32)</f>
        <v>154241.3873873874</v>
      </c>
      <c r="L33" s="103">
        <f t="shared" ref="L33" si="52">SUM(L21:L32)</f>
        <v>161839.75225225225</v>
      </c>
      <c r="M33" s="103">
        <f t="shared" ref="M33" si="53">SUM(M21:M32)</f>
        <v>161230.32882882879</v>
      </c>
      <c r="N33" s="103">
        <f t="shared" ref="N33" si="54">SUM(N21:N32)</f>
        <v>173967.89189189186</v>
      </c>
      <c r="O33" s="103">
        <f t="shared" ref="O33" si="55">SUM(O21:O32)</f>
        <v>169695.79279279275</v>
      </c>
      <c r="P33" s="103">
        <f t="shared" ref="P33" si="56">SUM(P21:P32)</f>
        <v>187605.68378378375</v>
      </c>
      <c r="Q33" s="103">
        <f t="shared" ref="Q33:Z33" si="57">SUM(Q21:Q32)</f>
        <v>152710.46666666662</v>
      </c>
      <c r="R33" s="103">
        <f t="shared" si="57"/>
        <v>126145.74054054053</v>
      </c>
      <c r="S33" s="103">
        <f t="shared" si="57"/>
        <v>0</v>
      </c>
      <c r="T33" s="103">
        <f t="shared" si="57"/>
        <v>0</v>
      </c>
      <c r="U33" s="103">
        <f t="shared" si="57"/>
        <v>0</v>
      </c>
      <c r="V33" s="103">
        <f t="shared" si="57"/>
        <v>0</v>
      </c>
      <c r="W33" s="103">
        <f t="shared" si="57"/>
        <v>0</v>
      </c>
      <c r="X33" s="103">
        <f t="shared" si="57"/>
        <v>0</v>
      </c>
      <c r="Y33" s="103">
        <f t="shared" si="57"/>
        <v>0</v>
      </c>
      <c r="Z33" s="103">
        <f t="shared" si="57"/>
        <v>0</v>
      </c>
      <c r="AA33" s="4"/>
      <c r="AB33" s="50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</row>
    <row r="34" spans="1:50" ht="50.1" hidden="1" customHeight="1" x14ac:dyDescent="0.25">
      <c r="A34" s="19"/>
      <c r="B34" s="250" t="s">
        <v>63</v>
      </c>
      <c r="C34" s="250"/>
      <c r="D34" s="250"/>
      <c r="E34" s="250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69"/>
      <c r="AA34" s="4"/>
      <c r="AB34" s="50" t="e">
        <f>IF(#REF!="",0,#REF!)</f>
        <v>#REF!</v>
      </c>
      <c r="AC34" s="49">
        <f t="shared" ref="AC34:AM34" si="58">F66</f>
        <v>0</v>
      </c>
      <c r="AD34" s="49">
        <f t="shared" si="58"/>
        <v>0</v>
      </c>
      <c r="AE34" s="49">
        <f t="shared" si="58"/>
        <v>0</v>
      </c>
      <c r="AF34" s="49">
        <f t="shared" si="58"/>
        <v>0</v>
      </c>
      <c r="AG34" s="49">
        <f t="shared" si="58"/>
        <v>0</v>
      </c>
      <c r="AH34" s="49">
        <f t="shared" si="58"/>
        <v>0</v>
      </c>
      <c r="AI34" s="49">
        <f t="shared" si="58"/>
        <v>0</v>
      </c>
      <c r="AJ34" s="49">
        <f t="shared" si="58"/>
        <v>0</v>
      </c>
      <c r="AK34" s="49">
        <f t="shared" si="58"/>
        <v>0</v>
      </c>
      <c r="AL34" s="49">
        <f t="shared" si="58"/>
        <v>0</v>
      </c>
      <c r="AM34" s="49">
        <f t="shared" si="58"/>
        <v>0</v>
      </c>
      <c r="AN34" s="49" t="e">
        <f t="shared" si="14"/>
        <v>#REF!</v>
      </c>
      <c r="AO34" s="49" t="e">
        <f t="shared" si="15"/>
        <v>#REF!</v>
      </c>
      <c r="AP34" s="49" t="e">
        <f t="shared" si="16"/>
        <v>#REF!</v>
      </c>
      <c r="AQ34" s="49" t="e">
        <f t="shared" si="17"/>
        <v>#REF!</v>
      </c>
      <c r="AR34" s="49" t="e">
        <f t="shared" si="18"/>
        <v>#REF!</v>
      </c>
      <c r="AS34" s="49" t="e">
        <f t="shared" si="19"/>
        <v>#REF!</v>
      </c>
      <c r="AT34" s="49" t="e">
        <f t="shared" si="20"/>
        <v>#REF!</v>
      </c>
      <c r="AU34" s="49" t="e">
        <f t="shared" si="21"/>
        <v>#REF!</v>
      </c>
      <c r="AV34" s="49" t="e">
        <f t="shared" si="22"/>
        <v>#REF!</v>
      </c>
      <c r="AW34" s="49" t="e">
        <f t="shared" si="23"/>
        <v>#REF!</v>
      </c>
      <c r="AX34" s="49" t="e">
        <f t="shared" si="24"/>
        <v>#REF!</v>
      </c>
    </row>
    <row r="35" spans="1:50" ht="50.1" hidden="1" customHeight="1" x14ac:dyDescent="0.25">
      <c r="A35" s="19"/>
      <c r="B35" s="251"/>
      <c r="C35" s="251"/>
      <c r="D35" s="251"/>
      <c r="E35" s="251"/>
      <c r="F35" s="268" t="s">
        <v>74</v>
      </c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9"/>
      <c r="AA35" s="4"/>
      <c r="AB35" s="50" t="e">
        <f>IF(#REF!="",0,#REF!)</f>
        <v>#REF!</v>
      </c>
      <c r="AC35" s="49" t="e">
        <f>#REF!</f>
        <v>#REF!</v>
      </c>
      <c r="AD35" s="49" t="str">
        <f>F67</f>
        <v>EMISSIONS ANNUELLES de CO2 en kg</v>
      </c>
      <c r="AE35" s="49">
        <f t="shared" ref="AE35:AM35" si="59">H67</f>
        <v>0</v>
      </c>
      <c r="AF35" s="49">
        <f t="shared" si="59"/>
        <v>0</v>
      </c>
      <c r="AG35" s="49">
        <f t="shared" si="59"/>
        <v>0</v>
      </c>
      <c r="AH35" s="49">
        <f t="shared" si="59"/>
        <v>0</v>
      </c>
      <c r="AI35" s="49">
        <f t="shared" si="59"/>
        <v>0</v>
      </c>
      <c r="AJ35" s="49">
        <f t="shared" si="59"/>
        <v>0</v>
      </c>
      <c r="AK35" s="49">
        <f t="shared" si="59"/>
        <v>0</v>
      </c>
      <c r="AL35" s="49">
        <f t="shared" si="59"/>
        <v>0</v>
      </c>
      <c r="AM35" s="49">
        <f t="shared" si="59"/>
        <v>0</v>
      </c>
      <c r="AN35" s="49" t="e">
        <f t="shared" si="14"/>
        <v>#REF!</v>
      </c>
      <c r="AO35" s="49" t="e">
        <f t="shared" si="15"/>
        <v>#REF!</v>
      </c>
      <c r="AP35" s="49" t="e">
        <f t="shared" si="16"/>
        <v>#REF!</v>
      </c>
      <c r="AQ35" s="49" t="e">
        <f t="shared" si="17"/>
        <v>#REF!</v>
      </c>
      <c r="AR35" s="49" t="e">
        <f t="shared" si="18"/>
        <v>#REF!</v>
      </c>
      <c r="AS35" s="49" t="e">
        <f t="shared" si="19"/>
        <v>#REF!</v>
      </c>
      <c r="AT35" s="49" t="e">
        <f t="shared" si="20"/>
        <v>#REF!</v>
      </c>
      <c r="AU35" s="49" t="e">
        <f t="shared" si="21"/>
        <v>#REF!</v>
      </c>
      <c r="AV35" s="49" t="e">
        <f t="shared" si="22"/>
        <v>#REF!</v>
      </c>
      <c r="AW35" s="49" t="e">
        <f t="shared" si="23"/>
        <v>#REF!</v>
      </c>
      <c r="AX35" s="49" t="e">
        <f t="shared" si="24"/>
        <v>#REF!</v>
      </c>
    </row>
    <row r="36" spans="1:50" ht="50.1" hidden="1" customHeight="1" x14ac:dyDescent="0.25">
      <c r="A36" s="19"/>
      <c r="B36" s="88" t="str">
        <f t="shared" ref="B36:E41" si="60">B20</f>
        <v>Mois</v>
      </c>
      <c r="C36" s="89" t="str">
        <f t="shared" si="60"/>
        <v xml:space="preserve">VILLE : </v>
      </c>
      <c r="D36" s="89" t="str">
        <f t="shared" si="60"/>
        <v>ANNEE</v>
      </c>
      <c r="E36" s="89" t="str">
        <f t="shared" si="60"/>
        <v xml:space="preserve">Surface de plancher </v>
      </c>
      <c r="F36" s="90">
        <v>2010</v>
      </c>
      <c r="G36" s="90">
        <f>F36+1</f>
        <v>2011</v>
      </c>
      <c r="H36" s="90">
        <f>G36+1</f>
        <v>2012</v>
      </c>
      <c r="I36" s="90">
        <f t="shared" ref="I36:Q36" si="61">H36+1</f>
        <v>2013</v>
      </c>
      <c r="J36" s="90">
        <f t="shared" si="61"/>
        <v>2014</v>
      </c>
      <c r="K36" s="90">
        <f t="shared" si="61"/>
        <v>2015</v>
      </c>
      <c r="L36" s="90">
        <f t="shared" si="61"/>
        <v>2016</v>
      </c>
      <c r="M36" s="90">
        <f t="shared" si="61"/>
        <v>2017</v>
      </c>
      <c r="N36" s="90">
        <f t="shared" si="61"/>
        <v>2018</v>
      </c>
      <c r="O36" s="90">
        <f t="shared" si="61"/>
        <v>2019</v>
      </c>
      <c r="P36" s="90">
        <f t="shared" si="61"/>
        <v>2020</v>
      </c>
      <c r="Q36" s="90">
        <f t="shared" si="61"/>
        <v>2021</v>
      </c>
      <c r="R36" s="90">
        <f t="shared" ref="R36" si="62">Q36+1</f>
        <v>2022</v>
      </c>
      <c r="S36" s="90">
        <f t="shared" ref="S36" si="63">R36+1</f>
        <v>2023</v>
      </c>
      <c r="T36" s="90">
        <f t="shared" ref="T36" si="64">S36+1</f>
        <v>2024</v>
      </c>
      <c r="U36" s="90">
        <f t="shared" ref="U36" si="65">T36+1</f>
        <v>2025</v>
      </c>
      <c r="V36" s="90">
        <f t="shared" ref="V36" si="66">U36+1</f>
        <v>2026</v>
      </c>
      <c r="W36" s="90">
        <f t="shared" ref="W36" si="67">V36+1</f>
        <v>2027</v>
      </c>
      <c r="X36" s="90">
        <f t="shared" ref="X36" si="68">W36+1</f>
        <v>2028</v>
      </c>
      <c r="Y36" s="90">
        <f t="shared" ref="Y36" si="69">X36+1</f>
        <v>2029</v>
      </c>
      <c r="Z36" s="90">
        <f t="shared" ref="Z36" si="70">Y36+1</f>
        <v>2030</v>
      </c>
      <c r="AA36" s="4"/>
      <c r="AB36" s="49" t="e">
        <f>#REF!</f>
        <v>#REF!</v>
      </c>
      <c r="AC36" s="49">
        <f t="shared" ref="AC36:AL40" si="71">F68</f>
        <v>2010</v>
      </c>
      <c r="AD36" s="49">
        <f t="shared" si="71"/>
        <v>2011</v>
      </c>
      <c r="AE36" s="49">
        <f t="shared" si="71"/>
        <v>2012</v>
      </c>
      <c r="AF36" s="49">
        <f t="shared" si="71"/>
        <v>2013</v>
      </c>
      <c r="AG36" s="49">
        <f t="shared" si="71"/>
        <v>2014</v>
      </c>
      <c r="AH36" s="49">
        <f t="shared" si="71"/>
        <v>2015</v>
      </c>
      <c r="AI36" s="49">
        <f t="shared" si="71"/>
        <v>2016</v>
      </c>
      <c r="AJ36" s="49">
        <f t="shared" si="71"/>
        <v>2017</v>
      </c>
      <c r="AK36" s="49">
        <f t="shared" si="71"/>
        <v>2018</v>
      </c>
      <c r="AL36" s="49">
        <f t="shared" si="71"/>
        <v>2019</v>
      </c>
      <c r="AN36" s="49" t="e">
        <f>#REF!*AC36</f>
        <v>#REF!</v>
      </c>
      <c r="AO36" s="49" t="e">
        <f>#REF!*AD36</f>
        <v>#REF!</v>
      </c>
      <c r="AP36" s="49" t="e">
        <f>#REF!*AE36</f>
        <v>#REF!</v>
      </c>
      <c r="AQ36" s="49" t="e">
        <f>#REF!*AF36</f>
        <v>#REF!</v>
      </c>
      <c r="AR36" s="49" t="e">
        <f>#REF!*AG36</f>
        <v>#REF!</v>
      </c>
      <c r="AS36" s="49" t="e">
        <f>#REF!*AH36</f>
        <v>#REF!</v>
      </c>
      <c r="AT36" s="49" t="e">
        <f>#REF!*AI36</f>
        <v>#REF!</v>
      </c>
      <c r="AU36" s="49" t="e">
        <f>#REF!*AJ36</f>
        <v>#REF!</v>
      </c>
      <c r="AV36" s="49" t="e">
        <f>#REF!*AK36</f>
        <v>#REF!</v>
      </c>
      <c r="AW36" s="49" t="e">
        <f>#REF!*AL36</f>
        <v>#REF!</v>
      </c>
    </row>
    <row r="37" spans="1:50" ht="24.95" hidden="1" customHeight="1" x14ac:dyDescent="0.25">
      <c r="A37" s="19"/>
      <c r="B37" s="72" t="str">
        <f t="shared" si="60"/>
        <v>Janvier</v>
      </c>
      <c r="C37" s="11" t="str">
        <f t="shared" si="60"/>
        <v>Béziers</v>
      </c>
      <c r="D37" s="11" t="str">
        <f t="shared" si="60"/>
        <v/>
      </c>
      <c r="E37" s="45">
        <f t="shared" si="60"/>
        <v>7871</v>
      </c>
      <c r="F37" s="21">
        <f>'CONSOMMATIONS kWh PCI'!F39*NOTICE!$R$8/1000</f>
        <v>0</v>
      </c>
      <c r="G37" s="21">
        <f>'CONSOMMATIONS kWh PCI'!G39*NOTICE!$R$8/1000</f>
        <v>0</v>
      </c>
      <c r="H37" s="21">
        <f>'CONSOMMATIONS kWh PCI'!H39*NOTICE!$R$8/1000</f>
        <v>0</v>
      </c>
      <c r="I37" s="21">
        <f>'CONSOMMATIONS kWh PCI'!I39*NOTICE!$R$8/1000</f>
        <v>0</v>
      </c>
      <c r="J37" s="21">
        <f>'CONSOMMATIONS kWh PCI'!J39*NOTICE!$R$8/1000</f>
        <v>0</v>
      </c>
      <c r="K37" s="21">
        <f>'CONSOMMATIONS kWh PCI'!K39*NOTICE!$R$8/1000</f>
        <v>0</v>
      </c>
      <c r="L37" s="21">
        <f>'CONSOMMATIONS kWh PCI'!L39*NOTICE!$R$8/1000</f>
        <v>0</v>
      </c>
      <c r="M37" s="21">
        <f>'CONSOMMATIONS kWh PCI'!M39*NOTICE!$R$8/1000</f>
        <v>0</v>
      </c>
      <c r="N37" s="21">
        <f>'CONSOMMATIONS kWh PCI'!N39*NOTICE!$R$8/1000</f>
        <v>0</v>
      </c>
      <c r="O37" s="21">
        <f>'CONSOMMATIONS kWh PCI'!O39*NOTICE!$R$8/1000</f>
        <v>0</v>
      </c>
      <c r="P37" s="21">
        <f>'CONSOMMATIONS kWh PCI'!P39*NOTICE!$R$8/1000</f>
        <v>0</v>
      </c>
      <c r="Q37" s="21">
        <f>'CONSOMMATIONS kWh PCI'!Q39*NOTICE!$R$8/1000</f>
        <v>0</v>
      </c>
      <c r="R37" s="21">
        <f>'CONSOMMATIONS kWh PCI'!R39*NOTICE!$R$8/1000</f>
        <v>0</v>
      </c>
      <c r="S37" s="21">
        <f>'CONSOMMATIONS kWh PCI'!S39*NOTICE!$R$8/1000</f>
        <v>0</v>
      </c>
      <c r="T37" s="21">
        <f>'CONSOMMATIONS kWh PCI'!T39*NOTICE!$R$8/1000</f>
        <v>0</v>
      </c>
      <c r="U37" s="21">
        <f>'CONSOMMATIONS kWh PCI'!U39*NOTICE!$R$8/1000</f>
        <v>0</v>
      </c>
      <c r="V37" s="21">
        <f>'CONSOMMATIONS kWh PCI'!V39*NOTICE!$R$8/1000</f>
        <v>0</v>
      </c>
      <c r="W37" s="21">
        <f>'CONSOMMATIONS kWh PCI'!W39*NOTICE!$R$8/1000</f>
        <v>0</v>
      </c>
      <c r="X37" s="21">
        <f>'CONSOMMATIONS kWh PCI'!X39*NOTICE!$R$8/1000</f>
        <v>0</v>
      </c>
      <c r="Y37" s="21">
        <f>'CONSOMMATIONS kWh PCI'!Y39*NOTICE!$R$8/1000</f>
        <v>0</v>
      </c>
      <c r="Z37" s="21">
        <f>'CONSOMMATIONS kWh PCI'!Z39*NOTICE!$R$8/1000</f>
        <v>0</v>
      </c>
      <c r="AA37" s="4"/>
      <c r="AB37" s="49" t="e">
        <f>#REF!</f>
        <v>#REF!</v>
      </c>
      <c r="AC37" s="49">
        <f t="shared" si="71"/>
        <v>0</v>
      </c>
      <c r="AD37" s="49">
        <f t="shared" si="71"/>
        <v>0</v>
      </c>
      <c r="AE37" s="49">
        <f t="shared" si="71"/>
        <v>0</v>
      </c>
      <c r="AF37" s="49">
        <f t="shared" si="71"/>
        <v>0</v>
      </c>
      <c r="AG37" s="49">
        <f t="shared" si="71"/>
        <v>0</v>
      </c>
      <c r="AH37" s="49">
        <f t="shared" si="71"/>
        <v>0</v>
      </c>
      <c r="AI37" s="49">
        <f t="shared" si="71"/>
        <v>0</v>
      </c>
      <c r="AJ37" s="49">
        <f t="shared" si="71"/>
        <v>0</v>
      </c>
      <c r="AK37" s="49">
        <f t="shared" si="71"/>
        <v>0</v>
      </c>
      <c r="AL37" s="49">
        <f t="shared" si="71"/>
        <v>0</v>
      </c>
      <c r="AN37" s="49" t="e">
        <f>#REF!*AC37</f>
        <v>#REF!</v>
      </c>
      <c r="AO37" s="49" t="e">
        <f>#REF!*AD37</f>
        <v>#REF!</v>
      </c>
      <c r="AP37" s="49" t="e">
        <f>#REF!*AE37</f>
        <v>#REF!</v>
      </c>
      <c r="AQ37" s="49" t="e">
        <f>#REF!*AF37</f>
        <v>#REF!</v>
      </c>
      <c r="AR37" s="49" t="e">
        <f>#REF!*AG37</f>
        <v>#REF!</v>
      </c>
      <c r="AS37" s="49" t="e">
        <f>#REF!*AH37</f>
        <v>#REF!</v>
      </c>
      <c r="AT37" s="49" t="e">
        <f>#REF!*AI37</f>
        <v>#REF!</v>
      </c>
      <c r="AU37" s="49" t="e">
        <f>#REF!*AJ37</f>
        <v>#REF!</v>
      </c>
      <c r="AV37" s="49" t="e">
        <f>#REF!*AK37</f>
        <v>#REF!</v>
      </c>
      <c r="AW37" s="49" t="e">
        <f>#REF!*AL37</f>
        <v>#REF!</v>
      </c>
    </row>
    <row r="38" spans="1:50" ht="24.95" hidden="1" customHeight="1" x14ac:dyDescent="0.25">
      <c r="A38" s="19"/>
      <c r="B38" s="72" t="str">
        <f t="shared" si="60"/>
        <v>Février</v>
      </c>
      <c r="C38" s="11" t="str">
        <f t="shared" si="60"/>
        <v>Béziers</v>
      </c>
      <c r="D38" s="11" t="str">
        <f t="shared" si="60"/>
        <v/>
      </c>
      <c r="E38" s="45">
        <f t="shared" si="60"/>
        <v>7871</v>
      </c>
      <c r="F38" s="21">
        <f>'CONSOMMATIONS kWh PCI'!F40*NOTICE!$R$8/1000</f>
        <v>0</v>
      </c>
      <c r="G38" s="21">
        <f>'CONSOMMATIONS kWh PCI'!G40*NOTICE!$R$8/1000</f>
        <v>0</v>
      </c>
      <c r="H38" s="21">
        <f>'CONSOMMATIONS kWh PCI'!H40*NOTICE!$R$8/1000</f>
        <v>0</v>
      </c>
      <c r="I38" s="21">
        <f>'CONSOMMATIONS kWh PCI'!I40*NOTICE!$R$8/1000</f>
        <v>0</v>
      </c>
      <c r="J38" s="21">
        <f>'CONSOMMATIONS kWh PCI'!J40*NOTICE!$R$8/1000</f>
        <v>0</v>
      </c>
      <c r="K38" s="21">
        <f>'CONSOMMATIONS kWh PCI'!K40*NOTICE!$R$8/1000</f>
        <v>0</v>
      </c>
      <c r="L38" s="21">
        <f>'CONSOMMATIONS kWh PCI'!L40*NOTICE!$R$8/1000</f>
        <v>0</v>
      </c>
      <c r="M38" s="21">
        <f>'CONSOMMATIONS kWh PCI'!M40*NOTICE!$R$8/1000</f>
        <v>0</v>
      </c>
      <c r="N38" s="21">
        <f>'CONSOMMATIONS kWh PCI'!N40*NOTICE!$R$8/1000</f>
        <v>0</v>
      </c>
      <c r="O38" s="21">
        <f>'CONSOMMATIONS kWh PCI'!O40*NOTICE!$R$8/1000</f>
        <v>0</v>
      </c>
      <c r="P38" s="21">
        <f>'CONSOMMATIONS kWh PCI'!P40*NOTICE!$R$8/1000</f>
        <v>0</v>
      </c>
      <c r="Q38" s="21">
        <f>'CONSOMMATIONS kWh PCI'!Q40*NOTICE!$R$8/1000</f>
        <v>0</v>
      </c>
      <c r="R38" s="21">
        <f>'CONSOMMATIONS kWh PCI'!R40*NOTICE!$R$8/1000</f>
        <v>0</v>
      </c>
      <c r="S38" s="21">
        <f>'CONSOMMATIONS kWh PCI'!S40*NOTICE!$R$8/1000</f>
        <v>0</v>
      </c>
      <c r="T38" s="21">
        <f>'CONSOMMATIONS kWh PCI'!T40*NOTICE!$R$8/1000</f>
        <v>0</v>
      </c>
      <c r="U38" s="21">
        <f>'CONSOMMATIONS kWh PCI'!U40*NOTICE!$R$8/1000</f>
        <v>0</v>
      </c>
      <c r="V38" s="21">
        <f>'CONSOMMATIONS kWh PCI'!V40*NOTICE!$R$8/1000</f>
        <v>0</v>
      </c>
      <c r="W38" s="21">
        <f>'CONSOMMATIONS kWh PCI'!W40*NOTICE!$R$8/1000</f>
        <v>0</v>
      </c>
      <c r="X38" s="21">
        <f>'CONSOMMATIONS kWh PCI'!X40*NOTICE!$R$8/1000</f>
        <v>0</v>
      </c>
      <c r="Y38" s="21">
        <f>'CONSOMMATIONS kWh PCI'!Y40*NOTICE!$R$8/1000</f>
        <v>0</v>
      </c>
      <c r="Z38" s="21">
        <f>'CONSOMMATIONS kWh PCI'!Z40*NOTICE!$R$8/1000</f>
        <v>0</v>
      </c>
      <c r="AA38" s="4"/>
      <c r="AB38" s="49" t="e">
        <f>#REF!</f>
        <v>#REF!</v>
      </c>
      <c r="AC38" s="49">
        <f t="shared" si="71"/>
        <v>0</v>
      </c>
      <c r="AD38" s="49">
        <f t="shared" si="71"/>
        <v>0</v>
      </c>
      <c r="AE38" s="49">
        <f t="shared" si="71"/>
        <v>0</v>
      </c>
      <c r="AF38" s="49">
        <f t="shared" si="71"/>
        <v>0</v>
      </c>
      <c r="AG38" s="49">
        <f t="shared" si="71"/>
        <v>0</v>
      </c>
      <c r="AH38" s="49">
        <f t="shared" si="71"/>
        <v>0</v>
      </c>
      <c r="AI38" s="49">
        <f t="shared" si="71"/>
        <v>0</v>
      </c>
      <c r="AJ38" s="49">
        <f t="shared" si="71"/>
        <v>0</v>
      </c>
      <c r="AK38" s="49">
        <f t="shared" si="71"/>
        <v>0</v>
      </c>
      <c r="AL38" s="49">
        <f t="shared" si="71"/>
        <v>0</v>
      </c>
      <c r="AN38" s="49" t="e">
        <f>#REF!*AC38</f>
        <v>#REF!</v>
      </c>
      <c r="AO38" s="49" t="e">
        <f>#REF!*AD38</f>
        <v>#REF!</v>
      </c>
      <c r="AP38" s="49" t="e">
        <f>#REF!*AE38</f>
        <v>#REF!</v>
      </c>
      <c r="AQ38" s="49" t="e">
        <f>#REF!*AF38</f>
        <v>#REF!</v>
      </c>
      <c r="AR38" s="49" t="e">
        <f>#REF!*AG38</f>
        <v>#REF!</v>
      </c>
      <c r="AS38" s="49" t="e">
        <f>#REF!*AH38</f>
        <v>#REF!</v>
      </c>
      <c r="AT38" s="49" t="e">
        <f>#REF!*AI38</f>
        <v>#REF!</v>
      </c>
      <c r="AU38" s="49" t="e">
        <f>#REF!*AJ38</f>
        <v>#REF!</v>
      </c>
      <c r="AV38" s="49" t="e">
        <f>#REF!*AK38</f>
        <v>#REF!</v>
      </c>
      <c r="AW38" s="49" t="e">
        <f>#REF!*AL38</f>
        <v>#REF!</v>
      </c>
    </row>
    <row r="39" spans="1:50" ht="24.95" hidden="1" customHeight="1" x14ac:dyDescent="0.25">
      <c r="A39" s="19"/>
      <c r="B39" s="72" t="str">
        <f t="shared" si="60"/>
        <v>Mars</v>
      </c>
      <c r="C39" s="11" t="str">
        <f t="shared" si="60"/>
        <v>Béziers</v>
      </c>
      <c r="D39" s="11" t="str">
        <f t="shared" si="60"/>
        <v/>
      </c>
      <c r="E39" s="45">
        <f t="shared" si="60"/>
        <v>7871</v>
      </c>
      <c r="F39" s="21">
        <f>'CONSOMMATIONS kWh PCI'!F41*NOTICE!$R$8/1000</f>
        <v>0</v>
      </c>
      <c r="G39" s="21">
        <f>'CONSOMMATIONS kWh PCI'!G41*NOTICE!$R$8/1000</f>
        <v>0</v>
      </c>
      <c r="H39" s="21">
        <f>'CONSOMMATIONS kWh PCI'!H41*NOTICE!$R$8/1000</f>
        <v>0</v>
      </c>
      <c r="I39" s="21">
        <f>'CONSOMMATIONS kWh PCI'!I41*NOTICE!$R$8/1000</f>
        <v>0</v>
      </c>
      <c r="J39" s="21">
        <f>'CONSOMMATIONS kWh PCI'!J41*NOTICE!$R$8/1000</f>
        <v>0</v>
      </c>
      <c r="K39" s="21">
        <f>'CONSOMMATIONS kWh PCI'!K41*NOTICE!$R$8/1000</f>
        <v>0</v>
      </c>
      <c r="L39" s="21">
        <f>'CONSOMMATIONS kWh PCI'!L41*NOTICE!$R$8/1000</f>
        <v>0</v>
      </c>
      <c r="M39" s="21">
        <f>'CONSOMMATIONS kWh PCI'!M41*NOTICE!$R$8/1000</f>
        <v>0</v>
      </c>
      <c r="N39" s="21">
        <f>'CONSOMMATIONS kWh PCI'!N41*NOTICE!$R$8/1000</f>
        <v>0</v>
      </c>
      <c r="O39" s="21">
        <f>'CONSOMMATIONS kWh PCI'!O41*NOTICE!$R$8/1000</f>
        <v>0</v>
      </c>
      <c r="P39" s="21">
        <f>'CONSOMMATIONS kWh PCI'!P41*NOTICE!$R$8/1000</f>
        <v>0</v>
      </c>
      <c r="Q39" s="21">
        <f>'CONSOMMATIONS kWh PCI'!Q41*NOTICE!$R$8/1000</f>
        <v>0</v>
      </c>
      <c r="R39" s="21">
        <f>'CONSOMMATIONS kWh PCI'!R41*NOTICE!$R$8/1000</f>
        <v>0</v>
      </c>
      <c r="S39" s="21">
        <f>'CONSOMMATIONS kWh PCI'!S41*NOTICE!$R$8/1000</f>
        <v>0</v>
      </c>
      <c r="T39" s="21">
        <f>'CONSOMMATIONS kWh PCI'!T41*NOTICE!$R$8/1000</f>
        <v>0</v>
      </c>
      <c r="U39" s="21">
        <f>'CONSOMMATIONS kWh PCI'!U41*NOTICE!$R$8/1000</f>
        <v>0</v>
      </c>
      <c r="V39" s="21">
        <f>'CONSOMMATIONS kWh PCI'!V41*NOTICE!$R$8/1000</f>
        <v>0</v>
      </c>
      <c r="W39" s="21">
        <f>'CONSOMMATIONS kWh PCI'!W41*NOTICE!$R$8/1000</f>
        <v>0</v>
      </c>
      <c r="X39" s="21">
        <f>'CONSOMMATIONS kWh PCI'!X41*NOTICE!$R$8/1000</f>
        <v>0</v>
      </c>
      <c r="Y39" s="21">
        <f>'CONSOMMATIONS kWh PCI'!Y41*NOTICE!$R$8/1000</f>
        <v>0</v>
      </c>
      <c r="Z39" s="21">
        <f>'CONSOMMATIONS kWh PCI'!Z41*NOTICE!$R$8/1000</f>
        <v>0</v>
      </c>
      <c r="AA39" s="4"/>
      <c r="AB39" s="49" t="e">
        <f>#REF!</f>
        <v>#REF!</v>
      </c>
      <c r="AC39" s="49">
        <f t="shared" si="71"/>
        <v>0</v>
      </c>
      <c r="AD39" s="49">
        <f t="shared" si="71"/>
        <v>0</v>
      </c>
      <c r="AE39" s="49">
        <f t="shared" si="71"/>
        <v>0</v>
      </c>
      <c r="AF39" s="49">
        <f t="shared" si="71"/>
        <v>0</v>
      </c>
      <c r="AG39" s="49">
        <f t="shared" si="71"/>
        <v>0</v>
      </c>
      <c r="AH39" s="49">
        <f t="shared" si="71"/>
        <v>0</v>
      </c>
      <c r="AI39" s="49">
        <f t="shared" si="71"/>
        <v>0</v>
      </c>
      <c r="AJ39" s="49">
        <f t="shared" si="71"/>
        <v>0</v>
      </c>
      <c r="AK39" s="49">
        <f t="shared" si="71"/>
        <v>0</v>
      </c>
      <c r="AL39" s="49">
        <f t="shared" si="71"/>
        <v>0</v>
      </c>
      <c r="AN39" s="49" t="e">
        <f>#REF!*AC39</f>
        <v>#REF!</v>
      </c>
      <c r="AO39" s="49" t="e">
        <f>#REF!*AD39</f>
        <v>#REF!</v>
      </c>
      <c r="AP39" s="49" t="e">
        <f>#REF!*AE39</f>
        <v>#REF!</v>
      </c>
      <c r="AQ39" s="49" t="e">
        <f>#REF!*AF39</f>
        <v>#REF!</v>
      </c>
      <c r="AR39" s="49" t="e">
        <f>#REF!*AG39</f>
        <v>#REF!</v>
      </c>
      <c r="AS39" s="49" t="e">
        <f>#REF!*AH39</f>
        <v>#REF!</v>
      </c>
      <c r="AT39" s="49" t="e">
        <f>#REF!*AI39</f>
        <v>#REF!</v>
      </c>
      <c r="AU39" s="49" t="e">
        <f>#REF!*AJ39</f>
        <v>#REF!</v>
      </c>
      <c r="AV39" s="49" t="e">
        <f>#REF!*AK39</f>
        <v>#REF!</v>
      </c>
      <c r="AW39" s="49" t="e">
        <f>#REF!*AL39</f>
        <v>#REF!</v>
      </c>
    </row>
    <row r="40" spans="1:50" ht="24.95" hidden="1" customHeight="1" x14ac:dyDescent="0.25">
      <c r="A40" s="19"/>
      <c r="B40" s="72" t="str">
        <f t="shared" si="60"/>
        <v>Avril</v>
      </c>
      <c r="C40" s="11" t="str">
        <f t="shared" si="60"/>
        <v>Béziers</v>
      </c>
      <c r="D40" s="11" t="str">
        <f t="shared" si="60"/>
        <v/>
      </c>
      <c r="E40" s="45">
        <f t="shared" si="60"/>
        <v>7871</v>
      </c>
      <c r="F40" s="21">
        <f>'CONSOMMATIONS kWh PCI'!F42*NOTICE!$R$8/1000</f>
        <v>0</v>
      </c>
      <c r="G40" s="21">
        <f>'CONSOMMATIONS kWh PCI'!G42*NOTICE!$R$8/1000</f>
        <v>0</v>
      </c>
      <c r="H40" s="21">
        <f>'CONSOMMATIONS kWh PCI'!H42*NOTICE!$R$8/1000</f>
        <v>0</v>
      </c>
      <c r="I40" s="21">
        <f>'CONSOMMATIONS kWh PCI'!I42*NOTICE!$R$8/1000</f>
        <v>0</v>
      </c>
      <c r="J40" s="21">
        <f>'CONSOMMATIONS kWh PCI'!J42*NOTICE!$R$8/1000</f>
        <v>0</v>
      </c>
      <c r="K40" s="21">
        <f>'CONSOMMATIONS kWh PCI'!K42*NOTICE!$R$8/1000</f>
        <v>0</v>
      </c>
      <c r="L40" s="21">
        <f>'CONSOMMATIONS kWh PCI'!L42*NOTICE!$R$8/1000</f>
        <v>0</v>
      </c>
      <c r="M40" s="21">
        <f>'CONSOMMATIONS kWh PCI'!M42*NOTICE!$R$8/1000</f>
        <v>0</v>
      </c>
      <c r="N40" s="21">
        <f>'CONSOMMATIONS kWh PCI'!N42*NOTICE!$R$8/1000</f>
        <v>0</v>
      </c>
      <c r="O40" s="21">
        <f>'CONSOMMATIONS kWh PCI'!O42*NOTICE!$R$8/1000</f>
        <v>0</v>
      </c>
      <c r="P40" s="21">
        <f>'CONSOMMATIONS kWh PCI'!P42*NOTICE!$R$8/1000</f>
        <v>0</v>
      </c>
      <c r="Q40" s="21">
        <f>'CONSOMMATIONS kWh PCI'!Q42*NOTICE!$R$8/1000</f>
        <v>0</v>
      </c>
      <c r="R40" s="21">
        <f>'CONSOMMATIONS kWh PCI'!R42*NOTICE!$R$8/1000</f>
        <v>0</v>
      </c>
      <c r="S40" s="21">
        <f>'CONSOMMATIONS kWh PCI'!S42*NOTICE!$R$8/1000</f>
        <v>0</v>
      </c>
      <c r="T40" s="21">
        <f>'CONSOMMATIONS kWh PCI'!T42*NOTICE!$R$8/1000</f>
        <v>0</v>
      </c>
      <c r="U40" s="21">
        <f>'CONSOMMATIONS kWh PCI'!U42*NOTICE!$R$8/1000</f>
        <v>0</v>
      </c>
      <c r="V40" s="21">
        <f>'CONSOMMATIONS kWh PCI'!V42*NOTICE!$R$8/1000</f>
        <v>0</v>
      </c>
      <c r="W40" s="21">
        <f>'CONSOMMATIONS kWh PCI'!W42*NOTICE!$R$8/1000</f>
        <v>0</v>
      </c>
      <c r="X40" s="21">
        <f>'CONSOMMATIONS kWh PCI'!X42*NOTICE!$R$8/1000</f>
        <v>0</v>
      </c>
      <c r="Y40" s="21">
        <f>'CONSOMMATIONS kWh PCI'!Y42*NOTICE!$R$8/1000</f>
        <v>0</v>
      </c>
      <c r="Z40" s="21">
        <f>'CONSOMMATIONS kWh PCI'!Z42*NOTICE!$R$8/1000</f>
        <v>0</v>
      </c>
      <c r="AA40" s="4"/>
      <c r="AB40" s="49" t="e">
        <f>#REF!</f>
        <v>#REF!</v>
      </c>
      <c r="AC40" s="49">
        <f t="shared" si="71"/>
        <v>0</v>
      </c>
      <c r="AD40" s="49">
        <f t="shared" si="71"/>
        <v>0</v>
      </c>
      <c r="AE40" s="49">
        <f t="shared" si="71"/>
        <v>0</v>
      </c>
      <c r="AF40" s="49">
        <f t="shared" si="71"/>
        <v>0</v>
      </c>
      <c r="AG40" s="49">
        <f t="shared" si="71"/>
        <v>0</v>
      </c>
      <c r="AH40" s="49">
        <f t="shared" si="71"/>
        <v>0</v>
      </c>
      <c r="AI40" s="49">
        <f t="shared" si="71"/>
        <v>0</v>
      </c>
      <c r="AJ40" s="49">
        <f t="shared" si="71"/>
        <v>0</v>
      </c>
      <c r="AK40" s="49">
        <f t="shared" si="71"/>
        <v>0</v>
      </c>
      <c r="AL40" s="49">
        <f t="shared" si="71"/>
        <v>0</v>
      </c>
      <c r="AN40" s="49" t="e">
        <f>#REF!*AC40</f>
        <v>#REF!</v>
      </c>
      <c r="AO40" s="49" t="e">
        <f>#REF!*AD40</f>
        <v>#REF!</v>
      </c>
      <c r="AP40" s="49" t="e">
        <f>#REF!*AE40</f>
        <v>#REF!</v>
      </c>
      <c r="AQ40" s="49" t="e">
        <f>#REF!*AF40</f>
        <v>#REF!</v>
      </c>
      <c r="AR40" s="49" t="e">
        <f>#REF!*AG40</f>
        <v>#REF!</v>
      </c>
      <c r="AS40" s="49" t="e">
        <f>#REF!*AH40</f>
        <v>#REF!</v>
      </c>
      <c r="AT40" s="49" t="e">
        <f>#REF!*AI40</f>
        <v>#REF!</v>
      </c>
      <c r="AU40" s="49" t="e">
        <f>#REF!*AJ40</f>
        <v>#REF!</v>
      </c>
      <c r="AV40" s="49" t="e">
        <f>#REF!*AK40</f>
        <v>#REF!</v>
      </c>
      <c r="AW40" s="49" t="e">
        <f>#REF!*AL40</f>
        <v>#REF!</v>
      </c>
    </row>
    <row r="41" spans="1:50" ht="24.95" hidden="1" customHeight="1" x14ac:dyDescent="0.25">
      <c r="A41" s="19"/>
      <c r="B41" s="72" t="str">
        <f t="shared" si="60"/>
        <v>Mai</v>
      </c>
      <c r="C41" s="11" t="str">
        <f t="shared" si="60"/>
        <v>Béziers</v>
      </c>
      <c r="D41" s="11" t="str">
        <f t="shared" si="60"/>
        <v/>
      </c>
      <c r="E41" s="45">
        <f t="shared" si="60"/>
        <v>7871</v>
      </c>
      <c r="F41" s="21">
        <f>'CONSOMMATIONS kWh PCI'!F43*NOTICE!$R$8/1000</f>
        <v>0</v>
      </c>
      <c r="G41" s="21">
        <f>'CONSOMMATIONS kWh PCI'!G43*NOTICE!$R$8/1000</f>
        <v>0</v>
      </c>
      <c r="H41" s="21">
        <f>'CONSOMMATIONS kWh PCI'!H43*NOTICE!$R$8/1000</f>
        <v>0</v>
      </c>
      <c r="I41" s="21">
        <f>'CONSOMMATIONS kWh PCI'!I43*NOTICE!$R$8/1000</f>
        <v>0</v>
      </c>
      <c r="J41" s="21">
        <f>'CONSOMMATIONS kWh PCI'!J43*NOTICE!$R$8/1000</f>
        <v>0</v>
      </c>
      <c r="K41" s="21">
        <f>'CONSOMMATIONS kWh PCI'!K43*NOTICE!$R$8/1000</f>
        <v>0</v>
      </c>
      <c r="L41" s="21">
        <f>'CONSOMMATIONS kWh PCI'!L43*NOTICE!$R$8/1000</f>
        <v>0</v>
      </c>
      <c r="M41" s="21">
        <f>'CONSOMMATIONS kWh PCI'!M43*NOTICE!$R$8/1000</f>
        <v>0</v>
      </c>
      <c r="N41" s="21">
        <f>'CONSOMMATIONS kWh PCI'!N43*NOTICE!$R$8/1000</f>
        <v>0</v>
      </c>
      <c r="O41" s="21">
        <f>'CONSOMMATIONS kWh PCI'!O43*NOTICE!$R$8/1000</f>
        <v>0</v>
      </c>
      <c r="P41" s="21">
        <f>'CONSOMMATIONS kWh PCI'!P43*NOTICE!$R$8/1000</f>
        <v>0</v>
      </c>
      <c r="Q41" s="21">
        <f>'CONSOMMATIONS kWh PCI'!Q43*NOTICE!$R$8/1000</f>
        <v>0</v>
      </c>
      <c r="R41" s="21">
        <f>'CONSOMMATIONS kWh PCI'!R43*NOTICE!$R$8/1000</f>
        <v>0</v>
      </c>
      <c r="S41" s="21">
        <f>'CONSOMMATIONS kWh PCI'!S43*NOTICE!$R$8/1000</f>
        <v>0</v>
      </c>
      <c r="T41" s="21">
        <f>'CONSOMMATIONS kWh PCI'!T43*NOTICE!$R$8/1000</f>
        <v>0</v>
      </c>
      <c r="U41" s="21">
        <f>'CONSOMMATIONS kWh PCI'!U43*NOTICE!$R$8/1000</f>
        <v>0</v>
      </c>
      <c r="V41" s="21">
        <f>'CONSOMMATIONS kWh PCI'!V43*NOTICE!$R$8/1000</f>
        <v>0</v>
      </c>
      <c r="W41" s="21">
        <f>'CONSOMMATIONS kWh PCI'!W43*NOTICE!$R$8/1000</f>
        <v>0</v>
      </c>
      <c r="X41" s="21">
        <f>'CONSOMMATIONS kWh PCI'!X43*NOTICE!$R$8/1000</f>
        <v>0</v>
      </c>
      <c r="Y41" s="21">
        <f>'CONSOMMATIONS kWh PCI'!Y43*NOTICE!$R$8/1000</f>
        <v>0</v>
      </c>
      <c r="Z41" s="21">
        <f>'CONSOMMATIONS kWh PCI'!Z43*NOTICE!$R$8/1000</f>
        <v>0</v>
      </c>
      <c r="AA41" s="4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</row>
    <row r="42" spans="1:50" ht="24.95" hidden="1" customHeight="1" x14ac:dyDescent="0.25">
      <c r="A42" s="19"/>
      <c r="B42" s="72" t="str">
        <f>B26</f>
        <v>Juin</v>
      </c>
      <c r="C42" s="11" t="str">
        <f t="shared" ref="C42:E42" si="72">C26</f>
        <v>Béziers</v>
      </c>
      <c r="D42" s="11" t="str">
        <f t="shared" si="72"/>
        <v/>
      </c>
      <c r="E42" s="45">
        <f t="shared" si="72"/>
        <v>7871</v>
      </c>
      <c r="F42" s="21">
        <f>'CONSOMMATIONS kWh PCI'!F44*NOTICE!$R$8/1000</f>
        <v>0</v>
      </c>
      <c r="G42" s="21">
        <f>'CONSOMMATIONS kWh PCI'!G44*NOTICE!$R$8/1000</f>
        <v>0</v>
      </c>
      <c r="H42" s="21">
        <f>'CONSOMMATIONS kWh PCI'!H44*NOTICE!$R$8/1000</f>
        <v>0</v>
      </c>
      <c r="I42" s="21">
        <f>'CONSOMMATIONS kWh PCI'!I44*NOTICE!$R$8/1000</f>
        <v>0</v>
      </c>
      <c r="J42" s="21">
        <f>'CONSOMMATIONS kWh PCI'!J44*NOTICE!$R$8/1000</f>
        <v>0</v>
      </c>
      <c r="K42" s="21">
        <f>'CONSOMMATIONS kWh PCI'!K44*NOTICE!$R$8/1000</f>
        <v>0</v>
      </c>
      <c r="L42" s="21">
        <f>'CONSOMMATIONS kWh PCI'!L44*NOTICE!$R$8/1000</f>
        <v>0</v>
      </c>
      <c r="M42" s="21">
        <f>'CONSOMMATIONS kWh PCI'!M44*NOTICE!$R$8/1000</f>
        <v>0</v>
      </c>
      <c r="N42" s="21">
        <f>'CONSOMMATIONS kWh PCI'!N44*NOTICE!$R$8/1000</f>
        <v>0</v>
      </c>
      <c r="O42" s="21">
        <f>'CONSOMMATIONS kWh PCI'!O44*NOTICE!$R$8/1000</f>
        <v>0</v>
      </c>
      <c r="P42" s="21">
        <f>'CONSOMMATIONS kWh PCI'!P44*NOTICE!$R$8/1000</f>
        <v>0</v>
      </c>
      <c r="Q42" s="21">
        <f>'CONSOMMATIONS kWh PCI'!Q44*NOTICE!$R$8/1000</f>
        <v>0</v>
      </c>
      <c r="R42" s="21">
        <f>'CONSOMMATIONS kWh PCI'!R44*NOTICE!$R$8/1000</f>
        <v>0</v>
      </c>
      <c r="S42" s="21">
        <f>'CONSOMMATIONS kWh PCI'!S44*NOTICE!$R$8/1000</f>
        <v>0</v>
      </c>
      <c r="T42" s="21">
        <f>'CONSOMMATIONS kWh PCI'!T44*NOTICE!$R$8/1000</f>
        <v>0</v>
      </c>
      <c r="U42" s="21">
        <f>'CONSOMMATIONS kWh PCI'!U44*NOTICE!$R$8/1000</f>
        <v>0</v>
      </c>
      <c r="V42" s="21">
        <f>'CONSOMMATIONS kWh PCI'!V44*NOTICE!$R$8/1000</f>
        <v>0</v>
      </c>
      <c r="W42" s="21">
        <f>'CONSOMMATIONS kWh PCI'!W44*NOTICE!$R$8/1000</f>
        <v>0</v>
      </c>
      <c r="X42" s="21">
        <f>'CONSOMMATIONS kWh PCI'!X44*NOTICE!$R$8/1000</f>
        <v>0</v>
      </c>
      <c r="Y42" s="21">
        <f>'CONSOMMATIONS kWh PCI'!Y44*NOTICE!$R$8/1000</f>
        <v>0</v>
      </c>
      <c r="Z42" s="21">
        <f>'CONSOMMATIONS kWh PCI'!Z44*NOTICE!$R$8/1000</f>
        <v>0</v>
      </c>
      <c r="AA42" s="4"/>
      <c r="AB42" s="50" t="e">
        <f>IF(#REF!="",0,#REF!)</f>
        <v>#REF!</v>
      </c>
      <c r="AC42" s="49">
        <f t="shared" ref="AC42:AM42" si="73">F74</f>
        <v>0</v>
      </c>
      <c r="AD42" s="49">
        <f t="shared" si="73"/>
        <v>0</v>
      </c>
      <c r="AE42" s="49">
        <f t="shared" si="73"/>
        <v>0</v>
      </c>
      <c r="AF42" s="49">
        <f t="shared" si="73"/>
        <v>0</v>
      </c>
      <c r="AG42" s="49">
        <f t="shared" si="73"/>
        <v>0</v>
      </c>
      <c r="AH42" s="49">
        <f t="shared" si="73"/>
        <v>0</v>
      </c>
      <c r="AI42" s="49">
        <f t="shared" si="73"/>
        <v>0</v>
      </c>
      <c r="AJ42" s="49">
        <f t="shared" si="73"/>
        <v>0</v>
      </c>
      <c r="AK42" s="49">
        <f t="shared" si="73"/>
        <v>0</v>
      </c>
      <c r="AL42" s="49">
        <f t="shared" si="73"/>
        <v>0</v>
      </c>
      <c r="AM42" s="49">
        <f t="shared" si="73"/>
        <v>0</v>
      </c>
      <c r="AN42" s="49" t="e">
        <f t="shared" si="14"/>
        <v>#REF!</v>
      </c>
      <c r="AO42" s="49" t="e">
        <f t="shared" si="15"/>
        <v>#REF!</v>
      </c>
      <c r="AP42" s="49" t="e">
        <f t="shared" si="16"/>
        <v>#REF!</v>
      </c>
      <c r="AQ42" s="49" t="e">
        <f t="shared" si="17"/>
        <v>#REF!</v>
      </c>
      <c r="AR42" s="49" t="e">
        <f t="shared" si="18"/>
        <v>#REF!</v>
      </c>
      <c r="AS42" s="49" t="e">
        <f t="shared" si="19"/>
        <v>#REF!</v>
      </c>
      <c r="AT42" s="49" t="e">
        <f t="shared" si="20"/>
        <v>#REF!</v>
      </c>
      <c r="AU42" s="49" t="e">
        <f t="shared" si="21"/>
        <v>#REF!</v>
      </c>
      <c r="AV42" s="49" t="e">
        <f t="shared" si="22"/>
        <v>#REF!</v>
      </c>
      <c r="AW42" s="49" t="e">
        <f t="shared" si="23"/>
        <v>#REF!</v>
      </c>
      <c r="AX42" s="49" t="e">
        <f t="shared" si="24"/>
        <v>#REF!</v>
      </c>
    </row>
    <row r="43" spans="1:50" ht="24.95" hidden="1" customHeight="1" x14ac:dyDescent="0.25">
      <c r="A43" s="19"/>
      <c r="B43" s="72" t="str">
        <f t="shared" ref="B43:E49" si="74">B27</f>
        <v>Juillet</v>
      </c>
      <c r="C43" s="11" t="str">
        <f t="shared" si="74"/>
        <v>Béziers</v>
      </c>
      <c r="D43" s="11" t="str">
        <f t="shared" si="74"/>
        <v/>
      </c>
      <c r="E43" s="45">
        <f t="shared" si="74"/>
        <v>7871</v>
      </c>
      <c r="F43" s="21">
        <f>'CONSOMMATIONS kWh PCI'!F45*NOTICE!$R$8/1000</f>
        <v>0</v>
      </c>
      <c r="G43" s="21">
        <f>'CONSOMMATIONS kWh PCI'!G45*NOTICE!$R$8/1000</f>
        <v>0</v>
      </c>
      <c r="H43" s="21">
        <f>'CONSOMMATIONS kWh PCI'!H45*NOTICE!$R$8/1000</f>
        <v>0</v>
      </c>
      <c r="I43" s="21">
        <f>'CONSOMMATIONS kWh PCI'!I45*NOTICE!$R$8/1000</f>
        <v>0</v>
      </c>
      <c r="J43" s="21">
        <f>'CONSOMMATIONS kWh PCI'!J45*NOTICE!$R$8/1000</f>
        <v>0</v>
      </c>
      <c r="K43" s="21">
        <f>'CONSOMMATIONS kWh PCI'!K45*NOTICE!$R$8/1000</f>
        <v>0</v>
      </c>
      <c r="L43" s="21">
        <f>'CONSOMMATIONS kWh PCI'!L45*NOTICE!$R$8/1000</f>
        <v>0</v>
      </c>
      <c r="M43" s="21">
        <f>'CONSOMMATIONS kWh PCI'!M45*NOTICE!$R$8/1000</f>
        <v>0</v>
      </c>
      <c r="N43" s="21">
        <f>'CONSOMMATIONS kWh PCI'!N45*NOTICE!$R$8/1000</f>
        <v>0</v>
      </c>
      <c r="O43" s="21">
        <f>'CONSOMMATIONS kWh PCI'!O45*NOTICE!$R$8/1000</f>
        <v>0</v>
      </c>
      <c r="P43" s="21">
        <f>'CONSOMMATIONS kWh PCI'!P45*NOTICE!$R$8/1000</f>
        <v>0</v>
      </c>
      <c r="Q43" s="21">
        <f>'CONSOMMATIONS kWh PCI'!Q45*NOTICE!$R$8/1000</f>
        <v>0</v>
      </c>
      <c r="R43" s="21">
        <f>'CONSOMMATIONS kWh PCI'!R45*NOTICE!$R$8/1000</f>
        <v>0</v>
      </c>
      <c r="S43" s="21">
        <f>'CONSOMMATIONS kWh PCI'!S45*NOTICE!$R$8/1000</f>
        <v>0</v>
      </c>
      <c r="T43" s="21">
        <f>'CONSOMMATIONS kWh PCI'!T45*NOTICE!$R$8/1000</f>
        <v>0</v>
      </c>
      <c r="U43" s="21">
        <f>'CONSOMMATIONS kWh PCI'!U45*NOTICE!$R$8/1000</f>
        <v>0</v>
      </c>
      <c r="V43" s="21">
        <f>'CONSOMMATIONS kWh PCI'!V45*NOTICE!$R$8/1000</f>
        <v>0</v>
      </c>
      <c r="W43" s="21">
        <f>'CONSOMMATIONS kWh PCI'!W45*NOTICE!$R$8/1000</f>
        <v>0</v>
      </c>
      <c r="X43" s="21">
        <f>'CONSOMMATIONS kWh PCI'!X45*NOTICE!$R$8/1000</f>
        <v>0</v>
      </c>
      <c r="Y43" s="21">
        <f>'CONSOMMATIONS kWh PCI'!Y45*NOTICE!$R$8/1000</f>
        <v>0</v>
      </c>
      <c r="Z43" s="21">
        <f>'CONSOMMATIONS kWh PCI'!Z45*NOTICE!$R$8/1000</f>
        <v>0</v>
      </c>
      <c r="AA43" s="4"/>
      <c r="AB43" s="50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</row>
    <row r="44" spans="1:50" ht="24.95" hidden="1" customHeight="1" x14ac:dyDescent="0.25">
      <c r="A44" s="19"/>
      <c r="B44" s="72" t="str">
        <f t="shared" si="74"/>
        <v>Août</v>
      </c>
      <c r="C44" s="11" t="str">
        <f t="shared" si="74"/>
        <v>Béziers</v>
      </c>
      <c r="D44" s="11" t="str">
        <f t="shared" si="74"/>
        <v/>
      </c>
      <c r="E44" s="45">
        <f t="shared" si="74"/>
        <v>7871</v>
      </c>
      <c r="F44" s="21">
        <f>'CONSOMMATIONS kWh PCI'!F46*NOTICE!$R$8/1000</f>
        <v>0</v>
      </c>
      <c r="G44" s="21">
        <f>'CONSOMMATIONS kWh PCI'!G46*NOTICE!$R$8/1000</f>
        <v>0</v>
      </c>
      <c r="H44" s="21">
        <f>'CONSOMMATIONS kWh PCI'!H46*NOTICE!$R$8/1000</f>
        <v>0</v>
      </c>
      <c r="I44" s="21">
        <f>'CONSOMMATIONS kWh PCI'!I46*NOTICE!$R$8/1000</f>
        <v>0</v>
      </c>
      <c r="J44" s="21">
        <f>'CONSOMMATIONS kWh PCI'!J46*NOTICE!$R$8/1000</f>
        <v>0</v>
      </c>
      <c r="K44" s="21">
        <f>'CONSOMMATIONS kWh PCI'!K46*NOTICE!$R$8/1000</f>
        <v>0</v>
      </c>
      <c r="L44" s="21">
        <f>'CONSOMMATIONS kWh PCI'!L46*NOTICE!$R$8/1000</f>
        <v>0</v>
      </c>
      <c r="M44" s="21">
        <f>'CONSOMMATIONS kWh PCI'!M46*NOTICE!$R$8/1000</f>
        <v>0</v>
      </c>
      <c r="N44" s="21">
        <f>'CONSOMMATIONS kWh PCI'!N46*NOTICE!$R$8/1000</f>
        <v>0</v>
      </c>
      <c r="O44" s="21">
        <f>'CONSOMMATIONS kWh PCI'!O46*NOTICE!$R$8/1000</f>
        <v>0</v>
      </c>
      <c r="P44" s="21">
        <f>'CONSOMMATIONS kWh PCI'!P46*NOTICE!$R$8/1000</f>
        <v>0</v>
      </c>
      <c r="Q44" s="21">
        <f>'CONSOMMATIONS kWh PCI'!Q46*NOTICE!$R$8/1000</f>
        <v>0</v>
      </c>
      <c r="R44" s="21">
        <f>'CONSOMMATIONS kWh PCI'!R46*NOTICE!$R$8/1000</f>
        <v>0</v>
      </c>
      <c r="S44" s="21">
        <f>'CONSOMMATIONS kWh PCI'!S46*NOTICE!$R$8/1000</f>
        <v>0</v>
      </c>
      <c r="T44" s="21">
        <f>'CONSOMMATIONS kWh PCI'!T46*NOTICE!$R$8/1000</f>
        <v>0</v>
      </c>
      <c r="U44" s="21">
        <f>'CONSOMMATIONS kWh PCI'!U46*NOTICE!$R$8/1000</f>
        <v>0</v>
      </c>
      <c r="V44" s="21">
        <f>'CONSOMMATIONS kWh PCI'!V46*NOTICE!$R$8/1000</f>
        <v>0</v>
      </c>
      <c r="W44" s="21">
        <f>'CONSOMMATIONS kWh PCI'!W46*NOTICE!$R$8/1000</f>
        <v>0</v>
      </c>
      <c r="X44" s="21">
        <f>'CONSOMMATIONS kWh PCI'!X46*NOTICE!$R$8/1000</f>
        <v>0</v>
      </c>
      <c r="Y44" s="21">
        <f>'CONSOMMATIONS kWh PCI'!Y46*NOTICE!$R$8/1000</f>
        <v>0</v>
      </c>
      <c r="Z44" s="21">
        <f>'CONSOMMATIONS kWh PCI'!Z46*NOTICE!$R$8/1000</f>
        <v>0</v>
      </c>
      <c r="AA44" s="4"/>
      <c r="AB44" s="50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</row>
    <row r="45" spans="1:50" ht="24.95" hidden="1" customHeight="1" x14ac:dyDescent="0.25">
      <c r="A45" s="19"/>
      <c r="B45" s="72" t="str">
        <f t="shared" si="74"/>
        <v>Septembre</v>
      </c>
      <c r="C45" s="11" t="str">
        <f t="shared" si="74"/>
        <v>Béziers</v>
      </c>
      <c r="D45" s="11" t="str">
        <f t="shared" si="74"/>
        <v/>
      </c>
      <c r="E45" s="45">
        <f t="shared" si="74"/>
        <v>7871</v>
      </c>
      <c r="F45" s="21">
        <f>'CONSOMMATIONS kWh PCI'!F47*NOTICE!$R$8/1000</f>
        <v>0</v>
      </c>
      <c r="G45" s="21">
        <f>'CONSOMMATIONS kWh PCI'!G47*NOTICE!$R$8/1000</f>
        <v>0</v>
      </c>
      <c r="H45" s="21">
        <f>'CONSOMMATIONS kWh PCI'!H47*NOTICE!$R$8/1000</f>
        <v>0</v>
      </c>
      <c r="I45" s="21">
        <f>'CONSOMMATIONS kWh PCI'!I47*NOTICE!$R$8/1000</f>
        <v>0</v>
      </c>
      <c r="J45" s="21">
        <f>'CONSOMMATIONS kWh PCI'!J47*NOTICE!$R$8/1000</f>
        <v>0</v>
      </c>
      <c r="K45" s="21">
        <f>'CONSOMMATIONS kWh PCI'!K47*NOTICE!$R$8/1000</f>
        <v>0</v>
      </c>
      <c r="L45" s="21">
        <f>'CONSOMMATIONS kWh PCI'!L47*NOTICE!$R$8/1000</f>
        <v>0</v>
      </c>
      <c r="M45" s="21">
        <f>'CONSOMMATIONS kWh PCI'!M47*NOTICE!$R$8/1000</f>
        <v>0</v>
      </c>
      <c r="N45" s="21">
        <f>'CONSOMMATIONS kWh PCI'!N47*NOTICE!$R$8/1000</f>
        <v>0</v>
      </c>
      <c r="O45" s="21">
        <f>'CONSOMMATIONS kWh PCI'!O47*NOTICE!$R$8/1000</f>
        <v>0</v>
      </c>
      <c r="P45" s="21">
        <f>'CONSOMMATIONS kWh PCI'!P47*NOTICE!$R$8/1000</f>
        <v>0</v>
      </c>
      <c r="Q45" s="21">
        <f>'CONSOMMATIONS kWh PCI'!Q47*NOTICE!$R$8/1000</f>
        <v>0</v>
      </c>
      <c r="R45" s="21">
        <f>'CONSOMMATIONS kWh PCI'!R47*NOTICE!$R$8/1000</f>
        <v>0</v>
      </c>
      <c r="S45" s="21">
        <f>'CONSOMMATIONS kWh PCI'!S47*NOTICE!$R$8/1000</f>
        <v>0</v>
      </c>
      <c r="T45" s="21">
        <f>'CONSOMMATIONS kWh PCI'!T47*NOTICE!$R$8/1000</f>
        <v>0</v>
      </c>
      <c r="U45" s="21">
        <f>'CONSOMMATIONS kWh PCI'!U47*NOTICE!$R$8/1000</f>
        <v>0</v>
      </c>
      <c r="V45" s="21">
        <f>'CONSOMMATIONS kWh PCI'!V47*NOTICE!$R$8/1000</f>
        <v>0</v>
      </c>
      <c r="W45" s="21">
        <f>'CONSOMMATIONS kWh PCI'!W47*NOTICE!$R$8/1000</f>
        <v>0</v>
      </c>
      <c r="X45" s="21">
        <f>'CONSOMMATIONS kWh PCI'!X47*NOTICE!$R$8/1000</f>
        <v>0</v>
      </c>
      <c r="Y45" s="21">
        <f>'CONSOMMATIONS kWh PCI'!Y47*NOTICE!$R$8/1000</f>
        <v>0</v>
      </c>
      <c r="Z45" s="21">
        <f>'CONSOMMATIONS kWh PCI'!Z47*NOTICE!$R$8/1000</f>
        <v>0</v>
      </c>
      <c r="AA45" s="4"/>
      <c r="AB45" s="50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</row>
    <row r="46" spans="1:50" ht="24.95" hidden="1" customHeight="1" x14ac:dyDescent="0.25">
      <c r="A46" s="19"/>
      <c r="B46" s="72" t="str">
        <f t="shared" si="74"/>
        <v>Octobre</v>
      </c>
      <c r="C46" s="11" t="str">
        <f t="shared" si="74"/>
        <v>Béziers</v>
      </c>
      <c r="D46" s="11" t="str">
        <f t="shared" si="74"/>
        <v/>
      </c>
      <c r="E46" s="45">
        <f t="shared" si="74"/>
        <v>7871</v>
      </c>
      <c r="F46" s="21">
        <f>'CONSOMMATIONS kWh PCI'!F48*NOTICE!$R$8/1000</f>
        <v>0</v>
      </c>
      <c r="G46" s="21">
        <f>'CONSOMMATIONS kWh PCI'!G48*NOTICE!$R$8/1000</f>
        <v>0</v>
      </c>
      <c r="H46" s="21">
        <f>'CONSOMMATIONS kWh PCI'!H48*NOTICE!$R$8/1000</f>
        <v>0</v>
      </c>
      <c r="I46" s="21">
        <f>'CONSOMMATIONS kWh PCI'!I48*NOTICE!$R$8/1000</f>
        <v>0</v>
      </c>
      <c r="J46" s="21">
        <f>'CONSOMMATIONS kWh PCI'!J48*NOTICE!$R$8/1000</f>
        <v>0</v>
      </c>
      <c r="K46" s="21">
        <f>'CONSOMMATIONS kWh PCI'!K48*NOTICE!$R$8/1000</f>
        <v>0</v>
      </c>
      <c r="L46" s="21">
        <f>'CONSOMMATIONS kWh PCI'!L48*NOTICE!$R$8/1000</f>
        <v>0</v>
      </c>
      <c r="M46" s="21">
        <f>'CONSOMMATIONS kWh PCI'!M48*NOTICE!$R$8/1000</f>
        <v>0</v>
      </c>
      <c r="N46" s="21">
        <f>'CONSOMMATIONS kWh PCI'!N48*NOTICE!$R$8/1000</f>
        <v>0</v>
      </c>
      <c r="O46" s="21">
        <f>'CONSOMMATIONS kWh PCI'!O48*NOTICE!$R$8/1000</f>
        <v>0</v>
      </c>
      <c r="P46" s="21">
        <f>'CONSOMMATIONS kWh PCI'!P48*NOTICE!$R$8/1000</f>
        <v>0</v>
      </c>
      <c r="Q46" s="21">
        <f>'CONSOMMATIONS kWh PCI'!Q48*NOTICE!$R$8/1000</f>
        <v>0</v>
      </c>
      <c r="R46" s="21">
        <f>'CONSOMMATIONS kWh PCI'!R48*NOTICE!$R$8/1000</f>
        <v>0</v>
      </c>
      <c r="S46" s="21">
        <f>'CONSOMMATIONS kWh PCI'!S48*NOTICE!$R$8/1000</f>
        <v>0</v>
      </c>
      <c r="T46" s="21">
        <f>'CONSOMMATIONS kWh PCI'!T48*NOTICE!$R$8/1000</f>
        <v>0</v>
      </c>
      <c r="U46" s="21">
        <f>'CONSOMMATIONS kWh PCI'!U48*NOTICE!$R$8/1000</f>
        <v>0</v>
      </c>
      <c r="V46" s="21">
        <f>'CONSOMMATIONS kWh PCI'!V48*NOTICE!$R$8/1000</f>
        <v>0</v>
      </c>
      <c r="W46" s="21">
        <f>'CONSOMMATIONS kWh PCI'!W48*NOTICE!$R$8/1000</f>
        <v>0</v>
      </c>
      <c r="X46" s="21">
        <f>'CONSOMMATIONS kWh PCI'!X48*NOTICE!$R$8/1000</f>
        <v>0</v>
      </c>
      <c r="Y46" s="21">
        <f>'CONSOMMATIONS kWh PCI'!Y48*NOTICE!$R$8/1000</f>
        <v>0</v>
      </c>
      <c r="Z46" s="21">
        <f>'CONSOMMATIONS kWh PCI'!Z48*NOTICE!$R$8/1000</f>
        <v>0</v>
      </c>
      <c r="AA46" s="4"/>
      <c r="AB46" s="50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</row>
    <row r="47" spans="1:50" ht="24.95" hidden="1" customHeight="1" x14ac:dyDescent="0.25">
      <c r="A47" s="19"/>
      <c r="B47" s="72" t="str">
        <f t="shared" si="74"/>
        <v>Novembre</v>
      </c>
      <c r="C47" s="11" t="str">
        <f t="shared" si="74"/>
        <v>Béziers</v>
      </c>
      <c r="D47" s="11" t="str">
        <f t="shared" si="74"/>
        <v/>
      </c>
      <c r="E47" s="45">
        <f t="shared" si="74"/>
        <v>7871</v>
      </c>
      <c r="F47" s="21">
        <f>'CONSOMMATIONS kWh PCI'!F49*NOTICE!$R$8/1000</f>
        <v>0</v>
      </c>
      <c r="G47" s="21">
        <f>'CONSOMMATIONS kWh PCI'!G49*NOTICE!$R$8/1000</f>
        <v>0</v>
      </c>
      <c r="H47" s="21">
        <f>'CONSOMMATIONS kWh PCI'!H49*NOTICE!$R$8/1000</f>
        <v>0</v>
      </c>
      <c r="I47" s="21">
        <f>'CONSOMMATIONS kWh PCI'!I49*NOTICE!$R$8/1000</f>
        <v>0</v>
      </c>
      <c r="J47" s="21">
        <f>'CONSOMMATIONS kWh PCI'!J49*NOTICE!$R$8/1000</f>
        <v>0</v>
      </c>
      <c r="K47" s="21">
        <f>'CONSOMMATIONS kWh PCI'!K49*NOTICE!$R$8/1000</f>
        <v>0</v>
      </c>
      <c r="L47" s="21">
        <f>'CONSOMMATIONS kWh PCI'!L49*NOTICE!$R$8/1000</f>
        <v>0</v>
      </c>
      <c r="M47" s="21">
        <f>'CONSOMMATIONS kWh PCI'!M49*NOTICE!$R$8/1000</f>
        <v>0</v>
      </c>
      <c r="N47" s="21">
        <f>'CONSOMMATIONS kWh PCI'!N49*NOTICE!$R$8/1000</f>
        <v>0</v>
      </c>
      <c r="O47" s="21">
        <f>'CONSOMMATIONS kWh PCI'!O49*NOTICE!$R$8/1000</f>
        <v>0</v>
      </c>
      <c r="P47" s="21">
        <f>'CONSOMMATIONS kWh PCI'!P49*NOTICE!$R$8/1000</f>
        <v>0</v>
      </c>
      <c r="Q47" s="21">
        <f>'CONSOMMATIONS kWh PCI'!Q49*NOTICE!$R$8/1000</f>
        <v>0</v>
      </c>
      <c r="R47" s="21">
        <f>'CONSOMMATIONS kWh PCI'!R49*NOTICE!$R$8/1000</f>
        <v>0</v>
      </c>
      <c r="S47" s="21">
        <f>'CONSOMMATIONS kWh PCI'!S49*NOTICE!$R$8/1000</f>
        <v>0</v>
      </c>
      <c r="T47" s="21">
        <f>'CONSOMMATIONS kWh PCI'!T49*NOTICE!$R$8/1000</f>
        <v>0</v>
      </c>
      <c r="U47" s="21">
        <f>'CONSOMMATIONS kWh PCI'!U49*NOTICE!$R$8/1000</f>
        <v>0</v>
      </c>
      <c r="V47" s="21">
        <f>'CONSOMMATIONS kWh PCI'!V49*NOTICE!$R$8/1000</f>
        <v>0</v>
      </c>
      <c r="W47" s="21">
        <f>'CONSOMMATIONS kWh PCI'!W49*NOTICE!$R$8/1000</f>
        <v>0</v>
      </c>
      <c r="X47" s="21">
        <f>'CONSOMMATIONS kWh PCI'!X49*NOTICE!$R$8/1000</f>
        <v>0</v>
      </c>
      <c r="Y47" s="21">
        <f>'CONSOMMATIONS kWh PCI'!Y49*NOTICE!$R$8/1000</f>
        <v>0</v>
      </c>
      <c r="Z47" s="21">
        <f>'CONSOMMATIONS kWh PCI'!Z49*NOTICE!$R$8/1000</f>
        <v>0</v>
      </c>
      <c r="AA47" s="4"/>
      <c r="AB47" s="50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</row>
    <row r="48" spans="1:50" ht="24.95" hidden="1" customHeight="1" x14ac:dyDescent="0.25">
      <c r="A48" s="19"/>
      <c r="B48" s="72" t="str">
        <f t="shared" si="74"/>
        <v>Décembre</v>
      </c>
      <c r="C48" s="11" t="str">
        <f t="shared" si="74"/>
        <v>Béziers</v>
      </c>
      <c r="D48" s="11" t="str">
        <f t="shared" si="74"/>
        <v/>
      </c>
      <c r="E48" s="45">
        <f t="shared" si="74"/>
        <v>7871</v>
      </c>
      <c r="F48" s="21">
        <f>'CONSOMMATIONS kWh PCI'!F50*NOTICE!$R$8/1000</f>
        <v>0</v>
      </c>
      <c r="G48" s="21">
        <f>'CONSOMMATIONS kWh PCI'!G50*NOTICE!$R$8/1000</f>
        <v>0</v>
      </c>
      <c r="H48" s="21">
        <f>'CONSOMMATIONS kWh PCI'!H50*NOTICE!$R$8/1000</f>
        <v>0</v>
      </c>
      <c r="I48" s="21">
        <f>'CONSOMMATIONS kWh PCI'!I50*NOTICE!$R$8/1000</f>
        <v>0</v>
      </c>
      <c r="J48" s="21">
        <f>'CONSOMMATIONS kWh PCI'!J50*NOTICE!$R$8/1000</f>
        <v>0</v>
      </c>
      <c r="K48" s="21">
        <f>'CONSOMMATIONS kWh PCI'!K50*NOTICE!$R$8/1000</f>
        <v>0</v>
      </c>
      <c r="L48" s="21">
        <f>'CONSOMMATIONS kWh PCI'!L50*NOTICE!$R$8/1000</f>
        <v>0</v>
      </c>
      <c r="M48" s="21">
        <f>'CONSOMMATIONS kWh PCI'!M50*NOTICE!$R$8/1000</f>
        <v>0</v>
      </c>
      <c r="N48" s="21">
        <f>'CONSOMMATIONS kWh PCI'!N50*NOTICE!$R$8/1000</f>
        <v>0</v>
      </c>
      <c r="O48" s="21">
        <f>'CONSOMMATIONS kWh PCI'!O50*NOTICE!$R$8/1000</f>
        <v>0</v>
      </c>
      <c r="P48" s="21">
        <f>'CONSOMMATIONS kWh PCI'!P50*NOTICE!$R$8/1000</f>
        <v>0</v>
      </c>
      <c r="Q48" s="21">
        <f>'CONSOMMATIONS kWh PCI'!Q50*NOTICE!$R$8/1000</f>
        <v>0</v>
      </c>
      <c r="R48" s="21">
        <f>'CONSOMMATIONS kWh PCI'!R50*NOTICE!$R$8/1000</f>
        <v>0</v>
      </c>
      <c r="S48" s="21">
        <f>'CONSOMMATIONS kWh PCI'!S50*NOTICE!$R$8/1000</f>
        <v>0</v>
      </c>
      <c r="T48" s="21">
        <f>'CONSOMMATIONS kWh PCI'!T50*NOTICE!$R$8/1000</f>
        <v>0</v>
      </c>
      <c r="U48" s="21">
        <f>'CONSOMMATIONS kWh PCI'!U50*NOTICE!$R$8/1000</f>
        <v>0</v>
      </c>
      <c r="V48" s="21">
        <f>'CONSOMMATIONS kWh PCI'!V50*NOTICE!$R$8/1000</f>
        <v>0</v>
      </c>
      <c r="W48" s="21">
        <f>'CONSOMMATIONS kWh PCI'!W50*NOTICE!$R$8/1000</f>
        <v>0</v>
      </c>
      <c r="X48" s="21">
        <f>'CONSOMMATIONS kWh PCI'!X50*NOTICE!$R$8/1000</f>
        <v>0</v>
      </c>
      <c r="Y48" s="21">
        <f>'CONSOMMATIONS kWh PCI'!Y50*NOTICE!$R$8/1000</f>
        <v>0</v>
      </c>
      <c r="Z48" s="21">
        <f>'CONSOMMATIONS kWh PCI'!Z50*NOTICE!$R$8/1000</f>
        <v>0</v>
      </c>
      <c r="AA48" s="4"/>
      <c r="AB48" s="50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</row>
    <row r="49" spans="1:50" ht="24.95" hidden="1" customHeight="1" x14ac:dyDescent="0.25">
      <c r="A49" s="19"/>
      <c r="B49" s="86" t="s">
        <v>38</v>
      </c>
      <c r="C49" s="11" t="str">
        <f t="shared" si="74"/>
        <v>Béziers</v>
      </c>
      <c r="D49" s="11" t="str">
        <f t="shared" si="74"/>
        <v/>
      </c>
      <c r="E49" s="45">
        <f t="shared" si="74"/>
        <v>7871</v>
      </c>
      <c r="F49" s="103">
        <f>SUM(F37:F48)</f>
        <v>0</v>
      </c>
      <c r="G49" s="103">
        <f t="shared" ref="G49" si="75">SUM(G37:G48)</f>
        <v>0</v>
      </c>
      <c r="H49" s="103">
        <f t="shared" ref="H49" si="76">SUM(H37:H48)</f>
        <v>0</v>
      </c>
      <c r="I49" s="103">
        <f t="shared" ref="I49" si="77">SUM(I37:I48)</f>
        <v>0</v>
      </c>
      <c r="J49" s="103">
        <f t="shared" ref="J49" si="78">SUM(J37:J48)</f>
        <v>0</v>
      </c>
      <c r="K49" s="103">
        <f t="shared" ref="K49" si="79">SUM(K37:K48)</f>
        <v>0</v>
      </c>
      <c r="L49" s="103">
        <f t="shared" ref="L49" si="80">SUM(L37:L48)</f>
        <v>0</v>
      </c>
      <c r="M49" s="103">
        <f t="shared" ref="M49" si="81">SUM(M37:M48)</f>
        <v>0</v>
      </c>
      <c r="N49" s="103">
        <f t="shared" ref="N49" si="82">SUM(N37:N48)</f>
        <v>0</v>
      </c>
      <c r="O49" s="103">
        <f t="shared" ref="O49" si="83">SUM(O37:O48)</f>
        <v>0</v>
      </c>
      <c r="P49" s="103">
        <f t="shared" ref="P49" si="84">SUM(P37:P48)</f>
        <v>0</v>
      </c>
      <c r="Q49" s="103">
        <f t="shared" ref="Q49:Z49" si="85">SUM(Q37:Q48)</f>
        <v>0</v>
      </c>
      <c r="R49" s="103">
        <f t="shared" si="85"/>
        <v>0</v>
      </c>
      <c r="S49" s="103">
        <f t="shared" si="85"/>
        <v>0</v>
      </c>
      <c r="T49" s="103">
        <f t="shared" si="85"/>
        <v>0</v>
      </c>
      <c r="U49" s="103">
        <f t="shared" si="85"/>
        <v>0</v>
      </c>
      <c r="V49" s="103">
        <f t="shared" si="85"/>
        <v>0</v>
      </c>
      <c r="W49" s="103">
        <f t="shared" si="85"/>
        <v>0</v>
      </c>
      <c r="X49" s="103">
        <f t="shared" si="85"/>
        <v>0</v>
      </c>
      <c r="Y49" s="103">
        <f t="shared" si="85"/>
        <v>0</v>
      </c>
      <c r="Z49" s="103">
        <f t="shared" si="85"/>
        <v>0</v>
      </c>
      <c r="AA49" s="4"/>
      <c r="AB49" s="50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</row>
    <row r="50" spans="1:50" ht="50.1" hidden="1" customHeight="1" x14ac:dyDescent="0.25">
      <c r="A50" s="19"/>
      <c r="B50" s="252" t="s">
        <v>64</v>
      </c>
      <c r="C50" s="252"/>
      <c r="D50" s="252"/>
      <c r="E50" s="252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261"/>
      <c r="Z50" s="262"/>
      <c r="AA50" s="4"/>
      <c r="AB50" s="50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</row>
    <row r="51" spans="1:50" ht="50.1" hidden="1" customHeight="1" x14ac:dyDescent="0.25">
      <c r="A51" s="19"/>
      <c r="B51" s="253"/>
      <c r="C51" s="253"/>
      <c r="D51" s="253"/>
      <c r="E51" s="253"/>
      <c r="F51" s="261" t="s">
        <v>74</v>
      </c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261"/>
      <c r="Z51" s="262"/>
      <c r="AA51" s="4"/>
      <c r="AB51" s="50" t="e">
        <f>IF(#REF!="",0,#REF!)</f>
        <v>#REF!</v>
      </c>
      <c r="AC51" s="49">
        <f t="shared" ref="AC51:AM51" si="86">F82</f>
        <v>0</v>
      </c>
      <c r="AD51" s="49">
        <f t="shared" si="86"/>
        <v>0</v>
      </c>
      <c r="AE51" s="49">
        <f t="shared" si="86"/>
        <v>0</v>
      </c>
      <c r="AF51" s="49">
        <f t="shared" si="86"/>
        <v>0</v>
      </c>
      <c r="AG51" s="49">
        <f t="shared" si="86"/>
        <v>0</v>
      </c>
      <c r="AH51" s="49">
        <f t="shared" si="86"/>
        <v>0</v>
      </c>
      <c r="AI51" s="49">
        <f t="shared" si="86"/>
        <v>0</v>
      </c>
      <c r="AJ51" s="49">
        <f t="shared" si="86"/>
        <v>0</v>
      </c>
      <c r="AK51" s="49">
        <f t="shared" si="86"/>
        <v>0</v>
      </c>
      <c r="AL51" s="49">
        <f t="shared" si="86"/>
        <v>0</v>
      </c>
      <c r="AM51" s="49">
        <f t="shared" si="86"/>
        <v>0</v>
      </c>
      <c r="AN51" s="49" t="e">
        <f t="shared" si="14"/>
        <v>#REF!</v>
      </c>
      <c r="AO51" s="49" t="e">
        <f t="shared" si="15"/>
        <v>#REF!</v>
      </c>
      <c r="AP51" s="49" t="e">
        <f t="shared" si="16"/>
        <v>#REF!</v>
      </c>
      <c r="AQ51" s="49" t="e">
        <f t="shared" si="17"/>
        <v>#REF!</v>
      </c>
      <c r="AR51" s="49" t="e">
        <f t="shared" si="18"/>
        <v>#REF!</v>
      </c>
      <c r="AS51" s="49" t="e">
        <f t="shared" si="19"/>
        <v>#REF!</v>
      </c>
      <c r="AT51" s="49" t="e">
        <f t="shared" si="20"/>
        <v>#REF!</v>
      </c>
      <c r="AU51" s="49" t="e">
        <f t="shared" si="21"/>
        <v>#REF!</v>
      </c>
      <c r="AV51" s="49" t="e">
        <f t="shared" si="22"/>
        <v>#REF!</v>
      </c>
      <c r="AW51" s="49" t="e">
        <f t="shared" si="23"/>
        <v>#REF!</v>
      </c>
      <c r="AX51" s="49" t="e">
        <f t="shared" si="24"/>
        <v>#REF!</v>
      </c>
    </row>
    <row r="52" spans="1:50" ht="50.1" hidden="1" customHeight="1" x14ac:dyDescent="0.25">
      <c r="A52" s="19"/>
      <c r="B52" s="91" t="str">
        <f t="shared" ref="B52:E58" si="87">B36</f>
        <v>Mois</v>
      </c>
      <c r="C52" s="70" t="str">
        <f t="shared" si="87"/>
        <v xml:space="preserve">VILLE : </v>
      </c>
      <c r="D52" s="70" t="str">
        <f t="shared" si="87"/>
        <v>ANNEE</v>
      </c>
      <c r="E52" s="70" t="str">
        <f t="shared" si="87"/>
        <v xml:space="preserve">Surface de plancher </v>
      </c>
      <c r="F52" s="92">
        <v>2010</v>
      </c>
      <c r="G52" s="92">
        <f>F52+1</f>
        <v>2011</v>
      </c>
      <c r="H52" s="92">
        <f>G52+1</f>
        <v>2012</v>
      </c>
      <c r="I52" s="92">
        <f t="shared" ref="I52:Q52" si="88">H52+1</f>
        <v>2013</v>
      </c>
      <c r="J52" s="92">
        <f t="shared" si="88"/>
        <v>2014</v>
      </c>
      <c r="K52" s="92">
        <f t="shared" si="88"/>
        <v>2015</v>
      </c>
      <c r="L52" s="92">
        <f t="shared" si="88"/>
        <v>2016</v>
      </c>
      <c r="M52" s="92">
        <f t="shared" si="88"/>
        <v>2017</v>
      </c>
      <c r="N52" s="92">
        <f t="shared" si="88"/>
        <v>2018</v>
      </c>
      <c r="O52" s="92">
        <f t="shared" si="88"/>
        <v>2019</v>
      </c>
      <c r="P52" s="92">
        <f t="shared" si="88"/>
        <v>2020</v>
      </c>
      <c r="Q52" s="92">
        <f t="shared" si="88"/>
        <v>2021</v>
      </c>
      <c r="R52" s="92">
        <f t="shared" ref="R52" si="89">Q52+1</f>
        <v>2022</v>
      </c>
      <c r="S52" s="92">
        <f t="shared" ref="S52" si="90">R52+1</f>
        <v>2023</v>
      </c>
      <c r="T52" s="92">
        <f t="shared" ref="T52" si="91">S52+1</f>
        <v>2024</v>
      </c>
      <c r="U52" s="92">
        <f t="shared" ref="U52" si="92">T52+1</f>
        <v>2025</v>
      </c>
      <c r="V52" s="92">
        <f t="shared" ref="V52" si="93">U52+1</f>
        <v>2026</v>
      </c>
      <c r="W52" s="92">
        <f t="shared" ref="W52" si="94">V52+1</f>
        <v>2027</v>
      </c>
      <c r="X52" s="92">
        <f t="shared" ref="X52" si="95">W52+1</f>
        <v>2028</v>
      </c>
      <c r="Y52" s="92">
        <f t="shared" ref="Y52" si="96">X52+1</f>
        <v>2029</v>
      </c>
      <c r="Z52" s="92">
        <f t="shared" ref="Z52" si="97">Y52+1</f>
        <v>2030</v>
      </c>
      <c r="AA52" s="4"/>
      <c r="AB52" s="50" t="e">
        <f>IF(#REF!="",0,#REF!)</f>
        <v>#REF!</v>
      </c>
      <c r="AC52" s="49" t="e">
        <f>#REF!</f>
        <v>#REF!</v>
      </c>
      <c r="AD52" s="49" t="str">
        <f>F83</f>
        <v>EMISSIONS ANNUELLES de CO2 en kg</v>
      </c>
      <c r="AE52" s="49">
        <f t="shared" ref="AE52:AM52" si="98">H83</f>
        <v>0</v>
      </c>
      <c r="AF52" s="49">
        <f t="shared" si="98"/>
        <v>0</v>
      </c>
      <c r="AG52" s="49">
        <f t="shared" si="98"/>
        <v>0</v>
      </c>
      <c r="AH52" s="49">
        <f t="shared" si="98"/>
        <v>0</v>
      </c>
      <c r="AI52" s="49">
        <f t="shared" si="98"/>
        <v>0</v>
      </c>
      <c r="AJ52" s="49">
        <f t="shared" si="98"/>
        <v>0</v>
      </c>
      <c r="AK52" s="49">
        <f t="shared" si="98"/>
        <v>0</v>
      </c>
      <c r="AL52" s="49">
        <f t="shared" si="98"/>
        <v>0</v>
      </c>
      <c r="AM52" s="49">
        <f t="shared" si="98"/>
        <v>0</v>
      </c>
      <c r="AN52" s="49" t="e">
        <f t="shared" si="14"/>
        <v>#REF!</v>
      </c>
      <c r="AO52" s="49" t="e">
        <f t="shared" si="15"/>
        <v>#REF!</v>
      </c>
      <c r="AP52" s="49" t="e">
        <f t="shared" si="16"/>
        <v>#REF!</v>
      </c>
      <c r="AQ52" s="49" t="e">
        <f t="shared" si="17"/>
        <v>#REF!</v>
      </c>
      <c r="AR52" s="49" t="e">
        <f t="shared" si="18"/>
        <v>#REF!</v>
      </c>
      <c r="AS52" s="49" t="e">
        <f t="shared" si="19"/>
        <v>#REF!</v>
      </c>
      <c r="AT52" s="49" t="e">
        <f t="shared" si="20"/>
        <v>#REF!</v>
      </c>
      <c r="AU52" s="49" t="e">
        <f t="shared" si="21"/>
        <v>#REF!</v>
      </c>
      <c r="AV52" s="49" t="e">
        <f t="shared" si="22"/>
        <v>#REF!</v>
      </c>
      <c r="AW52" s="49" t="e">
        <f t="shared" si="23"/>
        <v>#REF!</v>
      </c>
      <c r="AX52" s="49" t="e">
        <f t="shared" si="24"/>
        <v>#REF!</v>
      </c>
    </row>
    <row r="53" spans="1:50" ht="24.95" hidden="1" customHeight="1" x14ac:dyDescent="0.25">
      <c r="A53" s="19"/>
      <c r="B53" s="72" t="str">
        <f t="shared" si="87"/>
        <v>Janvier</v>
      </c>
      <c r="C53" s="11" t="str">
        <f t="shared" si="87"/>
        <v>Béziers</v>
      </c>
      <c r="D53" s="11" t="str">
        <f t="shared" si="87"/>
        <v/>
      </c>
      <c r="E53" s="45">
        <f t="shared" si="87"/>
        <v>7871</v>
      </c>
      <c r="F53" s="21">
        <f>'CONSOMMATIONS kWh PCI'!F55*NOTICE!$R$11/1000</f>
        <v>0</v>
      </c>
      <c r="G53" s="21">
        <f>'CONSOMMATIONS kWh PCI'!G55*NOTICE!$R$11/1000</f>
        <v>0</v>
      </c>
      <c r="H53" s="21">
        <f>'CONSOMMATIONS kWh PCI'!H55*NOTICE!$R$11/1000</f>
        <v>0</v>
      </c>
      <c r="I53" s="21">
        <f>'CONSOMMATIONS kWh PCI'!I55*NOTICE!$R$11/1000</f>
        <v>0</v>
      </c>
      <c r="J53" s="21">
        <f>'CONSOMMATIONS kWh PCI'!J55*NOTICE!$R$11/1000</f>
        <v>0</v>
      </c>
      <c r="K53" s="21">
        <f>'CONSOMMATIONS kWh PCI'!K55*NOTICE!$R$11/1000</f>
        <v>0</v>
      </c>
      <c r="L53" s="21">
        <f>'CONSOMMATIONS kWh PCI'!L55*NOTICE!$R$11/1000</f>
        <v>0</v>
      </c>
      <c r="M53" s="21">
        <f>'CONSOMMATIONS kWh PCI'!M55*NOTICE!$R$11/1000</f>
        <v>0</v>
      </c>
      <c r="N53" s="21">
        <f>'CONSOMMATIONS kWh PCI'!N55*NOTICE!$R$11/1000</f>
        <v>0</v>
      </c>
      <c r="O53" s="21">
        <f>'CONSOMMATIONS kWh PCI'!O55*NOTICE!$R$11/1000</f>
        <v>0</v>
      </c>
      <c r="P53" s="21">
        <f>'CONSOMMATIONS kWh PCI'!P55*NOTICE!$R$11/1000</f>
        <v>0</v>
      </c>
      <c r="Q53" s="21">
        <f>'CONSOMMATIONS kWh PCI'!Q55*NOTICE!$R$11/1000</f>
        <v>0</v>
      </c>
      <c r="R53" s="21">
        <f>'CONSOMMATIONS kWh PCI'!R55*NOTICE!$R$11/1000</f>
        <v>0</v>
      </c>
      <c r="S53" s="21">
        <f>'CONSOMMATIONS kWh PCI'!S55*NOTICE!$R$11/1000</f>
        <v>0</v>
      </c>
      <c r="T53" s="21">
        <f>'CONSOMMATIONS kWh PCI'!T55*NOTICE!$R$11/1000</f>
        <v>0</v>
      </c>
      <c r="U53" s="21">
        <f>'CONSOMMATIONS kWh PCI'!U55*NOTICE!$R$11/1000</f>
        <v>0</v>
      </c>
      <c r="V53" s="21">
        <f>'CONSOMMATIONS kWh PCI'!V55*NOTICE!$R$11/1000</f>
        <v>0</v>
      </c>
      <c r="W53" s="21">
        <f>'CONSOMMATIONS kWh PCI'!W55*NOTICE!$R$11/1000</f>
        <v>0</v>
      </c>
      <c r="X53" s="21">
        <f>'CONSOMMATIONS kWh PCI'!X55*NOTICE!$R$11/1000</f>
        <v>0</v>
      </c>
      <c r="Y53" s="21">
        <f>'CONSOMMATIONS kWh PCI'!Y55*NOTICE!$R$11/1000</f>
        <v>0</v>
      </c>
      <c r="Z53" s="21">
        <f>'CONSOMMATIONS kWh PCI'!Z55*NOTICE!$R$11/1000</f>
        <v>0</v>
      </c>
      <c r="AA53" s="4"/>
      <c r="AB53" s="49" t="e">
        <f>#REF!</f>
        <v>#REF!</v>
      </c>
      <c r="AC53" s="49">
        <f t="shared" ref="AC53:AL57" si="99">F84</f>
        <v>2010</v>
      </c>
      <c r="AD53" s="49">
        <f t="shared" si="99"/>
        <v>2011</v>
      </c>
      <c r="AE53" s="49">
        <f t="shared" si="99"/>
        <v>2012</v>
      </c>
      <c r="AF53" s="49">
        <f t="shared" si="99"/>
        <v>2013</v>
      </c>
      <c r="AG53" s="49">
        <f t="shared" si="99"/>
        <v>2014</v>
      </c>
      <c r="AH53" s="49">
        <f t="shared" si="99"/>
        <v>2015</v>
      </c>
      <c r="AI53" s="49">
        <f t="shared" si="99"/>
        <v>2016</v>
      </c>
      <c r="AJ53" s="49">
        <f t="shared" si="99"/>
        <v>2017</v>
      </c>
      <c r="AK53" s="49">
        <f t="shared" si="99"/>
        <v>2018</v>
      </c>
      <c r="AL53" s="49">
        <f t="shared" si="99"/>
        <v>2019</v>
      </c>
      <c r="AN53" s="49" t="e">
        <f>#REF!*AC53</f>
        <v>#REF!</v>
      </c>
      <c r="AO53" s="49" t="e">
        <f>#REF!*AD53</f>
        <v>#REF!</v>
      </c>
      <c r="AP53" s="49" t="e">
        <f>#REF!*AE53</f>
        <v>#REF!</v>
      </c>
      <c r="AQ53" s="49" t="e">
        <f>#REF!*AF53</f>
        <v>#REF!</v>
      </c>
      <c r="AR53" s="49" t="e">
        <f>#REF!*AG53</f>
        <v>#REF!</v>
      </c>
      <c r="AS53" s="49" t="e">
        <f>#REF!*AH53</f>
        <v>#REF!</v>
      </c>
      <c r="AT53" s="49" t="e">
        <f>#REF!*AI53</f>
        <v>#REF!</v>
      </c>
      <c r="AU53" s="49" t="e">
        <f>#REF!*AJ53</f>
        <v>#REF!</v>
      </c>
      <c r="AV53" s="49" t="e">
        <f>#REF!*AK53</f>
        <v>#REF!</v>
      </c>
      <c r="AW53" s="49" t="e">
        <f>#REF!*AL53</f>
        <v>#REF!</v>
      </c>
    </row>
    <row r="54" spans="1:50" ht="24.95" hidden="1" customHeight="1" x14ac:dyDescent="0.25">
      <c r="A54" s="19"/>
      <c r="B54" s="72" t="str">
        <f t="shared" si="87"/>
        <v>Février</v>
      </c>
      <c r="C54" s="11" t="str">
        <f t="shared" si="87"/>
        <v>Béziers</v>
      </c>
      <c r="D54" s="11" t="str">
        <f t="shared" si="87"/>
        <v/>
      </c>
      <c r="E54" s="45">
        <f t="shared" si="87"/>
        <v>7871</v>
      </c>
      <c r="F54" s="21">
        <f>'CONSOMMATIONS kWh PCI'!F56*NOTICE!$R$11/1000</f>
        <v>0</v>
      </c>
      <c r="G54" s="21">
        <f>'CONSOMMATIONS kWh PCI'!G56*NOTICE!$R$11/1000</f>
        <v>0</v>
      </c>
      <c r="H54" s="21">
        <f>'CONSOMMATIONS kWh PCI'!H56*NOTICE!$R$11/1000</f>
        <v>0</v>
      </c>
      <c r="I54" s="21">
        <f>'CONSOMMATIONS kWh PCI'!I56*NOTICE!$R$11/1000</f>
        <v>0</v>
      </c>
      <c r="J54" s="21">
        <f>'CONSOMMATIONS kWh PCI'!J56*NOTICE!$R$11/1000</f>
        <v>0</v>
      </c>
      <c r="K54" s="21">
        <f>'CONSOMMATIONS kWh PCI'!K56*NOTICE!$R$11/1000</f>
        <v>0</v>
      </c>
      <c r="L54" s="21">
        <f>'CONSOMMATIONS kWh PCI'!L56*NOTICE!$R$11/1000</f>
        <v>0</v>
      </c>
      <c r="M54" s="21">
        <f>'CONSOMMATIONS kWh PCI'!M56*NOTICE!$R$11/1000</f>
        <v>0</v>
      </c>
      <c r="N54" s="21">
        <f>'CONSOMMATIONS kWh PCI'!N56*NOTICE!$R$11/1000</f>
        <v>0</v>
      </c>
      <c r="O54" s="21">
        <f>'CONSOMMATIONS kWh PCI'!O56*NOTICE!$R$11/1000</f>
        <v>0</v>
      </c>
      <c r="P54" s="21">
        <f>'CONSOMMATIONS kWh PCI'!P56*NOTICE!$R$11/1000</f>
        <v>0</v>
      </c>
      <c r="Q54" s="21">
        <f>'CONSOMMATIONS kWh PCI'!Q56*NOTICE!$R$11/1000</f>
        <v>0</v>
      </c>
      <c r="R54" s="21">
        <f>'CONSOMMATIONS kWh PCI'!R56*NOTICE!$R$11/1000</f>
        <v>0</v>
      </c>
      <c r="S54" s="21">
        <f>'CONSOMMATIONS kWh PCI'!S56*NOTICE!$R$11/1000</f>
        <v>0</v>
      </c>
      <c r="T54" s="21">
        <f>'CONSOMMATIONS kWh PCI'!T56*NOTICE!$R$11/1000</f>
        <v>0</v>
      </c>
      <c r="U54" s="21">
        <f>'CONSOMMATIONS kWh PCI'!U56*NOTICE!$R$11/1000</f>
        <v>0</v>
      </c>
      <c r="V54" s="21">
        <f>'CONSOMMATIONS kWh PCI'!V56*NOTICE!$R$11/1000</f>
        <v>0</v>
      </c>
      <c r="W54" s="21">
        <f>'CONSOMMATIONS kWh PCI'!W56*NOTICE!$R$11/1000</f>
        <v>0</v>
      </c>
      <c r="X54" s="21">
        <f>'CONSOMMATIONS kWh PCI'!X56*NOTICE!$R$11/1000</f>
        <v>0</v>
      </c>
      <c r="Y54" s="21">
        <f>'CONSOMMATIONS kWh PCI'!Y56*NOTICE!$R$11/1000</f>
        <v>0</v>
      </c>
      <c r="Z54" s="21">
        <f>'CONSOMMATIONS kWh PCI'!Z56*NOTICE!$R$11/1000</f>
        <v>0</v>
      </c>
      <c r="AA54" s="4"/>
      <c r="AB54" s="49" t="e">
        <f>#REF!</f>
        <v>#REF!</v>
      </c>
      <c r="AC54" s="49">
        <f t="shared" si="99"/>
        <v>0</v>
      </c>
      <c r="AD54" s="49">
        <f t="shared" si="99"/>
        <v>0</v>
      </c>
      <c r="AE54" s="49">
        <f t="shared" si="99"/>
        <v>0</v>
      </c>
      <c r="AF54" s="49">
        <f t="shared" si="99"/>
        <v>0</v>
      </c>
      <c r="AG54" s="49">
        <f t="shared" si="99"/>
        <v>0</v>
      </c>
      <c r="AH54" s="49">
        <f t="shared" si="99"/>
        <v>0</v>
      </c>
      <c r="AI54" s="49">
        <f t="shared" si="99"/>
        <v>0</v>
      </c>
      <c r="AJ54" s="49">
        <f t="shared" si="99"/>
        <v>0</v>
      </c>
      <c r="AK54" s="49">
        <f t="shared" si="99"/>
        <v>0</v>
      </c>
      <c r="AL54" s="49">
        <f t="shared" si="99"/>
        <v>0</v>
      </c>
      <c r="AN54" s="49" t="e">
        <f>#REF!*AC54</f>
        <v>#REF!</v>
      </c>
      <c r="AO54" s="49" t="e">
        <f>#REF!*AD54</f>
        <v>#REF!</v>
      </c>
      <c r="AP54" s="49" t="e">
        <f>#REF!*AE54</f>
        <v>#REF!</v>
      </c>
      <c r="AQ54" s="49" t="e">
        <f>#REF!*AF54</f>
        <v>#REF!</v>
      </c>
      <c r="AR54" s="49" t="e">
        <f>#REF!*AG54</f>
        <v>#REF!</v>
      </c>
      <c r="AS54" s="49" t="e">
        <f>#REF!*AH54</f>
        <v>#REF!</v>
      </c>
      <c r="AT54" s="49" t="e">
        <f>#REF!*AI54</f>
        <v>#REF!</v>
      </c>
      <c r="AU54" s="49" t="e">
        <f>#REF!*AJ54</f>
        <v>#REF!</v>
      </c>
      <c r="AV54" s="49" t="e">
        <f>#REF!*AK54</f>
        <v>#REF!</v>
      </c>
      <c r="AW54" s="49" t="e">
        <f>#REF!*AL54</f>
        <v>#REF!</v>
      </c>
    </row>
    <row r="55" spans="1:50" ht="24.95" hidden="1" customHeight="1" x14ac:dyDescent="0.25">
      <c r="A55" s="19"/>
      <c r="B55" s="72" t="str">
        <f t="shared" si="87"/>
        <v>Mars</v>
      </c>
      <c r="C55" s="11" t="str">
        <f t="shared" si="87"/>
        <v>Béziers</v>
      </c>
      <c r="D55" s="11" t="str">
        <f t="shared" si="87"/>
        <v/>
      </c>
      <c r="E55" s="45">
        <f t="shared" si="87"/>
        <v>7871</v>
      </c>
      <c r="F55" s="21">
        <f>'CONSOMMATIONS kWh PCI'!F57*NOTICE!$R$11/1000</f>
        <v>0</v>
      </c>
      <c r="G55" s="21">
        <f>'CONSOMMATIONS kWh PCI'!G57*NOTICE!$R$11/1000</f>
        <v>0</v>
      </c>
      <c r="H55" s="21">
        <f>'CONSOMMATIONS kWh PCI'!H57*NOTICE!$R$11/1000</f>
        <v>0</v>
      </c>
      <c r="I55" s="21">
        <f>'CONSOMMATIONS kWh PCI'!I57*NOTICE!$R$11/1000</f>
        <v>0</v>
      </c>
      <c r="J55" s="21">
        <f>'CONSOMMATIONS kWh PCI'!J57*NOTICE!$R$11/1000</f>
        <v>0</v>
      </c>
      <c r="K55" s="21">
        <f>'CONSOMMATIONS kWh PCI'!K57*NOTICE!$R$11/1000</f>
        <v>0</v>
      </c>
      <c r="L55" s="21">
        <f>'CONSOMMATIONS kWh PCI'!L57*NOTICE!$R$11/1000</f>
        <v>0</v>
      </c>
      <c r="M55" s="21">
        <f>'CONSOMMATIONS kWh PCI'!M57*NOTICE!$R$11/1000</f>
        <v>0</v>
      </c>
      <c r="N55" s="21">
        <f>'CONSOMMATIONS kWh PCI'!N57*NOTICE!$R$11/1000</f>
        <v>0</v>
      </c>
      <c r="O55" s="21">
        <f>'CONSOMMATIONS kWh PCI'!O57*NOTICE!$R$11/1000</f>
        <v>0</v>
      </c>
      <c r="P55" s="21">
        <f>'CONSOMMATIONS kWh PCI'!P57*NOTICE!$R$11/1000</f>
        <v>0</v>
      </c>
      <c r="Q55" s="21">
        <f>'CONSOMMATIONS kWh PCI'!Q57*NOTICE!$R$11/1000</f>
        <v>0</v>
      </c>
      <c r="R55" s="21">
        <f>'CONSOMMATIONS kWh PCI'!R57*NOTICE!$R$11/1000</f>
        <v>0</v>
      </c>
      <c r="S55" s="21">
        <f>'CONSOMMATIONS kWh PCI'!S57*NOTICE!$R$11/1000</f>
        <v>0</v>
      </c>
      <c r="T55" s="21">
        <f>'CONSOMMATIONS kWh PCI'!T57*NOTICE!$R$11/1000</f>
        <v>0</v>
      </c>
      <c r="U55" s="21">
        <f>'CONSOMMATIONS kWh PCI'!U57*NOTICE!$R$11/1000</f>
        <v>0</v>
      </c>
      <c r="V55" s="21">
        <f>'CONSOMMATIONS kWh PCI'!V57*NOTICE!$R$11/1000</f>
        <v>0</v>
      </c>
      <c r="W55" s="21">
        <f>'CONSOMMATIONS kWh PCI'!W57*NOTICE!$R$11/1000</f>
        <v>0</v>
      </c>
      <c r="X55" s="21">
        <f>'CONSOMMATIONS kWh PCI'!X57*NOTICE!$R$11/1000</f>
        <v>0</v>
      </c>
      <c r="Y55" s="21">
        <f>'CONSOMMATIONS kWh PCI'!Y57*NOTICE!$R$11/1000</f>
        <v>0</v>
      </c>
      <c r="Z55" s="21">
        <f>'CONSOMMATIONS kWh PCI'!Z57*NOTICE!$R$11/1000</f>
        <v>0</v>
      </c>
      <c r="AA55" s="4"/>
      <c r="AB55" s="49" t="e">
        <f>#REF!</f>
        <v>#REF!</v>
      </c>
      <c r="AC55" s="49">
        <f t="shared" si="99"/>
        <v>0</v>
      </c>
      <c r="AD55" s="49">
        <f t="shared" si="99"/>
        <v>0</v>
      </c>
      <c r="AE55" s="49">
        <f t="shared" si="99"/>
        <v>0</v>
      </c>
      <c r="AF55" s="49">
        <f t="shared" si="99"/>
        <v>0</v>
      </c>
      <c r="AG55" s="49">
        <f t="shared" si="99"/>
        <v>0</v>
      </c>
      <c r="AH55" s="49">
        <f t="shared" si="99"/>
        <v>0</v>
      </c>
      <c r="AI55" s="49">
        <f t="shared" si="99"/>
        <v>0</v>
      </c>
      <c r="AJ55" s="49">
        <f t="shared" si="99"/>
        <v>0</v>
      </c>
      <c r="AK55" s="49">
        <f t="shared" si="99"/>
        <v>0</v>
      </c>
      <c r="AL55" s="49">
        <f t="shared" si="99"/>
        <v>0</v>
      </c>
      <c r="AN55" s="49" t="e">
        <f>#REF!*AC55</f>
        <v>#REF!</v>
      </c>
      <c r="AO55" s="49" t="e">
        <f>#REF!*AD55</f>
        <v>#REF!</v>
      </c>
      <c r="AP55" s="49" t="e">
        <f>#REF!*AE55</f>
        <v>#REF!</v>
      </c>
      <c r="AQ55" s="49" t="e">
        <f>#REF!*AF55</f>
        <v>#REF!</v>
      </c>
      <c r="AR55" s="49" t="e">
        <f>#REF!*AG55</f>
        <v>#REF!</v>
      </c>
      <c r="AS55" s="49" t="e">
        <f>#REF!*AH55</f>
        <v>#REF!</v>
      </c>
      <c r="AT55" s="49" t="e">
        <f>#REF!*AI55</f>
        <v>#REF!</v>
      </c>
      <c r="AU55" s="49" t="e">
        <f>#REF!*AJ55</f>
        <v>#REF!</v>
      </c>
      <c r="AV55" s="49" t="e">
        <f>#REF!*AK55</f>
        <v>#REF!</v>
      </c>
      <c r="AW55" s="49" t="e">
        <f>#REF!*AL55</f>
        <v>#REF!</v>
      </c>
    </row>
    <row r="56" spans="1:50" ht="24.95" hidden="1" customHeight="1" x14ac:dyDescent="0.25">
      <c r="A56" s="19"/>
      <c r="B56" s="72" t="str">
        <f t="shared" si="87"/>
        <v>Avril</v>
      </c>
      <c r="C56" s="11" t="str">
        <f t="shared" si="87"/>
        <v>Béziers</v>
      </c>
      <c r="D56" s="11" t="str">
        <f t="shared" si="87"/>
        <v/>
      </c>
      <c r="E56" s="45">
        <f t="shared" si="87"/>
        <v>7871</v>
      </c>
      <c r="F56" s="21">
        <f>'CONSOMMATIONS kWh PCI'!F58*NOTICE!$R$11/1000</f>
        <v>0</v>
      </c>
      <c r="G56" s="21">
        <f>'CONSOMMATIONS kWh PCI'!G58*NOTICE!$R$11/1000</f>
        <v>0</v>
      </c>
      <c r="H56" s="21">
        <f>'CONSOMMATIONS kWh PCI'!H58*NOTICE!$R$11/1000</f>
        <v>0</v>
      </c>
      <c r="I56" s="21">
        <f>'CONSOMMATIONS kWh PCI'!I58*NOTICE!$R$11/1000</f>
        <v>0</v>
      </c>
      <c r="J56" s="21">
        <f>'CONSOMMATIONS kWh PCI'!J58*NOTICE!$R$11/1000</f>
        <v>0</v>
      </c>
      <c r="K56" s="21">
        <f>'CONSOMMATIONS kWh PCI'!K58*NOTICE!$R$11/1000</f>
        <v>0</v>
      </c>
      <c r="L56" s="21">
        <f>'CONSOMMATIONS kWh PCI'!L58*NOTICE!$R$11/1000</f>
        <v>0</v>
      </c>
      <c r="M56" s="21">
        <f>'CONSOMMATIONS kWh PCI'!M58*NOTICE!$R$11/1000</f>
        <v>0</v>
      </c>
      <c r="N56" s="21">
        <f>'CONSOMMATIONS kWh PCI'!N58*NOTICE!$R$11/1000</f>
        <v>0</v>
      </c>
      <c r="O56" s="21">
        <f>'CONSOMMATIONS kWh PCI'!O58*NOTICE!$R$11/1000</f>
        <v>0</v>
      </c>
      <c r="P56" s="21">
        <f>'CONSOMMATIONS kWh PCI'!P58*NOTICE!$R$11/1000</f>
        <v>0</v>
      </c>
      <c r="Q56" s="21">
        <f>'CONSOMMATIONS kWh PCI'!Q58*NOTICE!$R$11/1000</f>
        <v>0</v>
      </c>
      <c r="R56" s="21">
        <f>'CONSOMMATIONS kWh PCI'!R58*NOTICE!$R$11/1000</f>
        <v>0</v>
      </c>
      <c r="S56" s="21">
        <f>'CONSOMMATIONS kWh PCI'!S58*NOTICE!$R$11/1000</f>
        <v>0</v>
      </c>
      <c r="T56" s="21">
        <f>'CONSOMMATIONS kWh PCI'!T58*NOTICE!$R$11/1000</f>
        <v>0</v>
      </c>
      <c r="U56" s="21">
        <f>'CONSOMMATIONS kWh PCI'!U58*NOTICE!$R$11/1000</f>
        <v>0</v>
      </c>
      <c r="V56" s="21">
        <f>'CONSOMMATIONS kWh PCI'!V58*NOTICE!$R$11/1000</f>
        <v>0</v>
      </c>
      <c r="W56" s="21">
        <f>'CONSOMMATIONS kWh PCI'!W58*NOTICE!$R$11/1000</f>
        <v>0</v>
      </c>
      <c r="X56" s="21">
        <f>'CONSOMMATIONS kWh PCI'!X58*NOTICE!$R$11/1000</f>
        <v>0</v>
      </c>
      <c r="Y56" s="21">
        <f>'CONSOMMATIONS kWh PCI'!Y58*NOTICE!$R$11/1000</f>
        <v>0</v>
      </c>
      <c r="Z56" s="21">
        <f>'CONSOMMATIONS kWh PCI'!Z58*NOTICE!$R$11/1000</f>
        <v>0</v>
      </c>
      <c r="AA56" s="4"/>
      <c r="AB56" s="49" t="e">
        <f>#REF!</f>
        <v>#REF!</v>
      </c>
      <c r="AC56" s="49">
        <f t="shared" si="99"/>
        <v>0</v>
      </c>
      <c r="AD56" s="49">
        <f t="shared" si="99"/>
        <v>0</v>
      </c>
      <c r="AE56" s="49">
        <f t="shared" si="99"/>
        <v>0</v>
      </c>
      <c r="AF56" s="49">
        <f t="shared" si="99"/>
        <v>0</v>
      </c>
      <c r="AG56" s="49">
        <f t="shared" si="99"/>
        <v>0</v>
      </c>
      <c r="AH56" s="49">
        <f t="shared" si="99"/>
        <v>0</v>
      </c>
      <c r="AI56" s="49">
        <f t="shared" si="99"/>
        <v>0</v>
      </c>
      <c r="AJ56" s="49">
        <f t="shared" si="99"/>
        <v>0</v>
      </c>
      <c r="AK56" s="49">
        <f t="shared" si="99"/>
        <v>0</v>
      </c>
      <c r="AL56" s="49">
        <f t="shared" si="99"/>
        <v>0</v>
      </c>
      <c r="AN56" s="49" t="e">
        <f>#REF!*AC56</f>
        <v>#REF!</v>
      </c>
      <c r="AO56" s="49" t="e">
        <f>#REF!*AD56</f>
        <v>#REF!</v>
      </c>
      <c r="AP56" s="49" t="e">
        <f>#REF!*AE56</f>
        <v>#REF!</v>
      </c>
      <c r="AQ56" s="49" t="e">
        <f>#REF!*AF56</f>
        <v>#REF!</v>
      </c>
      <c r="AR56" s="49" t="e">
        <f>#REF!*AG56</f>
        <v>#REF!</v>
      </c>
      <c r="AS56" s="49" t="e">
        <f>#REF!*AH56</f>
        <v>#REF!</v>
      </c>
      <c r="AT56" s="49" t="e">
        <f>#REF!*AI56</f>
        <v>#REF!</v>
      </c>
      <c r="AU56" s="49" t="e">
        <f>#REF!*AJ56</f>
        <v>#REF!</v>
      </c>
      <c r="AV56" s="49" t="e">
        <f>#REF!*AK56</f>
        <v>#REF!</v>
      </c>
      <c r="AW56" s="49" t="e">
        <f>#REF!*AL56</f>
        <v>#REF!</v>
      </c>
    </row>
    <row r="57" spans="1:50" ht="24.95" hidden="1" customHeight="1" x14ac:dyDescent="0.25">
      <c r="A57" s="19"/>
      <c r="B57" s="72" t="str">
        <f t="shared" si="87"/>
        <v>Mai</v>
      </c>
      <c r="C57" s="11" t="str">
        <f t="shared" si="87"/>
        <v>Béziers</v>
      </c>
      <c r="D57" s="11" t="str">
        <f t="shared" si="87"/>
        <v/>
      </c>
      <c r="E57" s="45">
        <f t="shared" si="87"/>
        <v>7871</v>
      </c>
      <c r="F57" s="21">
        <f>'CONSOMMATIONS kWh PCI'!F59*NOTICE!$R$11/1000</f>
        <v>0</v>
      </c>
      <c r="G57" s="21">
        <f>'CONSOMMATIONS kWh PCI'!G59*NOTICE!$R$11/1000</f>
        <v>0</v>
      </c>
      <c r="H57" s="21">
        <f>'CONSOMMATIONS kWh PCI'!H59*NOTICE!$R$11/1000</f>
        <v>0</v>
      </c>
      <c r="I57" s="21">
        <f>'CONSOMMATIONS kWh PCI'!I59*NOTICE!$R$11/1000</f>
        <v>0</v>
      </c>
      <c r="J57" s="21">
        <f>'CONSOMMATIONS kWh PCI'!J59*NOTICE!$R$11/1000</f>
        <v>0</v>
      </c>
      <c r="K57" s="21">
        <f>'CONSOMMATIONS kWh PCI'!K59*NOTICE!$R$11/1000</f>
        <v>0</v>
      </c>
      <c r="L57" s="21">
        <f>'CONSOMMATIONS kWh PCI'!L59*NOTICE!$R$11/1000</f>
        <v>0</v>
      </c>
      <c r="M57" s="21">
        <f>'CONSOMMATIONS kWh PCI'!M59*NOTICE!$R$11/1000</f>
        <v>0</v>
      </c>
      <c r="N57" s="21">
        <f>'CONSOMMATIONS kWh PCI'!N59*NOTICE!$R$11/1000</f>
        <v>0</v>
      </c>
      <c r="O57" s="21">
        <f>'CONSOMMATIONS kWh PCI'!O59*NOTICE!$R$11/1000</f>
        <v>0</v>
      </c>
      <c r="P57" s="21">
        <f>'CONSOMMATIONS kWh PCI'!P59*NOTICE!$R$11/1000</f>
        <v>0</v>
      </c>
      <c r="Q57" s="21">
        <f>'CONSOMMATIONS kWh PCI'!Q59*NOTICE!$R$11/1000</f>
        <v>0</v>
      </c>
      <c r="R57" s="21">
        <f>'CONSOMMATIONS kWh PCI'!R59*NOTICE!$R$11/1000</f>
        <v>0</v>
      </c>
      <c r="S57" s="21">
        <f>'CONSOMMATIONS kWh PCI'!S59*NOTICE!$R$11/1000</f>
        <v>0</v>
      </c>
      <c r="T57" s="21">
        <f>'CONSOMMATIONS kWh PCI'!T59*NOTICE!$R$11/1000</f>
        <v>0</v>
      </c>
      <c r="U57" s="21">
        <f>'CONSOMMATIONS kWh PCI'!U59*NOTICE!$R$11/1000</f>
        <v>0</v>
      </c>
      <c r="V57" s="21">
        <f>'CONSOMMATIONS kWh PCI'!V59*NOTICE!$R$11/1000</f>
        <v>0</v>
      </c>
      <c r="W57" s="21">
        <f>'CONSOMMATIONS kWh PCI'!W59*NOTICE!$R$11/1000</f>
        <v>0</v>
      </c>
      <c r="X57" s="21">
        <f>'CONSOMMATIONS kWh PCI'!X59*NOTICE!$R$11/1000</f>
        <v>0</v>
      </c>
      <c r="Y57" s="21">
        <f>'CONSOMMATIONS kWh PCI'!Y59*NOTICE!$R$11/1000</f>
        <v>0</v>
      </c>
      <c r="Z57" s="21">
        <f>'CONSOMMATIONS kWh PCI'!Z59*NOTICE!$R$11/1000</f>
        <v>0</v>
      </c>
      <c r="AA57" s="4"/>
      <c r="AB57" s="49" t="e">
        <f>#REF!</f>
        <v>#REF!</v>
      </c>
      <c r="AC57" s="49">
        <f t="shared" si="99"/>
        <v>0</v>
      </c>
      <c r="AD57" s="49">
        <f t="shared" si="99"/>
        <v>0</v>
      </c>
      <c r="AE57" s="49">
        <f t="shared" si="99"/>
        <v>0</v>
      </c>
      <c r="AF57" s="49">
        <f t="shared" si="99"/>
        <v>0</v>
      </c>
      <c r="AG57" s="49">
        <f t="shared" si="99"/>
        <v>0</v>
      </c>
      <c r="AH57" s="49">
        <f t="shared" si="99"/>
        <v>0</v>
      </c>
      <c r="AI57" s="49">
        <f t="shared" si="99"/>
        <v>0</v>
      </c>
      <c r="AJ57" s="49">
        <f t="shared" si="99"/>
        <v>0</v>
      </c>
      <c r="AK57" s="49">
        <f t="shared" si="99"/>
        <v>0</v>
      </c>
      <c r="AL57" s="49">
        <f t="shared" si="99"/>
        <v>0</v>
      </c>
      <c r="AN57" s="49" t="e">
        <f>#REF!*AC57</f>
        <v>#REF!</v>
      </c>
      <c r="AO57" s="49" t="e">
        <f>#REF!*AD57</f>
        <v>#REF!</v>
      </c>
      <c r="AP57" s="49" t="e">
        <f>#REF!*AE57</f>
        <v>#REF!</v>
      </c>
      <c r="AQ57" s="49" t="e">
        <f>#REF!*AF57</f>
        <v>#REF!</v>
      </c>
      <c r="AR57" s="49" t="e">
        <f>#REF!*AG57</f>
        <v>#REF!</v>
      </c>
      <c r="AS57" s="49" t="e">
        <f>#REF!*AH57</f>
        <v>#REF!</v>
      </c>
      <c r="AT57" s="49" t="e">
        <f>#REF!*AI57</f>
        <v>#REF!</v>
      </c>
      <c r="AU57" s="49" t="e">
        <f>#REF!*AJ57</f>
        <v>#REF!</v>
      </c>
      <c r="AV57" s="49" t="e">
        <f>#REF!*AK57</f>
        <v>#REF!</v>
      </c>
      <c r="AW57" s="49" t="e">
        <f>#REF!*AL57</f>
        <v>#REF!</v>
      </c>
    </row>
    <row r="58" spans="1:50" ht="24.95" hidden="1" customHeight="1" x14ac:dyDescent="0.25">
      <c r="A58" s="19"/>
      <c r="B58" s="72" t="str">
        <f t="shared" si="87"/>
        <v>Juin</v>
      </c>
      <c r="C58" s="11" t="str">
        <f t="shared" si="87"/>
        <v>Béziers</v>
      </c>
      <c r="D58" s="11" t="str">
        <f t="shared" si="87"/>
        <v/>
      </c>
      <c r="E58" s="45">
        <f t="shared" si="87"/>
        <v>7871</v>
      </c>
      <c r="F58" s="21">
        <f>'CONSOMMATIONS kWh PCI'!F60*NOTICE!$R$11/1000</f>
        <v>0</v>
      </c>
      <c r="G58" s="21">
        <f>'CONSOMMATIONS kWh PCI'!G60*NOTICE!$R$11/1000</f>
        <v>0</v>
      </c>
      <c r="H58" s="21">
        <f>'CONSOMMATIONS kWh PCI'!H60*NOTICE!$R$11/1000</f>
        <v>0</v>
      </c>
      <c r="I58" s="21">
        <f>'CONSOMMATIONS kWh PCI'!I60*NOTICE!$R$11/1000</f>
        <v>0</v>
      </c>
      <c r="J58" s="21">
        <f>'CONSOMMATIONS kWh PCI'!J60*NOTICE!$R$11/1000</f>
        <v>0</v>
      </c>
      <c r="K58" s="21">
        <f>'CONSOMMATIONS kWh PCI'!K60*NOTICE!$R$11/1000</f>
        <v>0</v>
      </c>
      <c r="L58" s="21">
        <f>'CONSOMMATIONS kWh PCI'!L60*NOTICE!$R$11/1000</f>
        <v>0</v>
      </c>
      <c r="M58" s="21">
        <f>'CONSOMMATIONS kWh PCI'!M60*NOTICE!$R$11/1000</f>
        <v>0</v>
      </c>
      <c r="N58" s="21">
        <f>'CONSOMMATIONS kWh PCI'!N60*NOTICE!$R$11/1000</f>
        <v>0</v>
      </c>
      <c r="O58" s="21">
        <f>'CONSOMMATIONS kWh PCI'!O60*NOTICE!$R$11/1000</f>
        <v>0</v>
      </c>
      <c r="P58" s="21">
        <f>'CONSOMMATIONS kWh PCI'!P60*NOTICE!$R$11/1000</f>
        <v>0</v>
      </c>
      <c r="Q58" s="21">
        <f>'CONSOMMATIONS kWh PCI'!Q60*NOTICE!$R$11/1000</f>
        <v>0</v>
      </c>
      <c r="R58" s="21">
        <f>'CONSOMMATIONS kWh PCI'!R60*NOTICE!$R$11/1000</f>
        <v>0</v>
      </c>
      <c r="S58" s="21">
        <f>'CONSOMMATIONS kWh PCI'!S60*NOTICE!$R$11/1000</f>
        <v>0</v>
      </c>
      <c r="T58" s="21">
        <f>'CONSOMMATIONS kWh PCI'!T60*NOTICE!$R$11/1000</f>
        <v>0</v>
      </c>
      <c r="U58" s="21">
        <f>'CONSOMMATIONS kWh PCI'!U60*NOTICE!$R$11/1000</f>
        <v>0</v>
      </c>
      <c r="V58" s="21">
        <f>'CONSOMMATIONS kWh PCI'!V60*NOTICE!$R$11/1000</f>
        <v>0</v>
      </c>
      <c r="W58" s="21">
        <f>'CONSOMMATIONS kWh PCI'!W60*NOTICE!$R$11/1000</f>
        <v>0</v>
      </c>
      <c r="X58" s="21">
        <f>'CONSOMMATIONS kWh PCI'!X60*NOTICE!$R$11/1000</f>
        <v>0</v>
      </c>
      <c r="Y58" s="21">
        <f>'CONSOMMATIONS kWh PCI'!Y60*NOTICE!$R$11/1000</f>
        <v>0</v>
      </c>
      <c r="Z58" s="21">
        <f>'CONSOMMATIONS kWh PCI'!Z60*NOTICE!$R$11/1000</f>
        <v>0</v>
      </c>
      <c r="AA58" s="4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</row>
    <row r="59" spans="1:50" ht="24.95" hidden="1" customHeight="1" x14ac:dyDescent="0.25">
      <c r="A59" s="19"/>
      <c r="B59" s="72" t="str">
        <f t="shared" ref="B59:E65" si="100">B43</f>
        <v>Juillet</v>
      </c>
      <c r="C59" s="11" t="str">
        <f t="shared" si="100"/>
        <v>Béziers</v>
      </c>
      <c r="D59" s="11" t="str">
        <f t="shared" si="100"/>
        <v/>
      </c>
      <c r="E59" s="45">
        <f t="shared" si="100"/>
        <v>7871</v>
      </c>
      <c r="F59" s="21">
        <f>'CONSOMMATIONS kWh PCI'!F61*NOTICE!$R$11/1000</f>
        <v>0</v>
      </c>
      <c r="G59" s="21">
        <f>'CONSOMMATIONS kWh PCI'!G61*NOTICE!$R$11/1000</f>
        <v>0</v>
      </c>
      <c r="H59" s="21">
        <f>'CONSOMMATIONS kWh PCI'!H61*NOTICE!$R$11/1000</f>
        <v>0</v>
      </c>
      <c r="I59" s="21">
        <f>'CONSOMMATIONS kWh PCI'!I61*NOTICE!$R$11/1000</f>
        <v>0</v>
      </c>
      <c r="J59" s="21">
        <f>'CONSOMMATIONS kWh PCI'!J61*NOTICE!$R$11/1000</f>
        <v>0</v>
      </c>
      <c r="K59" s="21">
        <f>'CONSOMMATIONS kWh PCI'!K61*NOTICE!$R$11/1000</f>
        <v>0</v>
      </c>
      <c r="L59" s="21">
        <f>'CONSOMMATIONS kWh PCI'!L61*NOTICE!$R$11/1000</f>
        <v>0</v>
      </c>
      <c r="M59" s="21">
        <f>'CONSOMMATIONS kWh PCI'!M61*NOTICE!$R$11/1000</f>
        <v>0</v>
      </c>
      <c r="N59" s="21">
        <f>'CONSOMMATIONS kWh PCI'!N61*NOTICE!$R$11/1000</f>
        <v>0</v>
      </c>
      <c r="O59" s="21">
        <f>'CONSOMMATIONS kWh PCI'!O61*NOTICE!$R$11/1000</f>
        <v>0</v>
      </c>
      <c r="P59" s="21">
        <f>'CONSOMMATIONS kWh PCI'!P61*NOTICE!$R$11/1000</f>
        <v>0</v>
      </c>
      <c r="Q59" s="21">
        <f>'CONSOMMATIONS kWh PCI'!Q61*NOTICE!$R$11/1000</f>
        <v>0</v>
      </c>
      <c r="R59" s="21">
        <f>'CONSOMMATIONS kWh PCI'!R61*NOTICE!$R$11/1000</f>
        <v>0</v>
      </c>
      <c r="S59" s="21">
        <f>'CONSOMMATIONS kWh PCI'!S61*NOTICE!$R$11/1000</f>
        <v>0</v>
      </c>
      <c r="T59" s="21">
        <f>'CONSOMMATIONS kWh PCI'!T61*NOTICE!$R$11/1000</f>
        <v>0</v>
      </c>
      <c r="U59" s="21">
        <f>'CONSOMMATIONS kWh PCI'!U61*NOTICE!$R$11/1000</f>
        <v>0</v>
      </c>
      <c r="V59" s="21">
        <f>'CONSOMMATIONS kWh PCI'!V61*NOTICE!$R$11/1000</f>
        <v>0</v>
      </c>
      <c r="W59" s="21">
        <f>'CONSOMMATIONS kWh PCI'!W61*NOTICE!$R$11/1000</f>
        <v>0</v>
      </c>
      <c r="X59" s="21">
        <f>'CONSOMMATIONS kWh PCI'!X61*NOTICE!$R$11/1000</f>
        <v>0</v>
      </c>
      <c r="Y59" s="21">
        <f>'CONSOMMATIONS kWh PCI'!Y61*NOTICE!$R$11/1000</f>
        <v>0</v>
      </c>
      <c r="Z59" s="21">
        <f>'CONSOMMATIONS kWh PCI'!Z61*NOTICE!$R$11/1000</f>
        <v>0</v>
      </c>
      <c r="AA59" s="4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</row>
    <row r="60" spans="1:50" ht="24.95" hidden="1" customHeight="1" x14ac:dyDescent="0.25">
      <c r="A60" s="19"/>
      <c r="B60" s="72" t="str">
        <f t="shared" si="100"/>
        <v>Août</v>
      </c>
      <c r="C60" s="11" t="str">
        <f t="shared" si="100"/>
        <v>Béziers</v>
      </c>
      <c r="D60" s="11" t="str">
        <f t="shared" si="100"/>
        <v/>
      </c>
      <c r="E60" s="45">
        <f t="shared" si="100"/>
        <v>7871</v>
      </c>
      <c r="F60" s="21">
        <f>'CONSOMMATIONS kWh PCI'!F62*NOTICE!$R$11/1000</f>
        <v>0</v>
      </c>
      <c r="G60" s="21">
        <f>'CONSOMMATIONS kWh PCI'!G62*NOTICE!$R$11/1000</f>
        <v>0</v>
      </c>
      <c r="H60" s="21">
        <f>'CONSOMMATIONS kWh PCI'!H62*NOTICE!$R$11/1000</f>
        <v>0</v>
      </c>
      <c r="I60" s="21">
        <f>'CONSOMMATIONS kWh PCI'!I62*NOTICE!$R$11/1000</f>
        <v>0</v>
      </c>
      <c r="J60" s="21">
        <f>'CONSOMMATIONS kWh PCI'!J62*NOTICE!$R$11/1000</f>
        <v>0</v>
      </c>
      <c r="K60" s="21">
        <f>'CONSOMMATIONS kWh PCI'!K62*NOTICE!$R$11/1000</f>
        <v>0</v>
      </c>
      <c r="L60" s="21">
        <f>'CONSOMMATIONS kWh PCI'!L62*NOTICE!$R$11/1000</f>
        <v>0</v>
      </c>
      <c r="M60" s="21">
        <f>'CONSOMMATIONS kWh PCI'!M62*NOTICE!$R$11/1000</f>
        <v>0</v>
      </c>
      <c r="N60" s="21">
        <f>'CONSOMMATIONS kWh PCI'!N62*NOTICE!$R$11/1000</f>
        <v>0</v>
      </c>
      <c r="O60" s="21">
        <f>'CONSOMMATIONS kWh PCI'!O62*NOTICE!$R$11/1000</f>
        <v>0</v>
      </c>
      <c r="P60" s="21">
        <f>'CONSOMMATIONS kWh PCI'!P62*NOTICE!$R$11/1000</f>
        <v>0</v>
      </c>
      <c r="Q60" s="21">
        <f>'CONSOMMATIONS kWh PCI'!Q62*NOTICE!$R$11/1000</f>
        <v>0</v>
      </c>
      <c r="R60" s="21">
        <f>'CONSOMMATIONS kWh PCI'!R62*NOTICE!$R$11/1000</f>
        <v>0</v>
      </c>
      <c r="S60" s="21">
        <f>'CONSOMMATIONS kWh PCI'!S62*NOTICE!$R$11/1000</f>
        <v>0</v>
      </c>
      <c r="T60" s="21">
        <f>'CONSOMMATIONS kWh PCI'!T62*NOTICE!$R$11/1000</f>
        <v>0</v>
      </c>
      <c r="U60" s="21">
        <f>'CONSOMMATIONS kWh PCI'!U62*NOTICE!$R$11/1000</f>
        <v>0</v>
      </c>
      <c r="V60" s="21">
        <f>'CONSOMMATIONS kWh PCI'!V62*NOTICE!$R$11/1000</f>
        <v>0</v>
      </c>
      <c r="W60" s="21">
        <f>'CONSOMMATIONS kWh PCI'!W62*NOTICE!$R$11/1000</f>
        <v>0</v>
      </c>
      <c r="X60" s="21">
        <f>'CONSOMMATIONS kWh PCI'!X62*NOTICE!$R$11/1000</f>
        <v>0</v>
      </c>
      <c r="Y60" s="21">
        <f>'CONSOMMATIONS kWh PCI'!Y62*NOTICE!$R$11/1000</f>
        <v>0</v>
      </c>
      <c r="Z60" s="21">
        <f>'CONSOMMATIONS kWh PCI'!Z62*NOTICE!$R$11/1000</f>
        <v>0</v>
      </c>
      <c r="AA60" s="4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</row>
    <row r="61" spans="1:50" ht="24.95" hidden="1" customHeight="1" x14ac:dyDescent="0.25">
      <c r="A61" s="19"/>
      <c r="B61" s="72" t="str">
        <f t="shared" si="100"/>
        <v>Septembre</v>
      </c>
      <c r="C61" s="11" t="str">
        <f t="shared" si="100"/>
        <v>Béziers</v>
      </c>
      <c r="D61" s="11" t="str">
        <f t="shared" si="100"/>
        <v/>
      </c>
      <c r="E61" s="45">
        <f t="shared" si="100"/>
        <v>7871</v>
      </c>
      <c r="F61" s="21">
        <f>'CONSOMMATIONS kWh PCI'!F63*NOTICE!$R$11/1000</f>
        <v>0</v>
      </c>
      <c r="G61" s="21">
        <f>'CONSOMMATIONS kWh PCI'!G63*NOTICE!$R$11/1000</f>
        <v>0</v>
      </c>
      <c r="H61" s="21">
        <f>'CONSOMMATIONS kWh PCI'!H63*NOTICE!$R$11/1000</f>
        <v>0</v>
      </c>
      <c r="I61" s="21">
        <f>'CONSOMMATIONS kWh PCI'!I63*NOTICE!$R$11/1000</f>
        <v>0</v>
      </c>
      <c r="J61" s="21">
        <f>'CONSOMMATIONS kWh PCI'!J63*NOTICE!$R$11/1000</f>
        <v>0</v>
      </c>
      <c r="K61" s="21">
        <f>'CONSOMMATIONS kWh PCI'!K63*NOTICE!$R$11/1000</f>
        <v>0</v>
      </c>
      <c r="L61" s="21">
        <f>'CONSOMMATIONS kWh PCI'!L63*NOTICE!$R$11/1000</f>
        <v>0</v>
      </c>
      <c r="M61" s="21">
        <f>'CONSOMMATIONS kWh PCI'!M63*NOTICE!$R$11/1000</f>
        <v>0</v>
      </c>
      <c r="N61" s="21">
        <f>'CONSOMMATIONS kWh PCI'!N63*NOTICE!$R$11/1000</f>
        <v>0</v>
      </c>
      <c r="O61" s="21">
        <f>'CONSOMMATIONS kWh PCI'!O63*NOTICE!$R$11/1000</f>
        <v>0</v>
      </c>
      <c r="P61" s="21">
        <f>'CONSOMMATIONS kWh PCI'!P63*NOTICE!$R$11/1000</f>
        <v>0</v>
      </c>
      <c r="Q61" s="21">
        <f>'CONSOMMATIONS kWh PCI'!Q63*NOTICE!$R$11/1000</f>
        <v>0</v>
      </c>
      <c r="R61" s="21">
        <f>'CONSOMMATIONS kWh PCI'!R63*NOTICE!$R$11/1000</f>
        <v>0</v>
      </c>
      <c r="S61" s="21">
        <f>'CONSOMMATIONS kWh PCI'!S63*NOTICE!$R$11/1000</f>
        <v>0</v>
      </c>
      <c r="T61" s="21">
        <f>'CONSOMMATIONS kWh PCI'!T63*NOTICE!$R$11/1000</f>
        <v>0</v>
      </c>
      <c r="U61" s="21">
        <f>'CONSOMMATIONS kWh PCI'!U63*NOTICE!$R$11/1000</f>
        <v>0</v>
      </c>
      <c r="V61" s="21">
        <f>'CONSOMMATIONS kWh PCI'!V63*NOTICE!$R$11/1000</f>
        <v>0</v>
      </c>
      <c r="W61" s="21">
        <f>'CONSOMMATIONS kWh PCI'!W63*NOTICE!$R$11/1000</f>
        <v>0</v>
      </c>
      <c r="X61" s="21">
        <f>'CONSOMMATIONS kWh PCI'!X63*NOTICE!$R$11/1000</f>
        <v>0</v>
      </c>
      <c r="Y61" s="21">
        <f>'CONSOMMATIONS kWh PCI'!Y63*NOTICE!$R$11/1000</f>
        <v>0</v>
      </c>
      <c r="Z61" s="21">
        <f>'CONSOMMATIONS kWh PCI'!Z63*NOTICE!$R$11/1000</f>
        <v>0</v>
      </c>
      <c r="AA61" s="4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</row>
    <row r="62" spans="1:50" ht="24.95" hidden="1" customHeight="1" x14ac:dyDescent="0.25">
      <c r="A62" s="19"/>
      <c r="B62" s="72" t="str">
        <f t="shared" si="100"/>
        <v>Octobre</v>
      </c>
      <c r="C62" s="11" t="str">
        <f t="shared" si="100"/>
        <v>Béziers</v>
      </c>
      <c r="D62" s="11" t="str">
        <f t="shared" si="100"/>
        <v/>
      </c>
      <c r="E62" s="45">
        <f t="shared" si="100"/>
        <v>7871</v>
      </c>
      <c r="F62" s="21">
        <f>'CONSOMMATIONS kWh PCI'!F64*NOTICE!$R$11/1000</f>
        <v>0</v>
      </c>
      <c r="G62" s="21">
        <f>'CONSOMMATIONS kWh PCI'!G64*NOTICE!$R$11/1000</f>
        <v>0</v>
      </c>
      <c r="H62" s="21">
        <f>'CONSOMMATIONS kWh PCI'!H64*NOTICE!$R$11/1000</f>
        <v>0</v>
      </c>
      <c r="I62" s="21">
        <f>'CONSOMMATIONS kWh PCI'!I64*NOTICE!$R$11/1000</f>
        <v>0</v>
      </c>
      <c r="J62" s="21">
        <f>'CONSOMMATIONS kWh PCI'!J64*NOTICE!$R$11/1000</f>
        <v>0</v>
      </c>
      <c r="K62" s="21">
        <f>'CONSOMMATIONS kWh PCI'!K64*NOTICE!$R$11/1000</f>
        <v>0</v>
      </c>
      <c r="L62" s="21">
        <f>'CONSOMMATIONS kWh PCI'!L64*NOTICE!$R$11/1000</f>
        <v>0</v>
      </c>
      <c r="M62" s="21">
        <f>'CONSOMMATIONS kWh PCI'!M64*NOTICE!$R$11/1000</f>
        <v>0</v>
      </c>
      <c r="N62" s="21">
        <f>'CONSOMMATIONS kWh PCI'!N64*NOTICE!$R$11/1000</f>
        <v>0</v>
      </c>
      <c r="O62" s="21">
        <f>'CONSOMMATIONS kWh PCI'!O64*NOTICE!$R$11/1000</f>
        <v>0</v>
      </c>
      <c r="P62" s="21">
        <f>'CONSOMMATIONS kWh PCI'!P64*NOTICE!$R$11/1000</f>
        <v>0</v>
      </c>
      <c r="Q62" s="21">
        <f>'CONSOMMATIONS kWh PCI'!Q64*NOTICE!$R$11/1000</f>
        <v>0</v>
      </c>
      <c r="R62" s="21">
        <f>'CONSOMMATIONS kWh PCI'!R64*NOTICE!$R$11/1000</f>
        <v>0</v>
      </c>
      <c r="S62" s="21">
        <f>'CONSOMMATIONS kWh PCI'!S64*NOTICE!$R$11/1000</f>
        <v>0</v>
      </c>
      <c r="T62" s="21">
        <f>'CONSOMMATIONS kWh PCI'!T64*NOTICE!$R$11/1000</f>
        <v>0</v>
      </c>
      <c r="U62" s="21">
        <f>'CONSOMMATIONS kWh PCI'!U64*NOTICE!$R$11/1000</f>
        <v>0</v>
      </c>
      <c r="V62" s="21">
        <f>'CONSOMMATIONS kWh PCI'!V64*NOTICE!$R$11/1000</f>
        <v>0</v>
      </c>
      <c r="W62" s="21">
        <f>'CONSOMMATIONS kWh PCI'!W64*NOTICE!$R$11/1000</f>
        <v>0</v>
      </c>
      <c r="X62" s="21">
        <f>'CONSOMMATIONS kWh PCI'!X64*NOTICE!$R$11/1000</f>
        <v>0</v>
      </c>
      <c r="Y62" s="21">
        <f>'CONSOMMATIONS kWh PCI'!Y64*NOTICE!$R$11/1000</f>
        <v>0</v>
      </c>
      <c r="Z62" s="21">
        <f>'CONSOMMATIONS kWh PCI'!Z64*NOTICE!$R$11/1000</f>
        <v>0</v>
      </c>
      <c r="AA62" s="4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</row>
    <row r="63" spans="1:50" ht="24.95" hidden="1" customHeight="1" x14ac:dyDescent="0.25">
      <c r="A63" s="19"/>
      <c r="B63" s="72" t="str">
        <f t="shared" si="100"/>
        <v>Novembre</v>
      </c>
      <c r="C63" s="11" t="str">
        <f t="shared" si="100"/>
        <v>Béziers</v>
      </c>
      <c r="D63" s="11" t="str">
        <f t="shared" si="100"/>
        <v/>
      </c>
      <c r="E63" s="45">
        <f t="shared" si="100"/>
        <v>7871</v>
      </c>
      <c r="F63" s="21">
        <f>'CONSOMMATIONS kWh PCI'!F65*NOTICE!$R$11/1000</f>
        <v>0</v>
      </c>
      <c r="G63" s="21">
        <f>'CONSOMMATIONS kWh PCI'!G65*NOTICE!$R$11/1000</f>
        <v>0</v>
      </c>
      <c r="H63" s="21">
        <f>'CONSOMMATIONS kWh PCI'!H65*NOTICE!$R$11/1000</f>
        <v>0</v>
      </c>
      <c r="I63" s="21">
        <f>'CONSOMMATIONS kWh PCI'!I65*NOTICE!$R$11/1000</f>
        <v>0</v>
      </c>
      <c r="J63" s="21">
        <f>'CONSOMMATIONS kWh PCI'!J65*NOTICE!$R$11/1000</f>
        <v>0</v>
      </c>
      <c r="K63" s="21">
        <f>'CONSOMMATIONS kWh PCI'!K65*NOTICE!$R$11/1000</f>
        <v>0</v>
      </c>
      <c r="L63" s="21">
        <f>'CONSOMMATIONS kWh PCI'!L65*NOTICE!$R$11/1000</f>
        <v>0</v>
      </c>
      <c r="M63" s="21">
        <f>'CONSOMMATIONS kWh PCI'!M65*NOTICE!$R$11/1000</f>
        <v>0</v>
      </c>
      <c r="N63" s="21">
        <f>'CONSOMMATIONS kWh PCI'!N65*NOTICE!$R$11/1000</f>
        <v>0</v>
      </c>
      <c r="O63" s="21">
        <f>'CONSOMMATIONS kWh PCI'!O65*NOTICE!$R$11/1000</f>
        <v>0</v>
      </c>
      <c r="P63" s="21">
        <f>'CONSOMMATIONS kWh PCI'!P65*NOTICE!$R$11/1000</f>
        <v>0</v>
      </c>
      <c r="Q63" s="21">
        <f>'CONSOMMATIONS kWh PCI'!Q65*NOTICE!$R$11/1000</f>
        <v>0</v>
      </c>
      <c r="R63" s="21">
        <f>'CONSOMMATIONS kWh PCI'!R65*NOTICE!$R$11/1000</f>
        <v>0</v>
      </c>
      <c r="S63" s="21">
        <f>'CONSOMMATIONS kWh PCI'!S65*NOTICE!$R$11/1000</f>
        <v>0</v>
      </c>
      <c r="T63" s="21">
        <f>'CONSOMMATIONS kWh PCI'!T65*NOTICE!$R$11/1000</f>
        <v>0</v>
      </c>
      <c r="U63" s="21">
        <f>'CONSOMMATIONS kWh PCI'!U65*NOTICE!$R$11/1000</f>
        <v>0</v>
      </c>
      <c r="V63" s="21">
        <f>'CONSOMMATIONS kWh PCI'!V65*NOTICE!$R$11/1000</f>
        <v>0</v>
      </c>
      <c r="W63" s="21">
        <f>'CONSOMMATIONS kWh PCI'!W65*NOTICE!$R$11/1000</f>
        <v>0</v>
      </c>
      <c r="X63" s="21">
        <f>'CONSOMMATIONS kWh PCI'!X65*NOTICE!$R$11/1000</f>
        <v>0</v>
      </c>
      <c r="Y63" s="21">
        <f>'CONSOMMATIONS kWh PCI'!Y65*NOTICE!$R$11/1000</f>
        <v>0</v>
      </c>
      <c r="Z63" s="21">
        <f>'CONSOMMATIONS kWh PCI'!Z65*NOTICE!$R$11/1000</f>
        <v>0</v>
      </c>
      <c r="AA63" s="4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</row>
    <row r="64" spans="1:50" ht="24.95" hidden="1" customHeight="1" x14ac:dyDescent="0.25">
      <c r="A64" s="19"/>
      <c r="B64" s="72" t="str">
        <f t="shared" si="100"/>
        <v>Décembre</v>
      </c>
      <c r="C64" s="11" t="str">
        <f t="shared" si="100"/>
        <v>Béziers</v>
      </c>
      <c r="D64" s="11" t="str">
        <f t="shared" si="100"/>
        <v/>
      </c>
      <c r="E64" s="45">
        <f t="shared" si="100"/>
        <v>7871</v>
      </c>
      <c r="F64" s="21">
        <f>'CONSOMMATIONS kWh PCI'!F66*NOTICE!$R$11/1000</f>
        <v>0</v>
      </c>
      <c r="G64" s="21">
        <f>'CONSOMMATIONS kWh PCI'!G66*NOTICE!$R$11/1000</f>
        <v>0</v>
      </c>
      <c r="H64" s="21">
        <f>'CONSOMMATIONS kWh PCI'!H66*NOTICE!$R$11/1000</f>
        <v>0</v>
      </c>
      <c r="I64" s="21">
        <f>'CONSOMMATIONS kWh PCI'!I66*NOTICE!$R$11/1000</f>
        <v>0</v>
      </c>
      <c r="J64" s="21">
        <f>'CONSOMMATIONS kWh PCI'!J66*NOTICE!$R$11/1000</f>
        <v>0</v>
      </c>
      <c r="K64" s="21">
        <f>'CONSOMMATIONS kWh PCI'!K66*NOTICE!$R$11/1000</f>
        <v>0</v>
      </c>
      <c r="L64" s="21">
        <f>'CONSOMMATIONS kWh PCI'!L66*NOTICE!$R$11/1000</f>
        <v>0</v>
      </c>
      <c r="M64" s="21">
        <f>'CONSOMMATIONS kWh PCI'!M66*NOTICE!$R$11/1000</f>
        <v>0</v>
      </c>
      <c r="N64" s="21">
        <f>'CONSOMMATIONS kWh PCI'!N66*NOTICE!$R$11/1000</f>
        <v>0</v>
      </c>
      <c r="O64" s="21">
        <f>'CONSOMMATIONS kWh PCI'!O66*NOTICE!$R$11/1000</f>
        <v>0</v>
      </c>
      <c r="P64" s="21">
        <f>'CONSOMMATIONS kWh PCI'!P66*NOTICE!$R$11/1000</f>
        <v>0</v>
      </c>
      <c r="Q64" s="21">
        <f>'CONSOMMATIONS kWh PCI'!Q66*NOTICE!$R$11/1000</f>
        <v>0</v>
      </c>
      <c r="R64" s="21">
        <f>'CONSOMMATIONS kWh PCI'!R66*NOTICE!$R$11/1000</f>
        <v>0</v>
      </c>
      <c r="S64" s="21">
        <f>'CONSOMMATIONS kWh PCI'!S66*NOTICE!$R$11/1000</f>
        <v>0</v>
      </c>
      <c r="T64" s="21">
        <f>'CONSOMMATIONS kWh PCI'!T66*NOTICE!$R$11/1000</f>
        <v>0</v>
      </c>
      <c r="U64" s="21">
        <f>'CONSOMMATIONS kWh PCI'!U66*NOTICE!$R$11/1000</f>
        <v>0</v>
      </c>
      <c r="V64" s="21">
        <f>'CONSOMMATIONS kWh PCI'!V66*NOTICE!$R$11/1000</f>
        <v>0</v>
      </c>
      <c r="W64" s="21">
        <f>'CONSOMMATIONS kWh PCI'!W66*NOTICE!$R$11/1000</f>
        <v>0</v>
      </c>
      <c r="X64" s="21">
        <f>'CONSOMMATIONS kWh PCI'!X66*NOTICE!$R$11/1000</f>
        <v>0</v>
      </c>
      <c r="Y64" s="21">
        <f>'CONSOMMATIONS kWh PCI'!Y66*NOTICE!$R$11/1000</f>
        <v>0</v>
      </c>
      <c r="Z64" s="21">
        <f>'CONSOMMATIONS kWh PCI'!Z66*NOTICE!$R$11/1000</f>
        <v>0</v>
      </c>
      <c r="AA64" s="4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</row>
    <row r="65" spans="1:50" ht="24.95" hidden="1" customHeight="1" x14ac:dyDescent="0.25">
      <c r="A65" s="19"/>
      <c r="B65" s="86" t="s">
        <v>38</v>
      </c>
      <c r="C65" s="11" t="str">
        <f t="shared" si="100"/>
        <v>Béziers</v>
      </c>
      <c r="D65" s="11" t="str">
        <f t="shared" si="100"/>
        <v/>
      </c>
      <c r="E65" s="45">
        <f t="shared" si="100"/>
        <v>7871</v>
      </c>
      <c r="F65" s="103">
        <f>SUM(F53:F64)</f>
        <v>0</v>
      </c>
      <c r="G65" s="103">
        <f t="shared" ref="G65" si="101">SUM(G53:G64)</f>
        <v>0</v>
      </c>
      <c r="H65" s="103">
        <f t="shared" ref="H65" si="102">SUM(H53:H64)</f>
        <v>0</v>
      </c>
      <c r="I65" s="103">
        <f t="shared" ref="I65" si="103">SUM(I53:I64)</f>
        <v>0</v>
      </c>
      <c r="J65" s="103">
        <f t="shared" ref="J65" si="104">SUM(J53:J64)</f>
        <v>0</v>
      </c>
      <c r="K65" s="103">
        <f t="shared" ref="K65" si="105">SUM(K53:K64)</f>
        <v>0</v>
      </c>
      <c r="L65" s="103">
        <f t="shared" ref="L65" si="106">SUM(L53:L64)</f>
        <v>0</v>
      </c>
      <c r="M65" s="103">
        <f t="shared" ref="M65" si="107">SUM(M53:M64)</f>
        <v>0</v>
      </c>
      <c r="N65" s="103">
        <f t="shared" ref="N65" si="108">SUM(N53:N64)</f>
        <v>0</v>
      </c>
      <c r="O65" s="103">
        <f t="shared" ref="O65" si="109">SUM(O53:O64)</f>
        <v>0</v>
      </c>
      <c r="P65" s="103">
        <f t="shared" ref="P65" si="110">SUM(P53:P64)</f>
        <v>0</v>
      </c>
      <c r="Q65" s="103">
        <f t="shared" ref="Q65:Z65" si="111">SUM(Q53:Q64)</f>
        <v>0</v>
      </c>
      <c r="R65" s="103">
        <f t="shared" si="111"/>
        <v>0</v>
      </c>
      <c r="S65" s="103">
        <f t="shared" si="111"/>
        <v>0</v>
      </c>
      <c r="T65" s="103">
        <f t="shared" si="111"/>
        <v>0</v>
      </c>
      <c r="U65" s="103">
        <f t="shared" si="111"/>
        <v>0</v>
      </c>
      <c r="V65" s="103">
        <f t="shared" si="111"/>
        <v>0</v>
      </c>
      <c r="W65" s="103">
        <f t="shared" si="111"/>
        <v>0</v>
      </c>
      <c r="X65" s="103">
        <f t="shared" si="111"/>
        <v>0</v>
      </c>
      <c r="Y65" s="103">
        <f t="shared" si="111"/>
        <v>0</v>
      </c>
      <c r="Z65" s="103">
        <f t="shared" si="111"/>
        <v>0</v>
      </c>
      <c r="AA65" s="4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</row>
    <row r="66" spans="1:50" ht="50.1" hidden="1" customHeight="1" x14ac:dyDescent="0.25">
      <c r="A66" s="19"/>
      <c r="B66" s="254" t="s">
        <v>31</v>
      </c>
      <c r="C66" s="254"/>
      <c r="D66" s="254"/>
      <c r="E66" s="254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4"/>
      <c r="AA66" s="4"/>
      <c r="AB66" s="50" t="e">
        <f>IF(#REF!="",0,#REF!)</f>
        <v>#REF!</v>
      </c>
      <c r="AC66" s="49">
        <f t="shared" ref="AC66:AM66" si="112">F90</f>
        <v>0</v>
      </c>
      <c r="AD66" s="49">
        <f t="shared" si="112"/>
        <v>0</v>
      </c>
      <c r="AE66" s="49">
        <f t="shared" si="112"/>
        <v>0</v>
      </c>
      <c r="AF66" s="49">
        <f t="shared" si="112"/>
        <v>0</v>
      </c>
      <c r="AG66" s="49">
        <f t="shared" si="112"/>
        <v>0</v>
      </c>
      <c r="AH66" s="49">
        <f t="shared" si="112"/>
        <v>0</v>
      </c>
      <c r="AI66" s="49">
        <f t="shared" si="112"/>
        <v>0</v>
      </c>
      <c r="AJ66" s="49">
        <f t="shared" si="112"/>
        <v>0</v>
      </c>
      <c r="AK66" s="49">
        <f t="shared" si="112"/>
        <v>0</v>
      </c>
      <c r="AL66" s="49">
        <f t="shared" si="112"/>
        <v>0</v>
      </c>
      <c r="AM66" s="49">
        <f t="shared" si="112"/>
        <v>0</v>
      </c>
      <c r="AN66" s="49" t="e">
        <f t="shared" si="14"/>
        <v>#REF!</v>
      </c>
      <c r="AO66" s="49" t="e">
        <f t="shared" si="15"/>
        <v>#REF!</v>
      </c>
      <c r="AP66" s="49" t="e">
        <f t="shared" si="16"/>
        <v>#REF!</v>
      </c>
      <c r="AQ66" s="49" t="e">
        <f t="shared" si="17"/>
        <v>#REF!</v>
      </c>
      <c r="AR66" s="49" t="e">
        <f t="shared" si="18"/>
        <v>#REF!</v>
      </c>
      <c r="AS66" s="49" t="e">
        <f t="shared" si="19"/>
        <v>#REF!</v>
      </c>
      <c r="AT66" s="49" t="e">
        <f t="shared" si="20"/>
        <v>#REF!</v>
      </c>
      <c r="AU66" s="49" t="e">
        <f t="shared" si="21"/>
        <v>#REF!</v>
      </c>
      <c r="AV66" s="49" t="e">
        <f t="shared" si="22"/>
        <v>#REF!</v>
      </c>
      <c r="AW66" s="49" t="e">
        <f t="shared" si="23"/>
        <v>#REF!</v>
      </c>
      <c r="AX66" s="49" t="e">
        <f t="shared" si="24"/>
        <v>#REF!</v>
      </c>
    </row>
    <row r="67" spans="1:50" ht="50.1" hidden="1" customHeight="1" x14ac:dyDescent="0.25">
      <c r="A67" s="19"/>
      <c r="B67" s="255"/>
      <c r="C67" s="255"/>
      <c r="D67" s="255"/>
      <c r="E67" s="255"/>
      <c r="F67" s="259" t="s">
        <v>74</v>
      </c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60"/>
      <c r="AA67" s="4"/>
      <c r="AB67" s="50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</row>
    <row r="68" spans="1:50" ht="50.1" hidden="1" customHeight="1" x14ac:dyDescent="0.25">
      <c r="A68" s="19"/>
      <c r="B68" s="40" t="str">
        <f t="shared" ref="B68:E69" si="113">B4</f>
        <v>Mois</v>
      </c>
      <c r="C68" s="41" t="str">
        <f t="shared" si="113"/>
        <v xml:space="preserve">VILLE : </v>
      </c>
      <c r="D68" s="41" t="str">
        <f t="shared" si="113"/>
        <v>ANNEE</v>
      </c>
      <c r="E68" s="41" t="str">
        <f t="shared" si="113"/>
        <v xml:space="preserve">Surface de plancher </v>
      </c>
      <c r="F68" s="22">
        <v>2010</v>
      </c>
      <c r="G68" s="22">
        <f>F68+1</f>
        <v>2011</v>
      </c>
      <c r="H68" s="22">
        <f>G68+1</f>
        <v>2012</v>
      </c>
      <c r="I68" s="22">
        <f t="shared" ref="I68:Q68" si="114">H68+1</f>
        <v>2013</v>
      </c>
      <c r="J68" s="22">
        <f t="shared" si="114"/>
        <v>2014</v>
      </c>
      <c r="K68" s="22">
        <f t="shared" si="114"/>
        <v>2015</v>
      </c>
      <c r="L68" s="22">
        <f t="shared" si="114"/>
        <v>2016</v>
      </c>
      <c r="M68" s="22">
        <f t="shared" si="114"/>
        <v>2017</v>
      </c>
      <c r="N68" s="22">
        <f t="shared" si="114"/>
        <v>2018</v>
      </c>
      <c r="O68" s="22">
        <f t="shared" si="114"/>
        <v>2019</v>
      </c>
      <c r="P68" s="22">
        <f t="shared" si="114"/>
        <v>2020</v>
      </c>
      <c r="Q68" s="22">
        <f t="shared" si="114"/>
        <v>2021</v>
      </c>
      <c r="R68" s="22">
        <f t="shared" ref="R68" si="115">Q68+1</f>
        <v>2022</v>
      </c>
      <c r="S68" s="22">
        <f t="shared" ref="S68" si="116">R68+1</f>
        <v>2023</v>
      </c>
      <c r="T68" s="22">
        <f t="shared" ref="T68" si="117">S68+1</f>
        <v>2024</v>
      </c>
      <c r="U68" s="22">
        <f t="shared" ref="U68" si="118">T68+1</f>
        <v>2025</v>
      </c>
      <c r="V68" s="22">
        <f t="shared" ref="V68" si="119">U68+1</f>
        <v>2026</v>
      </c>
      <c r="W68" s="22">
        <f t="shared" ref="W68" si="120">V68+1</f>
        <v>2027</v>
      </c>
      <c r="X68" s="22">
        <f t="shared" ref="X68" si="121">W68+1</f>
        <v>2028</v>
      </c>
      <c r="Y68" s="22">
        <f t="shared" ref="Y68" si="122">X68+1</f>
        <v>2029</v>
      </c>
      <c r="Z68" s="22">
        <f t="shared" ref="Z68" si="123">Y68+1</f>
        <v>2030</v>
      </c>
      <c r="AA68" s="4"/>
      <c r="AB68" s="50" t="e">
        <f>IF(#REF!="",0,#REF!)</f>
        <v>#REF!</v>
      </c>
      <c r="AC68" s="49">
        <f t="shared" ref="AC68:AM74" si="124">F98</f>
        <v>0</v>
      </c>
      <c r="AD68" s="49">
        <f t="shared" si="124"/>
        <v>0</v>
      </c>
      <c r="AE68" s="49">
        <f t="shared" si="124"/>
        <v>0</v>
      </c>
      <c r="AF68" s="49">
        <f t="shared" si="124"/>
        <v>0</v>
      </c>
      <c r="AG68" s="49">
        <f t="shared" si="124"/>
        <v>0</v>
      </c>
      <c r="AH68" s="49">
        <f t="shared" si="124"/>
        <v>0</v>
      </c>
      <c r="AI68" s="49">
        <f t="shared" si="124"/>
        <v>0</v>
      </c>
      <c r="AJ68" s="49">
        <f t="shared" si="124"/>
        <v>0</v>
      </c>
      <c r="AK68" s="49">
        <f t="shared" si="124"/>
        <v>0</v>
      </c>
      <c r="AL68" s="49">
        <f t="shared" si="124"/>
        <v>0</v>
      </c>
      <c r="AM68" s="49">
        <f t="shared" si="124"/>
        <v>0</v>
      </c>
      <c r="AN68" s="49" t="e">
        <f t="shared" si="14"/>
        <v>#REF!</v>
      </c>
      <c r="AO68" s="49" t="e">
        <f t="shared" si="15"/>
        <v>#REF!</v>
      </c>
      <c r="AP68" s="49" t="e">
        <f t="shared" si="16"/>
        <v>#REF!</v>
      </c>
      <c r="AQ68" s="49" t="e">
        <f t="shared" si="17"/>
        <v>#REF!</v>
      </c>
      <c r="AR68" s="49" t="e">
        <f t="shared" si="18"/>
        <v>#REF!</v>
      </c>
      <c r="AS68" s="49" t="e">
        <f t="shared" si="19"/>
        <v>#REF!</v>
      </c>
      <c r="AT68" s="49" t="e">
        <f t="shared" si="20"/>
        <v>#REF!</v>
      </c>
      <c r="AU68" s="49" t="e">
        <f t="shared" si="21"/>
        <v>#REF!</v>
      </c>
      <c r="AV68" s="49" t="e">
        <f t="shared" si="22"/>
        <v>#REF!</v>
      </c>
      <c r="AW68" s="49" t="e">
        <f t="shared" si="23"/>
        <v>#REF!</v>
      </c>
      <c r="AX68" s="49" t="e">
        <f t="shared" si="24"/>
        <v>#REF!</v>
      </c>
    </row>
    <row r="69" spans="1:50" ht="24.95" hidden="1" customHeight="1" x14ac:dyDescent="0.25">
      <c r="A69" s="19"/>
      <c r="B69" s="72" t="str">
        <f t="shared" si="113"/>
        <v>Janvier</v>
      </c>
      <c r="C69" s="11" t="str">
        <f t="shared" si="113"/>
        <v>Béziers</v>
      </c>
      <c r="D69" s="11" t="str">
        <f t="shared" si="113"/>
        <v/>
      </c>
      <c r="E69" s="45">
        <f t="shared" si="113"/>
        <v>7871</v>
      </c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4"/>
      <c r="AB69" s="50" t="e">
        <f>IF(#REF!="",0,#REF!)</f>
        <v>#REF!</v>
      </c>
      <c r="AC69" s="49" t="str">
        <f t="shared" si="124"/>
        <v>EMISSIONS ANNUELLES de CO2 en kg</v>
      </c>
      <c r="AD69" s="49">
        <f t="shared" si="124"/>
        <v>0</v>
      </c>
      <c r="AE69" s="49">
        <f t="shared" si="124"/>
        <v>0</v>
      </c>
      <c r="AF69" s="49">
        <f t="shared" si="124"/>
        <v>0</v>
      </c>
      <c r="AG69" s="49">
        <f t="shared" si="124"/>
        <v>0</v>
      </c>
      <c r="AH69" s="49">
        <f t="shared" si="124"/>
        <v>0</v>
      </c>
      <c r="AI69" s="49">
        <f t="shared" si="124"/>
        <v>0</v>
      </c>
      <c r="AJ69" s="49">
        <f t="shared" si="124"/>
        <v>0</v>
      </c>
      <c r="AK69" s="49">
        <f t="shared" si="124"/>
        <v>0</v>
      </c>
      <c r="AL69" s="49">
        <f t="shared" si="124"/>
        <v>0</v>
      </c>
      <c r="AM69" s="49">
        <f t="shared" si="124"/>
        <v>0</v>
      </c>
      <c r="AN69" s="49" t="e">
        <f t="shared" si="14"/>
        <v>#REF!</v>
      </c>
      <c r="AO69" s="49" t="e">
        <f t="shared" si="15"/>
        <v>#REF!</v>
      </c>
      <c r="AP69" s="49" t="e">
        <f t="shared" si="16"/>
        <v>#REF!</v>
      </c>
      <c r="AQ69" s="49" t="e">
        <f t="shared" si="17"/>
        <v>#REF!</v>
      </c>
      <c r="AR69" s="49" t="e">
        <f t="shared" si="18"/>
        <v>#REF!</v>
      </c>
      <c r="AS69" s="49" t="e">
        <f t="shared" si="19"/>
        <v>#REF!</v>
      </c>
      <c r="AT69" s="49" t="e">
        <f t="shared" si="20"/>
        <v>#REF!</v>
      </c>
      <c r="AU69" s="49" t="e">
        <f t="shared" si="21"/>
        <v>#REF!</v>
      </c>
      <c r="AV69" s="49" t="e">
        <f t="shared" si="22"/>
        <v>#REF!</v>
      </c>
      <c r="AW69" s="49" t="e">
        <f t="shared" si="23"/>
        <v>#REF!</v>
      </c>
      <c r="AX69" s="49" t="e">
        <f t="shared" si="24"/>
        <v>#REF!</v>
      </c>
    </row>
    <row r="70" spans="1:50" ht="24.95" hidden="1" customHeight="1" x14ac:dyDescent="0.25">
      <c r="A70" s="19"/>
      <c r="B70" s="72" t="str">
        <f t="shared" ref="B70:E81" si="125">B6</f>
        <v>Février</v>
      </c>
      <c r="C70" s="11" t="str">
        <f t="shared" si="125"/>
        <v>Béziers</v>
      </c>
      <c r="D70" s="11" t="str">
        <f t="shared" si="125"/>
        <v/>
      </c>
      <c r="E70" s="45">
        <f t="shared" si="125"/>
        <v>7871</v>
      </c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4"/>
      <c r="AB70" s="50" t="e">
        <f>IF(#REF!="",0,#REF!)</f>
        <v>#REF!</v>
      </c>
      <c r="AC70" s="49">
        <f t="shared" si="124"/>
        <v>2010</v>
      </c>
      <c r="AD70" s="49">
        <f t="shared" si="124"/>
        <v>2011</v>
      </c>
      <c r="AE70" s="49">
        <f t="shared" si="124"/>
        <v>2012</v>
      </c>
      <c r="AF70" s="49">
        <f t="shared" si="124"/>
        <v>2013</v>
      </c>
      <c r="AG70" s="49">
        <f t="shared" si="124"/>
        <v>2014</v>
      </c>
      <c r="AH70" s="49">
        <f t="shared" si="124"/>
        <v>2015</v>
      </c>
      <c r="AI70" s="49">
        <f t="shared" si="124"/>
        <v>2016</v>
      </c>
      <c r="AJ70" s="49">
        <f t="shared" si="124"/>
        <v>2017</v>
      </c>
      <c r="AK70" s="49">
        <f t="shared" si="124"/>
        <v>2018</v>
      </c>
      <c r="AL70" s="49">
        <f t="shared" si="124"/>
        <v>2019</v>
      </c>
      <c r="AM70" s="49">
        <f t="shared" si="124"/>
        <v>2020</v>
      </c>
      <c r="AN70" s="49" t="e">
        <f t="shared" ref="AN70:AN130" si="126">AB70*AC70</f>
        <v>#REF!</v>
      </c>
      <c r="AO70" s="49" t="e">
        <f t="shared" ref="AO70:AO130" si="127">AB70*AD70</f>
        <v>#REF!</v>
      </c>
      <c r="AP70" s="49" t="e">
        <f t="shared" ref="AP70:AP130" si="128">AB70*AE70</f>
        <v>#REF!</v>
      </c>
      <c r="AQ70" s="49" t="e">
        <f t="shared" ref="AQ70:AQ130" si="129">AB70*AF70</f>
        <v>#REF!</v>
      </c>
      <c r="AR70" s="49" t="e">
        <f t="shared" ref="AR70:AR130" si="130">AB70*AG70</f>
        <v>#REF!</v>
      </c>
      <c r="AS70" s="49" t="e">
        <f t="shared" ref="AS70:AS130" si="131">AB70*AH70</f>
        <v>#REF!</v>
      </c>
      <c r="AT70" s="49" t="e">
        <f t="shared" ref="AT70:AT130" si="132">AB70*AI70</f>
        <v>#REF!</v>
      </c>
      <c r="AU70" s="49" t="e">
        <f t="shared" ref="AU70:AU130" si="133">AB70*AJ70</f>
        <v>#REF!</v>
      </c>
      <c r="AV70" s="49" t="e">
        <f t="shared" ref="AV70:AV130" si="134">AB70*AK70</f>
        <v>#REF!</v>
      </c>
      <c r="AW70" s="49" t="e">
        <f t="shared" ref="AW70:AW130" si="135">AB70*AL70</f>
        <v>#REF!</v>
      </c>
      <c r="AX70" s="49" t="e">
        <f t="shared" ref="AX70:AX129" si="136">AB70*AM70</f>
        <v>#REF!</v>
      </c>
    </row>
    <row r="71" spans="1:50" ht="24.95" hidden="1" customHeight="1" x14ac:dyDescent="0.25">
      <c r="A71" s="19"/>
      <c r="B71" s="72" t="str">
        <f t="shared" si="125"/>
        <v>Mars</v>
      </c>
      <c r="C71" s="11" t="str">
        <f t="shared" si="125"/>
        <v>Béziers</v>
      </c>
      <c r="D71" s="11" t="str">
        <f t="shared" si="125"/>
        <v/>
      </c>
      <c r="E71" s="45">
        <f t="shared" si="125"/>
        <v>7871</v>
      </c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4"/>
      <c r="AB71" s="50" t="e">
        <f>IF(#REF!="",0,#REF!)</f>
        <v>#REF!</v>
      </c>
      <c r="AC71" s="49">
        <f t="shared" si="124"/>
        <v>0</v>
      </c>
      <c r="AD71" s="49">
        <f t="shared" si="124"/>
        <v>0</v>
      </c>
      <c r="AE71" s="49">
        <f t="shared" si="124"/>
        <v>0</v>
      </c>
      <c r="AF71" s="49">
        <f t="shared" si="124"/>
        <v>0</v>
      </c>
      <c r="AG71" s="49">
        <f t="shared" si="124"/>
        <v>0</v>
      </c>
      <c r="AH71" s="49">
        <f t="shared" si="124"/>
        <v>0</v>
      </c>
      <c r="AI71" s="49">
        <f t="shared" si="124"/>
        <v>0</v>
      </c>
      <c r="AJ71" s="49">
        <f t="shared" si="124"/>
        <v>0</v>
      </c>
      <c r="AK71" s="49">
        <f t="shared" si="124"/>
        <v>0</v>
      </c>
      <c r="AL71" s="49">
        <f t="shared" si="124"/>
        <v>0</v>
      </c>
      <c r="AM71" s="49">
        <f t="shared" si="124"/>
        <v>0</v>
      </c>
      <c r="AN71" s="49" t="e">
        <f t="shared" si="126"/>
        <v>#REF!</v>
      </c>
      <c r="AO71" s="49" t="e">
        <f t="shared" si="127"/>
        <v>#REF!</v>
      </c>
      <c r="AP71" s="49" t="e">
        <f t="shared" si="128"/>
        <v>#REF!</v>
      </c>
      <c r="AQ71" s="49" t="e">
        <f t="shared" si="129"/>
        <v>#REF!</v>
      </c>
      <c r="AR71" s="49" t="e">
        <f t="shared" si="130"/>
        <v>#REF!</v>
      </c>
      <c r="AS71" s="49" t="e">
        <f t="shared" si="131"/>
        <v>#REF!</v>
      </c>
      <c r="AT71" s="49" t="e">
        <f t="shared" si="132"/>
        <v>#REF!</v>
      </c>
      <c r="AU71" s="49" t="e">
        <f t="shared" si="133"/>
        <v>#REF!</v>
      </c>
      <c r="AV71" s="49" t="e">
        <f t="shared" si="134"/>
        <v>#REF!</v>
      </c>
      <c r="AW71" s="49" t="e">
        <f t="shared" si="135"/>
        <v>#REF!</v>
      </c>
      <c r="AX71" s="49" t="e">
        <f t="shared" si="136"/>
        <v>#REF!</v>
      </c>
    </row>
    <row r="72" spans="1:50" ht="24.95" hidden="1" customHeight="1" x14ac:dyDescent="0.25">
      <c r="A72" s="19"/>
      <c r="B72" s="72" t="str">
        <f t="shared" si="125"/>
        <v>Avril</v>
      </c>
      <c r="C72" s="11" t="str">
        <f t="shared" si="125"/>
        <v>Béziers</v>
      </c>
      <c r="D72" s="11" t="str">
        <f t="shared" si="125"/>
        <v/>
      </c>
      <c r="E72" s="45">
        <f t="shared" si="125"/>
        <v>7871</v>
      </c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4"/>
      <c r="AB72" s="50" t="e">
        <f>IF(#REF!="",0,#REF!)</f>
        <v>#REF!</v>
      </c>
      <c r="AC72" s="49">
        <f t="shared" si="124"/>
        <v>0</v>
      </c>
      <c r="AD72" s="49">
        <f t="shared" si="124"/>
        <v>0</v>
      </c>
      <c r="AE72" s="49">
        <f t="shared" si="124"/>
        <v>0</v>
      </c>
      <c r="AF72" s="49">
        <f t="shared" si="124"/>
        <v>0</v>
      </c>
      <c r="AG72" s="49">
        <f t="shared" si="124"/>
        <v>0</v>
      </c>
      <c r="AH72" s="49">
        <f t="shared" si="124"/>
        <v>0</v>
      </c>
      <c r="AI72" s="49">
        <f t="shared" si="124"/>
        <v>0</v>
      </c>
      <c r="AJ72" s="49">
        <f t="shared" si="124"/>
        <v>0</v>
      </c>
      <c r="AK72" s="49">
        <f t="shared" si="124"/>
        <v>0</v>
      </c>
      <c r="AL72" s="49">
        <f t="shared" si="124"/>
        <v>0</v>
      </c>
      <c r="AM72" s="49">
        <f t="shared" si="124"/>
        <v>0</v>
      </c>
      <c r="AN72" s="49" t="e">
        <f t="shared" si="126"/>
        <v>#REF!</v>
      </c>
      <c r="AO72" s="49" t="e">
        <f t="shared" si="127"/>
        <v>#REF!</v>
      </c>
      <c r="AP72" s="49" t="e">
        <f t="shared" si="128"/>
        <v>#REF!</v>
      </c>
      <c r="AQ72" s="49" t="e">
        <f t="shared" si="129"/>
        <v>#REF!</v>
      </c>
      <c r="AR72" s="49" t="e">
        <f t="shared" si="130"/>
        <v>#REF!</v>
      </c>
      <c r="AS72" s="49" t="e">
        <f t="shared" si="131"/>
        <v>#REF!</v>
      </c>
      <c r="AT72" s="49" t="e">
        <f t="shared" si="132"/>
        <v>#REF!</v>
      </c>
      <c r="AU72" s="49" t="e">
        <f t="shared" si="133"/>
        <v>#REF!</v>
      </c>
      <c r="AV72" s="49" t="e">
        <f t="shared" si="134"/>
        <v>#REF!</v>
      </c>
      <c r="AW72" s="49" t="e">
        <f t="shared" si="135"/>
        <v>#REF!</v>
      </c>
      <c r="AX72" s="49" t="e">
        <f t="shared" si="136"/>
        <v>#REF!</v>
      </c>
    </row>
    <row r="73" spans="1:50" ht="24.95" hidden="1" customHeight="1" x14ac:dyDescent="0.25">
      <c r="A73" s="19"/>
      <c r="B73" s="72" t="str">
        <f t="shared" si="125"/>
        <v>Mai</v>
      </c>
      <c r="C73" s="11" t="str">
        <f t="shared" si="125"/>
        <v>Béziers</v>
      </c>
      <c r="D73" s="11" t="str">
        <f t="shared" si="125"/>
        <v/>
      </c>
      <c r="E73" s="45">
        <f t="shared" si="125"/>
        <v>7871</v>
      </c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4"/>
      <c r="AB73" s="50" t="e">
        <f>IF(#REF!="",0,#REF!)</f>
        <v>#REF!</v>
      </c>
      <c r="AC73" s="49">
        <f t="shared" si="124"/>
        <v>0</v>
      </c>
      <c r="AD73" s="49">
        <f t="shared" si="124"/>
        <v>0</v>
      </c>
      <c r="AE73" s="49">
        <f t="shared" si="124"/>
        <v>0</v>
      </c>
      <c r="AF73" s="49">
        <f t="shared" si="124"/>
        <v>0</v>
      </c>
      <c r="AG73" s="49">
        <f t="shared" si="124"/>
        <v>0</v>
      </c>
      <c r="AH73" s="49">
        <f t="shared" si="124"/>
        <v>0</v>
      </c>
      <c r="AI73" s="49">
        <f t="shared" si="124"/>
        <v>0</v>
      </c>
      <c r="AJ73" s="49">
        <f t="shared" si="124"/>
        <v>0</v>
      </c>
      <c r="AK73" s="49">
        <f t="shared" si="124"/>
        <v>0</v>
      </c>
      <c r="AL73" s="49">
        <f t="shared" si="124"/>
        <v>0</v>
      </c>
      <c r="AM73" s="49">
        <f t="shared" si="124"/>
        <v>0</v>
      </c>
      <c r="AN73" s="49" t="e">
        <f t="shared" si="126"/>
        <v>#REF!</v>
      </c>
      <c r="AO73" s="49" t="e">
        <f t="shared" si="127"/>
        <v>#REF!</v>
      </c>
      <c r="AP73" s="49" t="e">
        <f t="shared" si="128"/>
        <v>#REF!</v>
      </c>
      <c r="AQ73" s="49" t="e">
        <f t="shared" si="129"/>
        <v>#REF!</v>
      </c>
      <c r="AR73" s="49" t="e">
        <f t="shared" si="130"/>
        <v>#REF!</v>
      </c>
      <c r="AS73" s="49" t="e">
        <f t="shared" si="131"/>
        <v>#REF!</v>
      </c>
      <c r="AT73" s="49" t="e">
        <f t="shared" si="132"/>
        <v>#REF!</v>
      </c>
      <c r="AU73" s="49" t="e">
        <f t="shared" si="133"/>
        <v>#REF!</v>
      </c>
      <c r="AV73" s="49" t="e">
        <f t="shared" si="134"/>
        <v>#REF!</v>
      </c>
      <c r="AW73" s="49" t="e">
        <f t="shared" si="135"/>
        <v>#REF!</v>
      </c>
      <c r="AX73" s="49" t="e">
        <f t="shared" si="136"/>
        <v>#REF!</v>
      </c>
    </row>
    <row r="74" spans="1:50" ht="24.95" hidden="1" customHeight="1" x14ac:dyDescent="0.25">
      <c r="A74" s="19"/>
      <c r="B74" s="72" t="str">
        <f t="shared" si="125"/>
        <v>Juin</v>
      </c>
      <c r="C74" s="11" t="str">
        <f t="shared" si="125"/>
        <v>Béziers</v>
      </c>
      <c r="D74" s="11" t="str">
        <f t="shared" si="125"/>
        <v/>
      </c>
      <c r="E74" s="45">
        <f t="shared" si="125"/>
        <v>7871</v>
      </c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4"/>
      <c r="AB74" s="50" t="e">
        <f>IF(#REF!="",0,#REF!)</f>
        <v>#REF!</v>
      </c>
      <c r="AC74" s="49">
        <f t="shared" si="124"/>
        <v>0</v>
      </c>
      <c r="AD74" s="49">
        <f t="shared" si="124"/>
        <v>0</v>
      </c>
      <c r="AE74" s="49">
        <f t="shared" si="124"/>
        <v>0</v>
      </c>
      <c r="AF74" s="49">
        <f t="shared" si="124"/>
        <v>0</v>
      </c>
      <c r="AG74" s="49">
        <f t="shared" si="124"/>
        <v>0</v>
      </c>
      <c r="AH74" s="49">
        <f t="shared" si="124"/>
        <v>0</v>
      </c>
      <c r="AI74" s="49">
        <f t="shared" si="124"/>
        <v>0</v>
      </c>
      <c r="AJ74" s="49">
        <f t="shared" si="124"/>
        <v>0</v>
      </c>
      <c r="AK74" s="49">
        <f t="shared" si="124"/>
        <v>0</v>
      </c>
      <c r="AL74" s="49">
        <f t="shared" si="124"/>
        <v>0</v>
      </c>
      <c r="AM74" s="49">
        <f t="shared" si="124"/>
        <v>0</v>
      </c>
      <c r="AN74" s="49" t="e">
        <f t="shared" si="126"/>
        <v>#REF!</v>
      </c>
      <c r="AO74" s="49" t="e">
        <f t="shared" si="127"/>
        <v>#REF!</v>
      </c>
      <c r="AP74" s="49" t="e">
        <f t="shared" si="128"/>
        <v>#REF!</v>
      </c>
      <c r="AQ74" s="49" t="e">
        <f t="shared" si="129"/>
        <v>#REF!</v>
      </c>
      <c r="AR74" s="49" t="e">
        <f t="shared" si="130"/>
        <v>#REF!</v>
      </c>
      <c r="AS74" s="49" t="e">
        <f t="shared" si="131"/>
        <v>#REF!</v>
      </c>
      <c r="AT74" s="49" t="e">
        <f t="shared" si="132"/>
        <v>#REF!</v>
      </c>
      <c r="AU74" s="49" t="e">
        <f t="shared" si="133"/>
        <v>#REF!</v>
      </c>
      <c r="AV74" s="49" t="e">
        <f t="shared" si="134"/>
        <v>#REF!</v>
      </c>
      <c r="AW74" s="49" t="e">
        <f t="shared" si="135"/>
        <v>#REF!</v>
      </c>
      <c r="AX74" s="49" t="e">
        <f t="shared" si="136"/>
        <v>#REF!</v>
      </c>
    </row>
    <row r="75" spans="1:50" ht="24.95" hidden="1" customHeight="1" x14ac:dyDescent="0.25">
      <c r="A75" s="19"/>
      <c r="B75" s="72" t="str">
        <f t="shared" si="125"/>
        <v>Juillet</v>
      </c>
      <c r="C75" s="11" t="str">
        <f t="shared" si="125"/>
        <v>Béziers</v>
      </c>
      <c r="D75" s="11" t="str">
        <f t="shared" si="125"/>
        <v/>
      </c>
      <c r="E75" s="45">
        <f t="shared" si="125"/>
        <v>7871</v>
      </c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4"/>
      <c r="AB75" s="50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</row>
    <row r="76" spans="1:50" ht="24.95" hidden="1" customHeight="1" x14ac:dyDescent="0.25">
      <c r="A76" s="19"/>
      <c r="B76" s="72" t="str">
        <f t="shared" si="125"/>
        <v>Août</v>
      </c>
      <c r="C76" s="11" t="str">
        <f t="shared" si="125"/>
        <v>Béziers</v>
      </c>
      <c r="D76" s="11" t="str">
        <f t="shared" si="125"/>
        <v/>
      </c>
      <c r="E76" s="45">
        <f t="shared" si="125"/>
        <v>7871</v>
      </c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4"/>
      <c r="AB76" s="50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</row>
    <row r="77" spans="1:50" ht="24.95" hidden="1" customHeight="1" x14ac:dyDescent="0.25">
      <c r="A77" s="19"/>
      <c r="B77" s="72" t="str">
        <f t="shared" si="125"/>
        <v>Septembre</v>
      </c>
      <c r="C77" s="11" t="str">
        <f t="shared" si="125"/>
        <v>Béziers</v>
      </c>
      <c r="D77" s="11" t="str">
        <f t="shared" si="125"/>
        <v/>
      </c>
      <c r="E77" s="45">
        <f t="shared" si="125"/>
        <v>7871</v>
      </c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4"/>
      <c r="AB77" s="50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</row>
    <row r="78" spans="1:50" ht="24.95" hidden="1" customHeight="1" x14ac:dyDescent="0.25">
      <c r="A78" s="19"/>
      <c r="B78" s="72" t="str">
        <f t="shared" si="125"/>
        <v>Octobre</v>
      </c>
      <c r="C78" s="11" t="str">
        <f t="shared" si="125"/>
        <v>Béziers</v>
      </c>
      <c r="D78" s="11" t="str">
        <f t="shared" si="125"/>
        <v/>
      </c>
      <c r="E78" s="45">
        <f t="shared" si="125"/>
        <v>7871</v>
      </c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4"/>
      <c r="AB78" s="50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</row>
    <row r="79" spans="1:50" ht="24.95" hidden="1" customHeight="1" x14ac:dyDescent="0.25">
      <c r="A79" s="19"/>
      <c r="B79" s="72" t="str">
        <f t="shared" si="125"/>
        <v>Novembre</v>
      </c>
      <c r="C79" s="11" t="str">
        <f t="shared" si="125"/>
        <v>Béziers</v>
      </c>
      <c r="D79" s="11" t="str">
        <f t="shared" si="125"/>
        <v/>
      </c>
      <c r="E79" s="45">
        <f t="shared" si="125"/>
        <v>7871</v>
      </c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4"/>
      <c r="AB79" s="50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</row>
    <row r="80" spans="1:50" ht="24.95" hidden="1" customHeight="1" x14ac:dyDescent="0.25">
      <c r="A80" s="19"/>
      <c r="B80" s="72" t="str">
        <f t="shared" si="125"/>
        <v>Décembre</v>
      </c>
      <c r="C80" s="11" t="str">
        <f t="shared" si="125"/>
        <v>Béziers</v>
      </c>
      <c r="D80" s="11" t="str">
        <f t="shared" si="125"/>
        <v/>
      </c>
      <c r="E80" s="45">
        <f t="shared" si="125"/>
        <v>7871</v>
      </c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4"/>
      <c r="AB80" s="50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</row>
    <row r="81" spans="1:50" ht="24.95" hidden="1" customHeight="1" x14ac:dyDescent="0.25">
      <c r="A81" s="19"/>
      <c r="B81" s="86" t="s">
        <v>38</v>
      </c>
      <c r="C81" s="11" t="str">
        <f t="shared" si="125"/>
        <v>Béziers</v>
      </c>
      <c r="D81" s="11" t="str">
        <f t="shared" si="125"/>
        <v/>
      </c>
      <c r="E81" s="45">
        <f t="shared" si="125"/>
        <v>7871</v>
      </c>
      <c r="F81" s="103">
        <f>SUM(F69:F80)</f>
        <v>0</v>
      </c>
      <c r="G81" s="103">
        <f t="shared" ref="G81" si="137">SUM(G69:G80)</f>
        <v>0</v>
      </c>
      <c r="H81" s="103">
        <f t="shared" ref="H81" si="138">SUM(H69:H80)</f>
        <v>0</v>
      </c>
      <c r="I81" s="103">
        <f t="shared" ref="I81" si="139">SUM(I69:I80)</f>
        <v>0</v>
      </c>
      <c r="J81" s="103">
        <f t="shared" ref="J81" si="140">SUM(J69:J80)</f>
        <v>0</v>
      </c>
      <c r="K81" s="103">
        <f t="shared" ref="K81" si="141">SUM(K69:K80)</f>
        <v>0</v>
      </c>
      <c r="L81" s="103">
        <f t="shared" ref="L81" si="142">SUM(L69:L80)</f>
        <v>0</v>
      </c>
      <c r="M81" s="103">
        <f t="shared" ref="M81" si="143">SUM(M69:M80)</f>
        <v>0</v>
      </c>
      <c r="N81" s="103">
        <f t="shared" ref="N81" si="144">SUM(N69:N80)</f>
        <v>0</v>
      </c>
      <c r="O81" s="103">
        <f t="shared" ref="O81" si="145">SUM(O69:O80)</f>
        <v>0</v>
      </c>
      <c r="P81" s="103">
        <f t="shared" ref="P81" si="146">SUM(P69:P80)</f>
        <v>0</v>
      </c>
      <c r="Q81" s="103">
        <f t="shared" ref="Q81:Z81" si="147">SUM(Q69:Q80)</f>
        <v>0</v>
      </c>
      <c r="R81" s="103">
        <f t="shared" si="147"/>
        <v>0</v>
      </c>
      <c r="S81" s="103">
        <f t="shared" si="147"/>
        <v>0</v>
      </c>
      <c r="T81" s="103">
        <f t="shared" si="147"/>
        <v>0</v>
      </c>
      <c r="U81" s="103">
        <f t="shared" si="147"/>
        <v>0</v>
      </c>
      <c r="V81" s="103">
        <f t="shared" si="147"/>
        <v>0</v>
      </c>
      <c r="W81" s="103">
        <f t="shared" si="147"/>
        <v>0</v>
      </c>
      <c r="X81" s="103">
        <f t="shared" si="147"/>
        <v>0</v>
      </c>
      <c r="Y81" s="103">
        <f t="shared" si="147"/>
        <v>0</v>
      </c>
      <c r="Z81" s="103">
        <f t="shared" si="147"/>
        <v>0</v>
      </c>
      <c r="AA81" s="4"/>
      <c r="AB81" s="50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</row>
    <row r="82" spans="1:50" ht="50.1" customHeight="1" x14ac:dyDescent="0.25">
      <c r="A82" s="19"/>
      <c r="B82" s="249" t="s">
        <v>1</v>
      </c>
      <c r="C82" s="249"/>
      <c r="D82" s="249"/>
      <c r="E82" s="249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1"/>
      <c r="AA82" s="4"/>
      <c r="AB82" s="50" t="e">
        <f>IF(#REF!="",0,#REF!)</f>
        <v>#REF!</v>
      </c>
      <c r="AC82" s="49">
        <f t="shared" ref="AC82:AM82" si="148">F106</f>
        <v>0</v>
      </c>
      <c r="AD82" s="49">
        <f t="shared" si="148"/>
        <v>0</v>
      </c>
      <c r="AE82" s="49">
        <f t="shared" si="148"/>
        <v>0</v>
      </c>
      <c r="AF82" s="49">
        <f t="shared" si="148"/>
        <v>0</v>
      </c>
      <c r="AG82" s="49">
        <f t="shared" si="148"/>
        <v>0</v>
      </c>
      <c r="AH82" s="49">
        <f t="shared" si="148"/>
        <v>0</v>
      </c>
      <c r="AI82" s="49">
        <f t="shared" si="148"/>
        <v>0</v>
      </c>
      <c r="AJ82" s="49">
        <f t="shared" si="148"/>
        <v>0</v>
      </c>
      <c r="AK82" s="49">
        <f t="shared" si="148"/>
        <v>0</v>
      </c>
      <c r="AL82" s="49">
        <f t="shared" si="148"/>
        <v>0</v>
      </c>
      <c r="AM82" s="49">
        <f t="shared" si="148"/>
        <v>0</v>
      </c>
      <c r="AN82" s="49" t="e">
        <f t="shared" si="126"/>
        <v>#REF!</v>
      </c>
      <c r="AO82" s="49" t="e">
        <f t="shared" si="127"/>
        <v>#REF!</v>
      </c>
      <c r="AP82" s="49" t="e">
        <f t="shared" si="128"/>
        <v>#REF!</v>
      </c>
      <c r="AQ82" s="49" t="e">
        <f t="shared" si="129"/>
        <v>#REF!</v>
      </c>
      <c r="AR82" s="49" t="e">
        <f t="shared" si="130"/>
        <v>#REF!</v>
      </c>
      <c r="AS82" s="49" t="e">
        <f t="shared" si="131"/>
        <v>#REF!</v>
      </c>
      <c r="AT82" s="49" t="e">
        <f t="shared" si="132"/>
        <v>#REF!</v>
      </c>
      <c r="AU82" s="49" t="e">
        <f t="shared" si="133"/>
        <v>#REF!</v>
      </c>
      <c r="AV82" s="49" t="e">
        <f t="shared" si="134"/>
        <v>#REF!</v>
      </c>
      <c r="AW82" s="49" t="e">
        <f t="shared" si="135"/>
        <v>#REF!</v>
      </c>
      <c r="AX82" s="49" t="e">
        <f t="shared" si="136"/>
        <v>#REF!</v>
      </c>
    </row>
    <row r="83" spans="1:50" ht="50.1" customHeight="1" x14ac:dyDescent="0.25">
      <c r="A83" s="19"/>
      <c r="B83" s="256"/>
      <c r="C83" s="256"/>
      <c r="D83" s="256"/>
      <c r="E83" s="256"/>
      <c r="F83" s="257" t="s">
        <v>74</v>
      </c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8"/>
      <c r="AA83" s="4"/>
      <c r="AB83" s="50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</row>
    <row r="84" spans="1:50" ht="50.1" customHeight="1" x14ac:dyDescent="0.25">
      <c r="A84" s="19"/>
      <c r="B84" s="42" t="str">
        <f t="shared" ref="B84:E85" si="149">B4</f>
        <v>Mois</v>
      </c>
      <c r="C84" s="69" t="str">
        <f t="shared" si="149"/>
        <v xml:space="preserve">VILLE : </v>
      </c>
      <c r="D84" s="69" t="str">
        <f t="shared" si="149"/>
        <v>ANNEE</v>
      </c>
      <c r="E84" s="69" t="str">
        <f t="shared" si="149"/>
        <v xml:space="preserve">Surface de plancher </v>
      </c>
      <c r="F84" s="24">
        <v>2010</v>
      </c>
      <c r="G84" s="24">
        <f>F84+1</f>
        <v>2011</v>
      </c>
      <c r="H84" s="24">
        <f>G84+1</f>
        <v>2012</v>
      </c>
      <c r="I84" s="24">
        <f t="shared" ref="I84:Q84" si="150">H84+1</f>
        <v>2013</v>
      </c>
      <c r="J84" s="24">
        <f t="shared" si="150"/>
        <v>2014</v>
      </c>
      <c r="K84" s="24">
        <f t="shared" si="150"/>
        <v>2015</v>
      </c>
      <c r="L84" s="24">
        <f t="shared" si="150"/>
        <v>2016</v>
      </c>
      <c r="M84" s="24">
        <f t="shared" si="150"/>
        <v>2017</v>
      </c>
      <c r="N84" s="24">
        <f t="shared" si="150"/>
        <v>2018</v>
      </c>
      <c r="O84" s="24">
        <f t="shared" si="150"/>
        <v>2019</v>
      </c>
      <c r="P84" s="24">
        <f t="shared" si="150"/>
        <v>2020</v>
      </c>
      <c r="Q84" s="24">
        <f t="shared" si="150"/>
        <v>2021</v>
      </c>
      <c r="R84" s="24">
        <f t="shared" ref="R84" si="151">Q84+1</f>
        <v>2022</v>
      </c>
      <c r="S84" s="24">
        <f t="shared" ref="S84" si="152">R84+1</f>
        <v>2023</v>
      </c>
      <c r="T84" s="24">
        <f t="shared" ref="T84" si="153">S84+1</f>
        <v>2024</v>
      </c>
      <c r="U84" s="24">
        <f t="shared" ref="U84" si="154">T84+1</f>
        <v>2025</v>
      </c>
      <c r="V84" s="24">
        <f t="shared" ref="V84" si="155">U84+1</f>
        <v>2026</v>
      </c>
      <c r="W84" s="24">
        <f t="shared" ref="W84" si="156">V84+1</f>
        <v>2027</v>
      </c>
      <c r="X84" s="24">
        <f t="shared" ref="X84" si="157">W84+1</f>
        <v>2028</v>
      </c>
      <c r="Y84" s="24">
        <f t="shared" ref="Y84" si="158">X84+1</f>
        <v>2029</v>
      </c>
      <c r="Z84" s="24">
        <f t="shared" ref="Z84" si="159">Y84+1</f>
        <v>2030</v>
      </c>
      <c r="AA84" s="4"/>
      <c r="AB84" s="50" t="e">
        <f>IF(#REF!="",0,#REF!)</f>
        <v>#REF!</v>
      </c>
      <c r="AC84" s="49">
        <f t="shared" ref="AC84:AM90" si="160">F114</f>
        <v>0</v>
      </c>
      <c r="AD84" s="49">
        <f t="shared" si="160"/>
        <v>0</v>
      </c>
      <c r="AE84" s="49">
        <f t="shared" si="160"/>
        <v>0</v>
      </c>
      <c r="AF84" s="49">
        <f t="shared" si="160"/>
        <v>0</v>
      </c>
      <c r="AG84" s="49">
        <f t="shared" si="160"/>
        <v>0</v>
      </c>
      <c r="AH84" s="49">
        <f t="shared" si="160"/>
        <v>0</v>
      </c>
      <c r="AI84" s="49">
        <f t="shared" si="160"/>
        <v>0</v>
      </c>
      <c r="AJ84" s="49">
        <f t="shared" si="160"/>
        <v>0</v>
      </c>
      <c r="AK84" s="49">
        <f t="shared" si="160"/>
        <v>0</v>
      </c>
      <c r="AL84" s="49">
        <f t="shared" si="160"/>
        <v>0</v>
      </c>
      <c r="AM84" s="49">
        <f t="shared" si="160"/>
        <v>0</v>
      </c>
      <c r="AN84" s="49" t="e">
        <f t="shared" si="126"/>
        <v>#REF!</v>
      </c>
      <c r="AO84" s="49" t="e">
        <f t="shared" si="127"/>
        <v>#REF!</v>
      </c>
      <c r="AP84" s="49" t="e">
        <f t="shared" si="128"/>
        <v>#REF!</v>
      </c>
      <c r="AQ84" s="49" t="e">
        <f t="shared" si="129"/>
        <v>#REF!</v>
      </c>
      <c r="AR84" s="49" t="e">
        <f t="shared" si="130"/>
        <v>#REF!</v>
      </c>
      <c r="AS84" s="49" t="e">
        <f t="shared" si="131"/>
        <v>#REF!</v>
      </c>
      <c r="AT84" s="49" t="e">
        <f t="shared" si="132"/>
        <v>#REF!</v>
      </c>
      <c r="AU84" s="49" t="e">
        <f t="shared" si="133"/>
        <v>#REF!</v>
      </c>
      <c r="AV84" s="49" t="e">
        <f t="shared" si="134"/>
        <v>#REF!</v>
      </c>
      <c r="AW84" s="49" t="e">
        <f t="shared" si="135"/>
        <v>#REF!</v>
      </c>
      <c r="AX84" s="49" t="e">
        <f t="shared" si="136"/>
        <v>#REF!</v>
      </c>
    </row>
    <row r="85" spans="1:50" ht="24.95" customHeight="1" x14ac:dyDescent="0.25">
      <c r="A85" s="19"/>
      <c r="B85" s="72" t="str">
        <f t="shared" si="149"/>
        <v>Janvier</v>
      </c>
      <c r="C85" s="16" t="str">
        <f t="shared" si="149"/>
        <v>Béziers</v>
      </c>
      <c r="D85" s="16" t="str">
        <f t="shared" si="149"/>
        <v/>
      </c>
      <c r="E85" s="45">
        <f t="shared" si="149"/>
        <v>7871</v>
      </c>
      <c r="F85" s="21">
        <f>'CONSOMMATIONS kWh PCI'!F87*NOTICE!$R$12/1000</f>
        <v>0</v>
      </c>
      <c r="G85" s="21">
        <f>'CONSOMMATIONS kWh PCI'!G87*NOTICE!$R$12/1000</f>
        <v>0</v>
      </c>
      <c r="H85" s="21">
        <f>'CONSOMMATIONS kWh PCI'!H87*NOTICE!$R$12/1000</f>
        <v>0</v>
      </c>
      <c r="I85" s="21">
        <f>'CONSOMMATIONS kWh PCI'!I87*NOTICE!$R$12/1000</f>
        <v>0</v>
      </c>
      <c r="J85" s="21">
        <f>'CONSOMMATIONS kWh PCI'!J87*NOTICE!$R$12/1000</f>
        <v>0</v>
      </c>
      <c r="K85" s="21">
        <f>'CONSOMMATIONS kWh PCI'!K87*NOTICE!$R$12/1000</f>
        <v>0</v>
      </c>
      <c r="L85" s="21">
        <f>'CONSOMMATIONS kWh PCI'!L87*NOTICE!$R$12/1000</f>
        <v>0</v>
      </c>
      <c r="M85" s="21">
        <f>'CONSOMMATIONS kWh PCI'!M87*NOTICE!$R$12/1000</f>
        <v>0</v>
      </c>
      <c r="N85" s="21">
        <f>'CONSOMMATIONS kWh PCI'!N87*NOTICE!$R$12/1000</f>
        <v>0</v>
      </c>
      <c r="O85" s="21">
        <f>'CONSOMMATIONS kWh PCI'!O87*NOTICE!$R$12/1000</f>
        <v>0</v>
      </c>
      <c r="P85" s="21">
        <f>'CONSOMMATIONS kWh PCI'!P87*NOTICE!$R$12/1000</f>
        <v>0</v>
      </c>
      <c r="Q85" s="21">
        <f>'CONSOMMATIONS kWh PCI'!Q87*NOTICE!$R$12/1000</f>
        <v>0</v>
      </c>
      <c r="R85" s="21">
        <f>'CONSOMMATIONS kWh PCI'!R87*NOTICE!$R$12/1000</f>
        <v>0</v>
      </c>
      <c r="S85" s="21">
        <f>'CONSOMMATIONS kWh PCI'!S87*NOTICE!$R$12/1000</f>
        <v>0</v>
      </c>
      <c r="T85" s="21">
        <f>'CONSOMMATIONS kWh PCI'!T87*NOTICE!$R$12/1000</f>
        <v>0</v>
      </c>
      <c r="U85" s="21">
        <f>'CONSOMMATIONS kWh PCI'!U87*NOTICE!$R$12/1000</f>
        <v>0</v>
      </c>
      <c r="V85" s="21">
        <f>'CONSOMMATIONS kWh PCI'!V87*NOTICE!$R$12/1000</f>
        <v>0</v>
      </c>
      <c r="W85" s="21">
        <f>'CONSOMMATIONS kWh PCI'!W87*NOTICE!$R$12/1000</f>
        <v>0</v>
      </c>
      <c r="X85" s="21">
        <f>'CONSOMMATIONS kWh PCI'!X87*NOTICE!$R$12/1000</f>
        <v>0</v>
      </c>
      <c r="Y85" s="21">
        <f>'CONSOMMATIONS kWh PCI'!Y87*NOTICE!$R$12/1000</f>
        <v>0</v>
      </c>
      <c r="Z85" s="21">
        <f>'CONSOMMATIONS kWh PCI'!Z87*NOTICE!$R$12/1000</f>
        <v>0</v>
      </c>
      <c r="AA85" s="4"/>
      <c r="AB85" s="50" t="e">
        <f>IF(#REF!="",0,#REF!)</f>
        <v>#REF!</v>
      </c>
      <c r="AC85" s="49" t="str">
        <f t="shared" si="160"/>
        <v>EMISSIONS ANNUELLES de CO2 en kg</v>
      </c>
      <c r="AD85" s="49">
        <f t="shared" si="160"/>
        <v>0</v>
      </c>
      <c r="AE85" s="49">
        <f t="shared" si="160"/>
        <v>0</v>
      </c>
      <c r="AF85" s="49">
        <f t="shared" si="160"/>
        <v>0</v>
      </c>
      <c r="AG85" s="49">
        <f t="shared" si="160"/>
        <v>0</v>
      </c>
      <c r="AH85" s="49">
        <f t="shared" si="160"/>
        <v>0</v>
      </c>
      <c r="AI85" s="49">
        <f t="shared" si="160"/>
        <v>0</v>
      </c>
      <c r="AJ85" s="49">
        <f t="shared" si="160"/>
        <v>0</v>
      </c>
      <c r="AK85" s="49">
        <f t="shared" si="160"/>
        <v>0</v>
      </c>
      <c r="AL85" s="49">
        <f t="shared" si="160"/>
        <v>0</v>
      </c>
      <c r="AM85" s="49">
        <f t="shared" si="160"/>
        <v>0</v>
      </c>
      <c r="AN85" s="49" t="e">
        <f t="shared" si="126"/>
        <v>#REF!</v>
      </c>
      <c r="AO85" s="49" t="e">
        <f t="shared" si="127"/>
        <v>#REF!</v>
      </c>
      <c r="AP85" s="49" t="e">
        <f t="shared" si="128"/>
        <v>#REF!</v>
      </c>
      <c r="AQ85" s="49" t="e">
        <f t="shared" si="129"/>
        <v>#REF!</v>
      </c>
      <c r="AR85" s="49" t="e">
        <f t="shared" si="130"/>
        <v>#REF!</v>
      </c>
      <c r="AS85" s="49" t="e">
        <f t="shared" si="131"/>
        <v>#REF!</v>
      </c>
      <c r="AT85" s="49" t="e">
        <f t="shared" si="132"/>
        <v>#REF!</v>
      </c>
      <c r="AU85" s="49" t="e">
        <f t="shared" si="133"/>
        <v>#REF!</v>
      </c>
      <c r="AV85" s="49" t="e">
        <f t="shared" si="134"/>
        <v>#REF!</v>
      </c>
      <c r="AW85" s="49" t="e">
        <f t="shared" si="135"/>
        <v>#REF!</v>
      </c>
      <c r="AX85" s="49" t="e">
        <f t="shared" si="136"/>
        <v>#REF!</v>
      </c>
    </row>
    <row r="86" spans="1:50" ht="24.95" customHeight="1" x14ac:dyDescent="0.25">
      <c r="A86" s="19"/>
      <c r="B86" s="72" t="str">
        <f t="shared" ref="B86:E97" si="161">B6</f>
        <v>Février</v>
      </c>
      <c r="C86" s="16" t="str">
        <f t="shared" si="161"/>
        <v>Béziers</v>
      </c>
      <c r="D86" s="16" t="str">
        <f t="shared" si="161"/>
        <v/>
      </c>
      <c r="E86" s="45">
        <f t="shared" si="161"/>
        <v>7871</v>
      </c>
      <c r="F86" s="21">
        <f>'CONSOMMATIONS kWh PCI'!F88*NOTICE!$R$12/1000</f>
        <v>0</v>
      </c>
      <c r="G86" s="21">
        <f>'CONSOMMATIONS kWh PCI'!G88*NOTICE!$R$12/1000</f>
        <v>0</v>
      </c>
      <c r="H86" s="21">
        <f>'CONSOMMATIONS kWh PCI'!H88*NOTICE!$R$12/1000</f>
        <v>0</v>
      </c>
      <c r="I86" s="21">
        <f>'CONSOMMATIONS kWh PCI'!I88*NOTICE!$R$12/1000</f>
        <v>0</v>
      </c>
      <c r="J86" s="21">
        <f>'CONSOMMATIONS kWh PCI'!J88*NOTICE!$R$12/1000</f>
        <v>0</v>
      </c>
      <c r="K86" s="21">
        <f>'CONSOMMATIONS kWh PCI'!K88*NOTICE!$R$12/1000</f>
        <v>0</v>
      </c>
      <c r="L86" s="21">
        <f>'CONSOMMATIONS kWh PCI'!L88*NOTICE!$R$12/1000</f>
        <v>0</v>
      </c>
      <c r="M86" s="21">
        <f>'CONSOMMATIONS kWh PCI'!M88*NOTICE!$R$12/1000</f>
        <v>0</v>
      </c>
      <c r="N86" s="21">
        <f>'CONSOMMATIONS kWh PCI'!N88*NOTICE!$R$12/1000</f>
        <v>0</v>
      </c>
      <c r="O86" s="21">
        <f>'CONSOMMATIONS kWh PCI'!O88*NOTICE!$R$12/1000</f>
        <v>0</v>
      </c>
      <c r="P86" s="21">
        <f>'CONSOMMATIONS kWh PCI'!P88*NOTICE!$R$12/1000</f>
        <v>0</v>
      </c>
      <c r="Q86" s="21">
        <f>'CONSOMMATIONS kWh PCI'!Q88*NOTICE!$R$12/1000</f>
        <v>0</v>
      </c>
      <c r="R86" s="21">
        <f>'CONSOMMATIONS kWh PCI'!R88*NOTICE!$R$12/1000</f>
        <v>0</v>
      </c>
      <c r="S86" s="21">
        <f>'CONSOMMATIONS kWh PCI'!S88*NOTICE!$R$12/1000</f>
        <v>0</v>
      </c>
      <c r="T86" s="21">
        <f>'CONSOMMATIONS kWh PCI'!T88*NOTICE!$R$12/1000</f>
        <v>0</v>
      </c>
      <c r="U86" s="21">
        <f>'CONSOMMATIONS kWh PCI'!U88*NOTICE!$R$12/1000</f>
        <v>0</v>
      </c>
      <c r="V86" s="21">
        <f>'CONSOMMATIONS kWh PCI'!V88*NOTICE!$R$12/1000</f>
        <v>0</v>
      </c>
      <c r="W86" s="21">
        <f>'CONSOMMATIONS kWh PCI'!W88*NOTICE!$R$12/1000</f>
        <v>0</v>
      </c>
      <c r="X86" s="21">
        <f>'CONSOMMATIONS kWh PCI'!X88*NOTICE!$R$12/1000</f>
        <v>0</v>
      </c>
      <c r="Y86" s="21">
        <f>'CONSOMMATIONS kWh PCI'!Y88*NOTICE!$R$12/1000</f>
        <v>0</v>
      </c>
      <c r="Z86" s="21">
        <f>'CONSOMMATIONS kWh PCI'!Z88*NOTICE!$R$12/1000</f>
        <v>0</v>
      </c>
      <c r="AA86" s="4"/>
      <c r="AB86" s="50" t="e">
        <f>IF(#REF!="",0,#REF!)</f>
        <v>#REF!</v>
      </c>
      <c r="AC86" s="49">
        <f t="shared" si="160"/>
        <v>2010</v>
      </c>
      <c r="AD86" s="49">
        <f t="shared" si="160"/>
        <v>2011</v>
      </c>
      <c r="AE86" s="49">
        <f t="shared" si="160"/>
        <v>2012</v>
      </c>
      <c r="AF86" s="49">
        <f t="shared" si="160"/>
        <v>2013</v>
      </c>
      <c r="AG86" s="49">
        <f t="shared" si="160"/>
        <v>2014</v>
      </c>
      <c r="AH86" s="49">
        <f t="shared" si="160"/>
        <v>2015</v>
      </c>
      <c r="AI86" s="49">
        <f t="shared" si="160"/>
        <v>2016</v>
      </c>
      <c r="AJ86" s="49">
        <f t="shared" si="160"/>
        <v>2017</v>
      </c>
      <c r="AK86" s="49">
        <f t="shared" si="160"/>
        <v>2018</v>
      </c>
      <c r="AL86" s="49">
        <f t="shared" si="160"/>
        <v>2019</v>
      </c>
      <c r="AM86" s="49">
        <f t="shared" si="160"/>
        <v>2020</v>
      </c>
      <c r="AN86" s="49" t="e">
        <f t="shared" si="126"/>
        <v>#REF!</v>
      </c>
      <c r="AO86" s="49" t="e">
        <f t="shared" si="127"/>
        <v>#REF!</v>
      </c>
      <c r="AP86" s="49" t="e">
        <f t="shared" si="128"/>
        <v>#REF!</v>
      </c>
      <c r="AQ86" s="49" t="e">
        <f t="shared" si="129"/>
        <v>#REF!</v>
      </c>
      <c r="AR86" s="49" t="e">
        <f t="shared" si="130"/>
        <v>#REF!</v>
      </c>
      <c r="AS86" s="49" t="e">
        <f t="shared" si="131"/>
        <v>#REF!</v>
      </c>
      <c r="AT86" s="49" t="e">
        <f t="shared" si="132"/>
        <v>#REF!</v>
      </c>
      <c r="AU86" s="49" t="e">
        <f t="shared" si="133"/>
        <v>#REF!</v>
      </c>
      <c r="AV86" s="49" t="e">
        <f t="shared" si="134"/>
        <v>#REF!</v>
      </c>
      <c r="AW86" s="49" t="e">
        <f t="shared" si="135"/>
        <v>#REF!</v>
      </c>
      <c r="AX86" s="49" t="e">
        <f t="shared" si="136"/>
        <v>#REF!</v>
      </c>
    </row>
    <row r="87" spans="1:50" ht="24.95" customHeight="1" x14ac:dyDescent="0.25">
      <c r="A87" s="19"/>
      <c r="B87" s="72" t="str">
        <f t="shared" si="161"/>
        <v>Mars</v>
      </c>
      <c r="C87" s="16" t="str">
        <f t="shared" si="161"/>
        <v>Béziers</v>
      </c>
      <c r="D87" s="16" t="str">
        <f t="shared" si="161"/>
        <v/>
      </c>
      <c r="E87" s="45">
        <f t="shared" si="161"/>
        <v>7871</v>
      </c>
      <c r="F87" s="21">
        <f>'CONSOMMATIONS kWh PCI'!F89*NOTICE!$R$12/1000</f>
        <v>0</v>
      </c>
      <c r="G87" s="21">
        <f>'CONSOMMATIONS kWh PCI'!G89*NOTICE!$R$12/1000</f>
        <v>0</v>
      </c>
      <c r="H87" s="21">
        <f>'CONSOMMATIONS kWh PCI'!H89*NOTICE!$R$12/1000</f>
        <v>0</v>
      </c>
      <c r="I87" s="21">
        <f>'CONSOMMATIONS kWh PCI'!I89*NOTICE!$R$12/1000</f>
        <v>0</v>
      </c>
      <c r="J87" s="21">
        <f>'CONSOMMATIONS kWh PCI'!J89*NOTICE!$R$12/1000</f>
        <v>0</v>
      </c>
      <c r="K87" s="21">
        <f>'CONSOMMATIONS kWh PCI'!K89*NOTICE!$R$12/1000</f>
        <v>0</v>
      </c>
      <c r="L87" s="21">
        <f>'CONSOMMATIONS kWh PCI'!L89*NOTICE!$R$12/1000</f>
        <v>0</v>
      </c>
      <c r="M87" s="21">
        <f>'CONSOMMATIONS kWh PCI'!M89*NOTICE!$R$12/1000</f>
        <v>0</v>
      </c>
      <c r="N87" s="21">
        <f>'CONSOMMATIONS kWh PCI'!N89*NOTICE!$R$12/1000</f>
        <v>0</v>
      </c>
      <c r="O87" s="21">
        <f>'CONSOMMATIONS kWh PCI'!O89*NOTICE!$R$12/1000</f>
        <v>0</v>
      </c>
      <c r="P87" s="21">
        <f>'CONSOMMATIONS kWh PCI'!P89*NOTICE!$R$12/1000</f>
        <v>0</v>
      </c>
      <c r="Q87" s="21">
        <f>'CONSOMMATIONS kWh PCI'!Q89*NOTICE!$R$12/1000</f>
        <v>0</v>
      </c>
      <c r="R87" s="21">
        <f>'CONSOMMATIONS kWh PCI'!R89*NOTICE!$R$12/1000</f>
        <v>0</v>
      </c>
      <c r="S87" s="21">
        <f>'CONSOMMATIONS kWh PCI'!S89*NOTICE!$R$12/1000</f>
        <v>0</v>
      </c>
      <c r="T87" s="21">
        <f>'CONSOMMATIONS kWh PCI'!T89*NOTICE!$R$12/1000</f>
        <v>0</v>
      </c>
      <c r="U87" s="21">
        <f>'CONSOMMATIONS kWh PCI'!U89*NOTICE!$R$12/1000</f>
        <v>0</v>
      </c>
      <c r="V87" s="21">
        <f>'CONSOMMATIONS kWh PCI'!V89*NOTICE!$R$12/1000</f>
        <v>0</v>
      </c>
      <c r="W87" s="21">
        <f>'CONSOMMATIONS kWh PCI'!W89*NOTICE!$R$12/1000</f>
        <v>0</v>
      </c>
      <c r="X87" s="21">
        <f>'CONSOMMATIONS kWh PCI'!X89*NOTICE!$R$12/1000</f>
        <v>0</v>
      </c>
      <c r="Y87" s="21">
        <f>'CONSOMMATIONS kWh PCI'!Y89*NOTICE!$R$12/1000</f>
        <v>0</v>
      </c>
      <c r="Z87" s="21">
        <f>'CONSOMMATIONS kWh PCI'!Z89*NOTICE!$R$12/1000</f>
        <v>0</v>
      </c>
      <c r="AA87" s="4"/>
      <c r="AB87" s="50" t="e">
        <f>IF(#REF!="",0,#REF!)</f>
        <v>#REF!</v>
      </c>
      <c r="AC87" s="49">
        <f t="shared" si="160"/>
        <v>0</v>
      </c>
      <c r="AD87" s="49">
        <f t="shared" si="160"/>
        <v>0</v>
      </c>
      <c r="AE87" s="49">
        <f t="shared" si="160"/>
        <v>0</v>
      </c>
      <c r="AF87" s="49">
        <f t="shared" si="160"/>
        <v>0</v>
      </c>
      <c r="AG87" s="49">
        <f t="shared" si="160"/>
        <v>0</v>
      </c>
      <c r="AH87" s="49">
        <f t="shared" si="160"/>
        <v>0</v>
      </c>
      <c r="AI87" s="49">
        <f t="shared" si="160"/>
        <v>0</v>
      </c>
      <c r="AJ87" s="49">
        <f t="shared" si="160"/>
        <v>0</v>
      </c>
      <c r="AK87" s="49">
        <f t="shared" si="160"/>
        <v>0</v>
      </c>
      <c r="AL87" s="49">
        <f t="shared" si="160"/>
        <v>0</v>
      </c>
      <c r="AM87" s="49">
        <f t="shared" si="160"/>
        <v>0</v>
      </c>
      <c r="AN87" s="49" t="e">
        <f t="shared" si="126"/>
        <v>#REF!</v>
      </c>
      <c r="AO87" s="49" t="e">
        <f t="shared" si="127"/>
        <v>#REF!</v>
      </c>
      <c r="AP87" s="49" t="e">
        <f t="shared" si="128"/>
        <v>#REF!</v>
      </c>
      <c r="AQ87" s="49" t="e">
        <f t="shared" si="129"/>
        <v>#REF!</v>
      </c>
      <c r="AR87" s="49" t="e">
        <f t="shared" si="130"/>
        <v>#REF!</v>
      </c>
      <c r="AS87" s="49" t="e">
        <f t="shared" si="131"/>
        <v>#REF!</v>
      </c>
      <c r="AT87" s="49" t="e">
        <f t="shared" si="132"/>
        <v>#REF!</v>
      </c>
      <c r="AU87" s="49" t="e">
        <f t="shared" si="133"/>
        <v>#REF!</v>
      </c>
      <c r="AV87" s="49" t="e">
        <f t="shared" si="134"/>
        <v>#REF!</v>
      </c>
      <c r="AW87" s="49" t="e">
        <f t="shared" si="135"/>
        <v>#REF!</v>
      </c>
      <c r="AX87" s="49" t="e">
        <f t="shared" si="136"/>
        <v>#REF!</v>
      </c>
    </row>
    <row r="88" spans="1:50" ht="24.95" customHeight="1" x14ac:dyDescent="0.25">
      <c r="A88" s="19"/>
      <c r="B88" s="72" t="str">
        <f t="shared" si="161"/>
        <v>Avril</v>
      </c>
      <c r="C88" s="16" t="str">
        <f t="shared" si="161"/>
        <v>Béziers</v>
      </c>
      <c r="D88" s="16" t="str">
        <f t="shared" si="161"/>
        <v/>
      </c>
      <c r="E88" s="45">
        <f t="shared" si="161"/>
        <v>7871</v>
      </c>
      <c r="F88" s="21">
        <f>'CONSOMMATIONS kWh PCI'!F90*NOTICE!$R$12/1000</f>
        <v>0</v>
      </c>
      <c r="G88" s="21">
        <f>'CONSOMMATIONS kWh PCI'!G90*NOTICE!$R$12/1000</f>
        <v>0</v>
      </c>
      <c r="H88" s="21">
        <f>'CONSOMMATIONS kWh PCI'!H90*NOTICE!$R$12/1000</f>
        <v>0</v>
      </c>
      <c r="I88" s="21">
        <f>'CONSOMMATIONS kWh PCI'!I90*NOTICE!$R$12/1000</f>
        <v>0</v>
      </c>
      <c r="J88" s="21">
        <f>'CONSOMMATIONS kWh PCI'!J90*NOTICE!$R$12/1000</f>
        <v>0</v>
      </c>
      <c r="K88" s="21">
        <f>'CONSOMMATIONS kWh PCI'!K90*NOTICE!$R$12/1000</f>
        <v>0</v>
      </c>
      <c r="L88" s="21">
        <f>'CONSOMMATIONS kWh PCI'!L90*NOTICE!$R$12/1000</f>
        <v>0</v>
      </c>
      <c r="M88" s="21">
        <f>'CONSOMMATIONS kWh PCI'!M90*NOTICE!$R$12/1000</f>
        <v>0</v>
      </c>
      <c r="N88" s="21">
        <f>'CONSOMMATIONS kWh PCI'!N90*NOTICE!$R$12/1000</f>
        <v>0</v>
      </c>
      <c r="O88" s="21">
        <f>'CONSOMMATIONS kWh PCI'!O90*NOTICE!$R$12/1000</f>
        <v>0</v>
      </c>
      <c r="P88" s="21">
        <f>'CONSOMMATIONS kWh PCI'!P90*NOTICE!$R$12/1000</f>
        <v>0</v>
      </c>
      <c r="Q88" s="21">
        <f>'CONSOMMATIONS kWh PCI'!Q90*NOTICE!$R$12/1000</f>
        <v>0</v>
      </c>
      <c r="R88" s="21">
        <f>'CONSOMMATIONS kWh PCI'!R90*NOTICE!$R$12/1000</f>
        <v>0</v>
      </c>
      <c r="S88" s="21">
        <f>'CONSOMMATIONS kWh PCI'!S90*NOTICE!$R$12/1000</f>
        <v>0</v>
      </c>
      <c r="T88" s="21">
        <f>'CONSOMMATIONS kWh PCI'!T90*NOTICE!$R$12/1000</f>
        <v>0</v>
      </c>
      <c r="U88" s="21">
        <f>'CONSOMMATIONS kWh PCI'!U90*NOTICE!$R$12/1000</f>
        <v>0</v>
      </c>
      <c r="V88" s="21">
        <f>'CONSOMMATIONS kWh PCI'!V90*NOTICE!$R$12/1000</f>
        <v>0</v>
      </c>
      <c r="W88" s="21">
        <f>'CONSOMMATIONS kWh PCI'!W90*NOTICE!$R$12/1000</f>
        <v>0</v>
      </c>
      <c r="X88" s="21">
        <f>'CONSOMMATIONS kWh PCI'!X90*NOTICE!$R$12/1000</f>
        <v>0</v>
      </c>
      <c r="Y88" s="21">
        <f>'CONSOMMATIONS kWh PCI'!Y90*NOTICE!$R$12/1000</f>
        <v>0</v>
      </c>
      <c r="Z88" s="21">
        <f>'CONSOMMATIONS kWh PCI'!Z90*NOTICE!$R$12/1000</f>
        <v>0</v>
      </c>
      <c r="AA88" s="4"/>
      <c r="AB88" s="50" t="e">
        <f>IF(#REF!="",0,#REF!)</f>
        <v>#REF!</v>
      </c>
      <c r="AC88" s="49">
        <f t="shared" si="160"/>
        <v>0</v>
      </c>
      <c r="AD88" s="49">
        <f t="shared" si="160"/>
        <v>0</v>
      </c>
      <c r="AE88" s="49">
        <f t="shared" si="160"/>
        <v>0</v>
      </c>
      <c r="AF88" s="49">
        <f t="shared" si="160"/>
        <v>0</v>
      </c>
      <c r="AG88" s="49">
        <f t="shared" si="160"/>
        <v>0</v>
      </c>
      <c r="AH88" s="49">
        <f t="shared" si="160"/>
        <v>0</v>
      </c>
      <c r="AI88" s="49">
        <f t="shared" si="160"/>
        <v>0</v>
      </c>
      <c r="AJ88" s="49">
        <f t="shared" si="160"/>
        <v>0</v>
      </c>
      <c r="AK88" s="49">
        <f t="shared" si="160"/>
        <v>0</v>
      </c>
      <c r="AL88" s="49">
        <f t="shared" si="160"/>
        <v>0</v>
      </c>
      <c r="AM88" s="49">
        <f t="shared" si="160"/>
        <v>0</v>
      </c>
      <c r="AN88" s="49" t="e">
        <f t="shared" si="126"/>
        <v>#REF!</v>
      </c>
      <c r="AO88" s="49" t="e">
        <f t="shared" si="127"/>
        <v>#REF!</v>
      </c>
      <c r="AP88" s="49" t="e">
        <f t="shared" si="128"/>
        <v>#REF!</v>
      </c>
      <c r="AQ88" s="49" t="e">
        <f t="shared" si="129"/>
        <v>#REF!</v>
      </c>
      <c r="AR88" s="49" t="e">
        <f t="shared" si="130"/>
        <v>#REF!</v>
      </c>
      <c r="AS88" s="49" t="e">
        <f t="shared" si="131"/>
        <v>#REF!</v>
      </c>
      <c r="AT88" s="49" t="e">
        <f t="shared" si="132"/>
        <v>#REF!</v>
      </c>
      <c r="AU88" s="49" t="e">
        <f t="shared" si="133"/>
        <v>#REF!</v>
      </c>
      <c r="AV88" s="49" t="e">
        <f t="shared" si="134"/>
        <v>#REF!</v>
      </c>
      <c r="AW88" s="49" t="e">
        <f t="shared" si="135"/>
        <v>#REF!</v>
      </c>
      <c r="AX88" s="49" t="e">
        <f t="shared" si="136"/>
        <v>#REF!</v>
      </c>
    </row>
    <row r="89" spans="1:50" ht="24.95" customHeight="1" x14ac:dyDescent="0.25">
      <c r="A89" s="19"/>
      <c r="B89" s="72" t="str">
        <f t="shared" si="161"/>
        <v>Mai</v>
      </c>
      <c r="C89" s="16" t="str">
        <f t="shared" si="161"/>
        <v>Béziers</v>
      </c>
      <c r="D89" s="16" t="str">
        <f t="shared" si="161"/>
        <v/>
      </c>
      <c r="E89" s="45">
        <f t="shared" si="161"/>
        <v>7871</v>
      </c>
      <c r="F89" s="21">
        <f>'CONSOMMATIONS kWh PCI'!F91*NOTICE!$R$12/1000</f>
        <v>0</v>
      </c>
      <c r="G89" s="21">
        <f>'CONSOMMATIONS kWh PCI'!G91*NOTICE!$R$12/1000</f>
        <v>0</v>
      </c>
      <c r="H89" s="21">
        <f>'CONSOMMATIONS kWh PCI'!H91*NOTICE!$R$12/1000</f>
        <v>0</v>
      </c>
      <c r="I89" s="21">
        <f>'CONSOMMATIONS kWh PCI'!I91*NOTICE!$R$12/1000</f>
        <v>0</v>
      </c>
      <c r="J89" s="21">
        <f>'CONSOMMATIONS kWh PCI'!J91*NOTICE!$R$12/1000</f>
        <v>0</v>
      </c>
      <c r="K89" s="21">
        <f>'CONSOMMATIONS kWh PCI'!K91*NOTICE!$R$12/1000</f>
        <v>0</v>
      </c>
      <c r="L89" s="21">
        <f>'CONSOMMATIONS kWh PCI'!L91*NOTICE!$R$12/1000</f>
        <v>0</v>
      </c>
      <c r="M89" s="21">
        <f>'CONSOMMATIONS kWh PCI'!M91*NOTICE!$R$12/1000</f>
        <v>0</v>
      </c>
      <c r="N89" s="21">
        <f>'CONSOMMATIONS kWh PCI'!N91*NOTICE!$R$12/1000</f>
        <v>0</v>
      </c>
      <c r="O89" s="21">
        <f>'CONSOMMATIONS kWh PCI'!O91*NOTICE!$R$12/1000</f>
        <v>0</v>
      </c>
      <c r="P89" s="21">
        <f>'CONSOMMATIONS kWh PCI'!P91*NOTICE!$R$12/1000</f>
        <v>0</v>
      </c>
      <c r="Q89" s="21">
        <f>'CONSOMMATIONS kWh PCI'!Q91*NOTICE!$R$12/1000</f>
        <v>0</v>
      </c>
      <c r="R89" s="21">
        <f>'CONSOMMATIONS kWh PCI'!R91*NOTICE!$R$12/1000</f>
        <v>0</v>
      </c>
      <c r="S89" s="21">
        <f>'CONSOMMATIONS kWh PCI'!S91*NOTICE!$R$12/1000</f>
        <v>0</v>
      </c>
      <c r="T89" s="21">
        <f>'CONSOMMATIONS kWh PCI'!T91*NOTICE!$R$12/1000</f>
        <v>0</v>
      </c>
      <c r="U89" s="21">
        <f>'CONSOMMATIONS kWh PCI'!U91*NOTICE!$R$12/1000</f>
        <v>0</v>
      </c>
      <c r="V89" s="21">
        <f>'CONSOMMATIONS kWh PCI'!V91*NOTICE!$R$12/1000</f>
        <v>0</v>
      </c>
      <c r="W89" s="21">
        <f>'CONSOMMATIONS kWh PCI'!W91*NOTICE!$R$12/1000</f>
        <v>0</v>
      </c>
      <c r="X89" s="21">
        <f>'CONSOMMATIONS kWh PCI'!X91*NOTICE!$R$12/1000</f>
        <v>0</v>
      </c>
      <c r="Y89" s="21">
        <f>'CONSOMMATIONS kWh PCI'!Y91*NOTICE!$R$12/1000</f>
        <v>0</v>
      </c>
      <c r="Z89" s="21">
        <f>'CONSOMMATIONS kWh PCI'!Z91*NOTICE!$R$12/1000</f>
        <v>0</v>
      </c>
      <c r="AA89" s="4"/>
      <c r="AB89" s="50" t="e">
        <f>IF(#REF!="",0,#REF!)</f>
        <v>#REF!</v>
      </c>
      <c r="AC89" s="49">
        <f t="shared" si="160"/>
        <v>0</v>
      </c>
      <c r="AD89" s="49">
        <f t="shared" si="160"/>
        <v>0</v>
      </c>
      <c r="AE89" s="49">
        <f t="shared" si="160"/>
        <v>0</v>
      </c>
      <c r="AF89" s="49">
        <f t="shared" si="160"/>
        <v>0</v>
      </c>
      <c r="AG89" s="49">
        <f t="shared" si="160"/>
        <v>0</v>
      </c>
      <c r="AH89" s="49">
        <f t="shared" si="160"/>
        <v>0</v>
      </c>
      <c r="AI89" s="49">
        <f t="shared" si="160"/>
        <v>0</v>
      </c>
      <c r="AJ89" s="49">
        <f t="shared" si="160"/>
        <v>0</v>
      </c>
      <c r="AK89" s="49">
        <f t="shared" si="160"/>
        <v>0</v>
      </c>
      <c r="AL89" s="49">
        <f t="shared" si="160"/>
        <v>0</v>
      </c>
      <c r="AM89" s="49">
        <f t="shared" si="160"/>
        <v>0</v>
      </c>
      <c r="AN89" s="49" t="e">
        <f t="shared" si="126"/>
        <v>#REF!</v>
      </c>
      <c r="AO89" s="49" t="e">
        <f t="shared" si="127"/>
        <v>#REF!</v>
      </c>
      <c r="AP89" s="49" t="e">
        <f t="shared" si="128"/>
        <v>#REF!</v>
      </c>
      <c r="AQ89" s="49" t="e">
        <f t="shared" si="129"/>
        <v>#REF!</v>
      </c>
      <c r="AR89" s="49" t="e">
        <f t="shared" si="130"/>
        <v>#REF!</v>
      </c>
      <c r="AS89" s="49" t="e">
        <f t="shared" si="131"/>
        <v>#REF!</v>
      </c>
      <c r="AT89" s="49" t="e">
        <f t="shared" si="132"/>
        <v>#REF!</v>
      </c>
      <c r="AU89" s="49" t="e">
        <f t="shared" si="133"/>
        <v>#REF!</v>
      </c>
      <c r="AV89" s="49" t="e">
        <f t="shared" si="134"/>
        <v>#REF!</v>
      </c>
      <c r="AW89" s="49" t="e">
        <f t="shared" si="135"/>
        <v>#REF!</v>
      </c>
      <c r="AX89" s="49" t="e">
        <f t="shared" si="136"/>
        <v>#REF!</v>
      </c>
    </row>
    <row r="90" spans="1:50" ht="24.95" customHeight="1" x14ac:dyDescent="0.25">
      <c r="A90" s="19"/>
      <c r="B90" s="72" t="str">
        <f t="shared" si="161"/>
        <v>Juin</v>
      </c>
      <c r="C90" s="16" t="str">
        <f t="shared" si="161"/>
        <v>Béziers</v>
      </c>
      <c r="D90" s="16" t="str">
        <f t="shared" si="161"/>
        <v/>
      </c>
      <c r="E90" s="45">
        <f t="shared" si="161"/>
        <v>7871</v>
      </c>
      <c r="F90" s="21">
        <f>'CONSOMMATIONS kWh PCI'!F92*NOTICE!$R$12/1000</f>
        <v>0</v>
      </c>
      <c r="G90" s="21">
        <f>'CONSOMMATIONS kWh PCI'!G92*NOTICE!$R$12/1000</f>
        <v>0</v>
      </c>
      <c r="H90" s="21">
        <f>'CONSOMMATIONS kWh PCI'!H92*NOTICE!$R$12/1000</f>
        <v>0</v>
      </c>
      <c r="I90" s="21">
        <f>'CONSOMMATIONS kWh PCI'!I92*NOTICE!$R$12/1000</f>
        <v>0</v>
      </c>
      <c r="J90" s="21">
        <f>'CONSOMMATIONS kWh PCI'!J92*NOTICE!$R$12/1000</f>
        <v>0</v>
      </c>
      <c r="K90" s="21">
        <f>'CONSOMMATIONS kWh PCI'!K92*NOTICE!$R$12/1000</f>
        <v>0</v>
      </c>
      <c r="L90" s="21">
        <f>'CONSOMMATIONS kWh PCI'!L92*NOTICE!$R$12/1000</f>
        <v>0</v>
      </c>
      <c r="M90" s="21">
        <f>'CONSOMMATIONS kWh PCI'!M92*NOTICE!$R$12/1000</f>
        <v>0</v>
      </c>
      <c r="N90" s="21">
        <f>'CONSOMMATIONS kWh PCI'!N92*NOTICE!$R$12/1000</f>
        <v>0</v>
      </c>
      <c r="O90" s="21">
        <f>'CONSOMMATIONS kWh PCI'!O92*NOTICE!$R$12/1000</f>
        <v>0</v>
      </c>
      <c r="P90" s="21">
        <f>'CONSOMMATIONS kWh PCI'!P92*NOTICE!$R$12/1000</f>
        <v>0</v>
      </c>
      <c r="Q90" s="21">
        <f>'CONSOMMATIONS kWh PCI'!Q92*NOTICE!$R$12/1000</f>
        <v>0</v>
      </c>
      <c r="R90" s="21">
        <f>'CONSOMMATIONS kWh PCI'!R92*NOTICE!$R$12/1000</f>
        <v>0</v>
      </c>
      <c r="S90" s="21">
        <f>'CONSOMMATIONS kWh PCI'!S92*NOTICE!$R$12/1000</f>
        <v>0</v>
      </c>
      <c r="T90" s="21">
        <f>'CONSOMMATIONS kWh PCI'!T92*NOTICE!$R$12/1000</f>
        <v>0</v>
      </c>
      <c r="U90" s="21">
        <f>'CONSOMMATIONS kWh PCI'!U92*NOTICE!$R$12/1000</f>
        <v>0</v>
      </c>
      <c r="V90" s="21">
        <f>'CONSOMMATIONS kWh PCI'!V92*NOTICE!$R$12/1000</f>
        <v>0</v>
      </c>
      <c r="W90" s="21">
        <f>'CONSOMMATIONS kWh PCI'!W92*NOTICE!$R$12/1000</f>
        <v>0</v>
      </c>
      <c r="X90" s="21">
        <f>'CONSOMMATIONS kWh PCI'!X92*NOTICE!$R$12/1000</f>
        <v>0</v>
      </c>
      <c r="Y90" s="21">
        <f>'CONSOMMATIONS kWh PCI'!Y92*NOTICE!$R$12/1000</f>
        <v>0</v>
      </c>
      <c r="Z90" s="21">
        <f>'CONSOMMATIONS kWh PCI'!Z92*NOTICE!$R$12/1000</f>
        <v>0</v>
      </c>
      <c r="AA90" s="4"/>
      <c r="AB90" s="50" t="e">
        <f>IF(#REF!="",0,#REF!)</f>
        <v>#REF!</v>
      </c>
      <c r="AC90" s="49">
        <f t="shared" si="160"/>
        <v>0</v>
      </c>
      <c r="AD90" s="49">
        <f t="shared" si="160"/>
        <v>0</v>
      </c>
      <c r="AE90" s="49">
        <f t="shared" si="160"/>
        <v>0</v>
      </c>
      <c r="AF90" s="49">
        <f t="shared" si="160"/>
        <v>0</v>
      </c>
      <c r="AG90" s="49">
        <f t="shared" si="160"/>
        <v>0</v>
      </c>
      <c r="AH90" s="49">
        <f t="shared" si="160"/>
        <v>0</v>
      </c>
      <c r="AI90" s="49">
        <f t="shared" si="160"/>
        <v>0</v>
      </c>
      <c r="AJ90" s="49">
        <f t="shared" si="160"/>
        <v>0</v>
      </c>
      <c r="AK90" s="49">
        <f t="shared" si="160"/>
        <v>0</v>
      </c>
      <c r="AL90" s="49">
        <f t="shared" si="160"/>
        <v>0</v>
      </c>
      <c r="AM90" s="49">
        <f t="shared" si="160"/>
        <v>0</v>
      </c>
      <c r="AN90" s="49" t="e">
        <f t="shared" si="126"/>
        <v>#REF!</v>
      </c>
      <c r="AO90" s="49" t="e">
        <f t="shared" si="127"/>
        <v>#REF!</v>
      </c>
      <c r="AP90" s="49" t="e">
        <f t="shared" si="128"/>
        <v>#REF!</v>
      </c>
      <c r="AQ90" s="49" t="e">
        <f t="shared" si="129"/>
        <v>#REF!</v>
      </c>
      <c r="AR90" s="49" t="e">
        <f t="shared" si="130"/>
        <v>#REF!</v>
      </c>
      <c r="AS90" s="49" t="e">
        <f t="shared" si="131"/>
        <v>#REF!</v>
      </c>
      <c r="AT90" s="49" t="e">
        <f t="shared" si="132"/>
        <v>#REF!</v>
      </c>
      <c r="AU90" s="49" t="e">
        <f t="shared" si="133"/>
        <v>#REF!</v>
      </c>
      <c r="AV90" s="49" t="e">
        <f t="shared" si="134"/>
        <v>#REF!</v>
      </c>
      <c r="AW90" s="49" t="e">
        <f t="shared" si="135"/>
        <v>#REF!</v>
      </c>
      <c r="AX90" s="49" t="e">
        <f t="shared" si="136"/>
        <v>#REF!</v>
      </c>
    </row>
    <row r="91" spans="1:50" ht="24.95" customHeight="1" x14ac:dyDescent="0.25">
      <c r="A91" s="19"/>
      <c r="B91" s="72" t="str">
        <f t="shared" si="161"/>
        <v>Juillet</v>
      </c>
      <c r="C91" s="16" t="str">
        <f t="shared" si="161"/>
        <v>Béziers</v>
      </c>
      <c r="D91" s="16" t="str">
        <f t="shared" si="161"/>
        <v/>
      </c>
      <c r="E91" s="45">
        <f t="shared" si="161"/>
        <v>7871</v>
      </c>
      <c r="F91" s="21">
        <f>'CONSOMMATIONS kWh PCI'!F93*NOTICE!$R$12/1000</f>
        <v>0</v>
      </c>
      <c r="G91" s="21">
        <f>'CONSOMMATIONS kWh PCI'!G93*NOTICE!$R$12/1000</f>
        <v>0</v>
      </c>
      <c r="H91" s="21">
        <f>'CONSOMMATIONS kWh PCI'!H93*NOTICE!$R$12/1000</f>
        <v>0</v>
      </c>
      <c r="I91" s="21">
        <f>'CONSOMMATIONS kWh PCI'!I93*NOTICE!$R$12/1000</f>
        <v>0</v>
      </c>
      <c r="J91" s="21">
        <f>'CONSOMMATIONS kWh PCI'!J93*NOTICE!$R$12/1000</f>
        <v>0</v>
      </c>
      <c r="K91" s="21">
        <f>'CONSOMMATIONS kWh PCI'!K93*NOTICE!$R$12/1000</f>
        <v>0</v>
      </c>
      <c r="L91" s="21">
        <f>'CONSOMMATIONS kWh PCI'!L93*NOTICE!$R$12/1000</f>
        <v>0</v>
      </c>
      <c r="M91" s="21">
        <f>'CONSOMMATIONS kWh PCI'!M93*NOTICE!$R$12/1000</f>
        <v>0</v>
      </c>
      <c r="N91" s="21">
        <f>'CONSOMMATIONS kWh PCI'!N93*NOTICE!$R$12/1000</f>
        <v>0</v>
      </c>
      <c r="O91" s="21">
        <f>'CONSOMMATIONS kWh PCI'!O93*NOTICE!$R$12/1000</f>
        <v>0</v>
      </c>
      <c r="P91" s="21">
        <f>'CONSOMMATIONS kWh PCI'!P93*NOTICE!$R$12/1000</f>
        <v>0</v>
      </c>
      <c r="Q91" s="21">
        <f>'CONSOMMATIONS kWh PCI'!Q93*NOTICE!$R$12/1000</f>
        <v>0</v>
      </c>
      <c r="R91" s="21">
        <f>'CONSOMMATIONS kWh PCI'!R93*NOTICE!$R$12/1000</f>
        <v>0</v>
      </c>
      <c r="S91" s="21">
        <f>'CONSOMMATIONS kWh PCI'!S93*NOTICE!$R$12/1000</f>
        <v>0</v>
      </c>
      <c r="T91" s="21">
        <f>'CONSOMMATIONS kWh PCI'!T93*NOTICE!$R$12/1000</f>
        <v>0</v>
      </c>
      <c r="U91" s="21">
        <f>'CONSOMMATIONS kWh PCI'!U93*NOTICE!$R$12/1000</f>
        <v>0</v>
      </c>
      <c r="V91" s="21">
        <f>'CONSOMMATIONS kWh PCI'!V93*NOTICE!$R$12/1000</f>
        <v>0</v>
      </c>
      <c r="W91" s="21">
        <f>'CONSOMMATIONS kWh PCI'!W93*NOTICE!$R$12/1000</f>
        <v>0</v>
      </c>
      <c r="X91" s="21">
        <f>'CONSOMMATIONS kWh PCI'!X93*NOTICE!$R$12/1000</f>
        <v>0</v>
      </c>
      <c r="Y91" s="21">
        <f>'CONSOMMATIONS kWh PCI'!Y93*NOTICE!$R$12/1000</f>
        <v>0</v>
      </c>
      <c r="Z91" s="21">
        <f>'CONSOMMATIONS kWh PCI'!Z93*NOTICE!$R$12/1000</f>
        <v>0</v>
      </c>
      <c r="AA91" s="4"/>
      <c r="AB91" s="50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</row>
    <row r="92" spans="1:50" ht="24.95" customHeight="1" x14ac:dyDescent="0.25">
      <c r="A92" s="19"/>
      <c r="B92" s="72" t="str">
        <f t="shared" si="161"/>
        <v>Août</v>
      </c>
      <c r="C92" s="16" t="str">
        <f t="shared" si="161"/>
        <v>Béziers</v>
      </c>
      <c r="D92" s="16" t="str">
        <f t="shared" si="161"/>
        <v/>
      </c>
      <c r="E92" s="45">
        <f t="shared" si="161"/>
        <v>7871</v>
      </c>
      <c r="F92" s="21">
        <f>'CONSOMMATIONS kWh PCI'!F94*NOTICE!$R$12/1000</f>
        <v>0</v>
      </c>
      <c r="G92" s="21">
        <f>'CONSOMMATIONS kWh PCI'!G94*NOTICE!$R$12/1000</f>
        <v>0</v>
      </c>
      <c r="H92" s="21">
        <f>'CONSOMMATIONS kWh PCI'!H94*NOTICE!$R$12/1000</f>
        <v>0</v>
      </c>
      <c r="I92" s="21">
        <f>'CONSOMMATIONS kWh PCI'!I94*NOTICE!$R$12/1000</f>
        <v>0</v>
      </c>
      <c r="J92" s="21">
        <f>'CONSOMMATIONS kWh PCI'!J94*NOTICE!$R$12/1000</f>
        <v>0</v>
      </c>
      <c r="K92" s="21">
        <f>'CONSOMMATIONS kWh PCI'!K94*NOTICE!$R$12/1000</f>
        <v>0</v>
      </c>
      <c r="L92" s="21">
        <f>'CONSOMMATIONS kWh PCI'!L94*NOTICE!$R$12/1000</f>
        <v>0</v>
      </c>
      <c r="M92" s="21">
        <f>'CONSOMMATIONS kWh PCI'!M94*NOTICE!$R$12/1000</f>
        <v>0</v>
      </c>
      <c r="N92" s="21">
        <f>'CONSOMMATIONS kWh PCI'!N94*NOTICE!$R$12/1000</f>
        <v>0</v>
      </c>
      <c r="O92" s="21">
        <f>'CONSOMMATIONS kWh PCI'!O94*NOTICE!$R$12/1000</f>
        <v>0</v>
      </c>
      <c r="P92" s="21">
        <f>'CONSOMMATIONS kWh PCI'!P94*NOTICE!$R$12/1000</f>
        <v>0</v>
      </c>
      <c r="Q92" s="21">
        <f>'CONSOMMATIONS kWh PCI'!Q94*NOTICE!$R$12/1000</f>
        <v>0</v>
      </c>
      <c r="R92" s="21">
        <f>'CONSOMMATIONS kWh PCI'!R94*NOTICE!$R$12/1000</f>
        <v>0</v>
      </c>
      <c r="S92" s="21">
        <f>'CONSOMMATIONS kWh PCI'!S94*NOTICE!$R$12/1000</f>
        <v>0</v>
      </c>
      <c r="T92" s="21">
        <f>'CONSOMMATIONS kWh PCI'!T94*NOTICE!$R$12/1000</f>
        <v>0</v>
      </c>
      <c r="U92" s="21">
        <f>'CONSOMMATIONS kWh PCI'!U94*NOTICE!$R$12/1000</f>
        <v>0</v>
      </c>
      <c r="V92" s="21">
        <f>'CONSOMMATIONS kWh PCI'!V94*NOTICE!$R$12/1000</f>
        <v>0</v>
      </c>
      <c r="W92" s="21">
        <f>'CONSOMMATIONS kWh PCI'!W94*NOTICE!$R$12/1000</f>
        <v>0</v>
      </c>
      <c r="X92" s="21">
        <f>'CONSOMMATIONS kWh PCI'!X94*NOTICE!$R$12/1000</f>
        <v>0</v>
      </c>
      <c r="Y92" s="21">
        <f>'CONSOMMATIONS kWh PCI'!Y94*NOTICE!$R$12/1000</f>
        <v>0</v>
      </c>
      <c r="Z92" s="21">
        <f>'CONSOMMATIONS kWh PCI'!Z94*NOTICE!$R$12/1000</f>
        <v>0</v>
      </c>
      <c r="AA92" s="4"/>
      <c r="AB92" s="50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</row>
    <row r="93" spans="1:50" ht="24.95" customHeight="1" x14ac:dyDescent="0.25">
      <c r="A93" s="19"/>
      <c r="B93" s="72" t="str">
        <f t="shared" si="161"/>
        <v>Septembre</v>
      </c>
      <c r="C93" s="16" t="str">
        <f t="shared" si="161"/>
        <v>Béziers</v>
      </c>
      <c r="D93" s="16" t="str">
        <f t="shared" si="161"/>
        <v/>
      </c>
      <c r="E93" s="45">
        <f t="shared" si="161"/>
        <v>7871</v>
      </c>
      <c r="F93" s="21">
        <f>'CONSOMMATIONS kWh PCI'!F95*NOTICE!$R$12/1000</f>
        <v>0</v>
      </c>
      <c r="G93" s="21">
        <f>'CONSOMMATIONS kWh PCI'!G95*NOTICE!$R$12/1000</f>
        <v>0</v>
      </c>
      <c r="H93" s="21">
        <f>'CONSOMMATIONS kWh PCI'!H95*NOTICE!$R$12/1000</f>
        <v>0</v>
      </c>
      <c r="I93" s="21">
        <f>'CONSOMMATIONS kWh PCI'!I95*NOTICE!$R$12/1000</f>
        <v>0</v>
      </c>
      <c r="J93" s="21">
        <f>'CONSOMMATIONS kWh PCI'!J95*NOTICE!$R$12/1000</f>
        <v>0</v>
      </c>
      <c r="K93" s="21">
        <f>'CONSOMMATIONS kWh PCI'!K95*NOTICE!$R$12/1000</f>
        <v>0</v>
      </c>
      <c r="L93" s="21">
        <f>'CONSOMMATIONS kWh PCI'!L95*NOTICE!$R$12/1000</f>
        <v>0</v>
      </c>
      <c r="M93" s="21">
        <f>'CONSOMMATIONS kWh PCI'!M95*NOTICE!$R$12/1000</f>
        <v>0</v>
      </c>
      <c r="N93" s="21">
        <f>'CONSOMMATIONS kWh PCI'!N95*NOTICE!$R$12/1000</f>
        <v>0</v>
      </c>
      <c r="O93" s="21">
        <f>'CONSOMMATIONS kWh PCI'!O95*NOTICE!$R$12/1000</f>
        <v>0</v>
      </c>
      <c r="P93" s="21">
        <f>'CONSOMMATIONS kWh PCI'!P95*NOTICE!$R$12/1000</f>
        <v>0</v>
      </c>
      <c r="Q93" s="21">
        <f>'CONSOMMATIONS kWh PCI'!Q95*NOTICE!$R$12/1000</f>
        <v>0</v>
      </c>
      <c r="R93" s="21">
        <f>'CONSOMMATIONS kWh PCI'!R95*NOTICE!$R$12/1000</f>
        <v>0</v>
      </c>
      <c r="S93" s="21">
        <f>'CONSOMMATIONS kWh PCI'!S95*NOTICE!$R$12/1000</f>
        <v>0</v>
      </c>
      <c r="T93" s="21">
        <f>'CONSOMMATIONS kWh PCI'!T95*NOTICE!$R$12/1000</f>
        <v>0</v>
      </c>
      <c r="U93" s="21">
        <f>'CONSOMMATIONS kWh PCI'!U95*NOTICE!$R$12/1000</f>
        <v>0</v>
      </c>
      <c r="V93" s="21">
        <f>'CONSOMMATIONS kWh PCI'!V95*NOTICE!$R$12/1000</f>
        <v>0</v>
      </c>
      <c r="W93" s="21">
        <f>'CONSOMMATIONS kWh PCI'!W95*NOTICE!$R$12/1000</f>
        <v>0</v>
      </c>
      <c r="X93" s="21">
        <f>'CONSOMMATIONS kWh PCI'!X95*NOTICE!$R$12/1000</f>
        <v>0</v>
      </c>
      <c r="Y93" s="21">
        <f>'CONSOMMATIONS kWh PCI'!Y95*NOTICE!$R$12/1000</f>
        <v>0</v>
      </c>
      <c r="Z93" s="21">
        <f>'CONSOMMATIONS kWh PCI'!Z95*NOTICE!$R$12/1000</f>
        <v>0</v>
      </c>
      <c r="AA93" s="4"/>
      <c r="AB93" s="50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</row>
    <row r="94" spans="1:50" ht="24.95" customHeight="1" x14ac:dyDescent="0.25">
      <c r="A94" s="19"/>
      <c r="B94" s="72" t="str">
        <f t="shared" si="161"/>
        <v>Octobre</v>
      </c>
      <c r="C94" s="16" t="str">
        <f t="shared" si="161"/>
        <v>Béziers</v>
      </c>
      <c r="D94" s="16" t="str">
        <f t="shared" si="161"/>
        <v/>
      </c>
      <c r="E94" s="45">
        <f t="shared" si="161"/>
        <v>7871</v>
      </c>
      <c r="F94" s="21">
        <f>'CONSOMMATIONS kWh PCI'!F96*NOTICE!$R$12/1000</f>
        <v>0</v>
      </c>
      <c r="G94" s="21">
        <f>'CONSOMMATIONS kWh PCI'!G96*NOTICE!$R$12/1000</f>
        <v>0</v>
      </c>
      <c r="H94" s="21">
        <f>'CONSOMMATIONS kWh PCI'!H96*NOTICE!$R$12/1000</f>
        <v>0</v>
      </c>
      <c r="I94" s="21">
        <f>'CONSOMMATIONS kWh PCI'!I96*NOTICE!$R$12/1000</f>
        <v>0</v>
      </c>
      <c r="J94" s="21">
        <f>'CONSOMMATIONS kWh PCI'!J96*NOTICE!$R$12/1000</f>
        <v>0</v>
      </c>
      <c r="K94" s="21">
        <f>'CONSOMMATIONS kWh PCI'!K96*NOTICE!$R$12/1000</f>
        <v>0</v>
      </c>
      <c r="L94" s="21">
        <f>'CONSOMMATIONS kWh PCI'!L96*NOTICE!$R$12/1000</f>
        <v>0</v>
      </c>
      <c r="M94" s="21">
        <f>'CONSOMMATIONS kWh PCI'!M96*NOTICE!$R$12/1000</f>
        <v>0</v>
      </c>
      <c r="N94" s="21">
        <f>'CONSOMMATIONS kWh PCI'!N96*NOTICE!$R$12/1000</f>
        <v>0</v>
      </c>
      <c r="O94" s="21">
        <f>'CONSOMMATIONS kWh PCI'!O96*NOTICE!$R$12/1000</f>
        <v>0</v>
      </c>
      <c r="P94" s="21">
        <f>'CONSOMMATIONS kWh PCI'!P96*NOTICE!$R$12/1000</f>
        <v>0</v>
      </c>
      <c r="Q94" s="21">
        <f>'CONSOMMATIONS kWh PCI'!Q96*NOTICE!$R$12/1000</f>
        <v>0</v>
      </c>
      <c r="R94" s="21">
        <f>'CONSOMMATIONS kWh PCI'!R96*NOTICE!$R$12/1000</f>
        <v>0</v>
      </c>
      <c r="S94" s="21">
        <f>'CONSOMMATIONS kWh PCI'!S96*NOTICE!$R$12/1000</f>
        <v>0</v>
      </c>
      <c r="T94" s="21">
        <f>'CONSOMMATIONS kWh PCI'!T96*NOTICE!$R$12/1000</f>
        <v>0</v>
      </c>
      <c r="U94" s="21">
        <f>'CONSOMMATIONS kWh PCI'!U96*NOTICE!$R$12/1000</f>
        <v>0</v>
      </c>
      <c r="V94" s="21">
        <f>'CONSOMMATIONS kWh PCI'!V96*NOTICE!$R$12/1000</f>
        <v>0</v>
      </c>
      <c r="W94" s="21">
        <f>'CONSOMMATIONS kWh PCI'!W96*NOTICE!$R$12/1000</f>
        <v>0</v>
      </c>
      <c r="X94" s="21">
        <f>'CONSOMMATIONS kWh PCI'!X96*NOTICE!$R$12/1000</f>
        <v>0</v>
      </c>
      <c r="Y94" s="21">
        <f>'CONSOMMATIONS kWh PCI'!Y96*NOTICE!$R$12/1000</f>
        <v>0</v>
      </c>
      <c r="Z94" s="21">
        <f>'CONSOMMATIONS kWh PCI'!Z96*NOTICE!$R$12/1000</f>
        <v>0</v>
      </c>
      <c r="AA94" s="4"/>
      <c r="AB94" s="50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</row>
    <row r="95" spans="1:50" ht="24.95" customHeight="1" x14ac:dyDescent="0.25">
      <c r="A95" s="19"/>
      <c r="B95" s="72" t="str">
        <f t="shared" si="161"/>
        <v>Novembre</v>
      </c>
      <c r="C95" s="16" t="str">
        <f t="shared" si="161"/>
        <v>Béziers</v>
      </c>
      <c r="D95" s="16" t="str">
        <f t="shared" si="161"/>
        <v/>
      </c>
      <c r="E95" s="45">
        <f t="shared" si="161"/>
        <v>7871</v>
      </c>
      <c r="F95" s="21">
        <f>'CONSOMMATIONS kWh PCI'!F97*NOTICE!$R$12/1000</f>
        <v>0</v>
      </c>
      <c r="G95" s="21">
        <f>'CONSOMMATIONS kWh PCI'!G97*NOTICE!$R$12/1000</f>
        <v>0</v>
      </c>
      <c r="H95" s="21">
        <f>'CONSOMMATIONS kWh PCI'!H97*NOTICE!$R$12/1000</f>
        <v>0</v>
      </c>
      <c r="I95" s="21">
        <f>'CONSOMMATIONS kWh PCI'!I97*NOTICE!$R$12/1000</f>
        <v>0</v>
      </c>
      <c r="J95" s="21">
        <f>'CONSOMMATIONS kWh PCI'!J97*NOTICE!$R$12/1000</f>
        <v>0</v>
      </c>
      <c r="K95" s="21">
        <f>'CONSOMMATIONS kWh PCI'!K97*NOTICE!$R$12/1000</f>
        <v>0</v>
      </c>
      <c r="L95" s="21">
        <f>'CONSOMMATIONS kWh PCI'!L97*NOTICE!$R$12/1000</f>
        <v>0</v>
      </c>
      <c r="M95" s="21">
        <f>'CONSOMMATIONS kWh PCI'!M97*NOTICE!$R$12/1000</f>
        <v>0</v>
      </c>
      <c r="N95" s="21">
        <f>'CONSOMMATIONS kWh PCI'!N97*NOTICE!$R$12/1000</f>
        <v>0</v>
      </c>
      <c r="O95" s="21">
        <f>'CONSOMMATIONS kWh PCI'!O97*NOTICE!$R$12/1000</f>
        <v>0</v>
      </c>
      <c r="P95" s="21">
        <f>'CONSOMMATIONS kWh PCI'!P97*NOTICE!$R$12/1000</f>
        <v>0</v>
      </c>
      <c r="Q95" s="21">
        <f>'CONSOMMATIONS kWh PCI'!Q97*NOTICE!$R$12/1000</f>
        <v>0</v>
      </c>
      <c r="R95" s="21">
        <f>'CONSOMMATIONS kWh PCI'!R97*NOTICE!$R$12/1000</f>
        <v>0</v>
      </c>
      <c r="S95" s="21">
        <f>'CONSOMMATIONS kWh PCI'!S97*NOTICE!$R$12/1000</f>
        <v>0</v>
      </c>
      <c r="T95" s="21">
        <f>'CONSOMMATIONS kWh PCI'!T97*NOTICE!$R$12/1000</f>
        <v>0</v>
      </c>
      <c r="U95" s="21">
        <f>'CONSOMMATIONS kWh PCI'!U97*NOTICE!$R$12/1000</f>
        <v>0</v>
      </c>
      <c r="V95" s="21">
        <f>'CONSOMMATIONS kWh PCI'!V97*NOTICE!$R$12/1000</f>
        <v>0</v>
      </c>
      <c r="W95" s="21">
        <f>'CONSOMMATIONS kWh PCI'!W97*NOTICE!$R$12/1000</f>
        <v>0</v>
      </c>
      <c r="X95" s="21">
        <f>'CONSOMMATIONS kWh PCI'!X97*NOTICE!$R$12/1000</f>
        <v>0</v>
      </c>
      <c r="Y95" s="21">
        <f>'CONSOMMATIONS kWh PCI'!Y97*NOTICE!$R$12/1000</f>
        <v>0</v>
      </c>
      <c r="Z95" s="21">
        <f>'CONSOMMATIONS kWh PCI'!Z97*NOTICE!$R$12/1000</f>
        <v>0</v>
      </c>
      <c r="AA95" s="4"/>
      <c r="AB95" s="50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</row>
    <row r="96" spans="1:50" ht="24.95" customHeight="1" x14ac:dyDescent="0.25">
      <c r="A96" s="19"/>
      <c r="B96" s="72" t="str">
        <f t="shared" si="161"/>
        <v>Décembre</v>
      </c>
      <c r="C96" s="16" t="str">
        <f t="shared" si="161"/>
        <v>Béziers</v>
      </c>
      <c r="D96" s="16" t="str">
        <f t="shared" si="161"/>
        <v/>
      </c>
      <c r="E96" s="45">
        <f t="shared" si="161"/>
        <v>7871</v>
      </c>
      <c r="F96" s="21">
        <f>'CONSOMMATIONS kWh PCI'!F98*NOTICE!$R$12/1000</f>
        <v>0</v>
      </c>
      <c r="G96" s="21">
        <f>'CONSOMMATIONS kWh PCI'!G98*NOTICE!$R$12/1000</f>
        <v>0</v>
      </c>
      <c r="H96" s="21">
        <f>'CONSOMMATIONS kWh PCI'!H98*NOTICE!$R$12/1000</f>
        <v>0</v>
      </c>
      <c r="I96" s="21">
        <f>'CONSOMMATIONS kWh PCI'!I98*NOTICE!$R$12/1000</f>
        <v>0</v>
      </c>
      <c r="J96" s="21">
        <f>'CONSOMMATIONS kWh PCI'!J98*NOTICE!$R$12/1000</f>
        <v>0</v>
      </c>
      <c r="K96" s="21">
        <f>'CONSOMMATIONS kWh PCI'!K98*NOTICE!$R$12/1000</f>
        <v>0</v>
      </c>
      <c r="L96" s="21">
        <f>'CONSOMMATIONS kWh PCI'!L98*NOTICE!$R$12/1000</f>
        <v>0</v>
      </c>
      <c r="M96" s="21">
        <f>'CONSOMMATIONS kWh PCI'!M98*NOTICE!$R$12/1000</f>
        <v>0</v>
      </c>
      <c r="N96" s="21">
        <f>'CONSOMMATIONS kWh PCI'!N98*NOTICE!$R$12/1000</f>
        <v>671.89824000000021</v>
      </c>
      <c r="O96" s="21">
        <f>'CONSOMMATIONS kWh PCI'!O98*NOTICE!$R$12/1000</f>
        <v>0</v>
      </c>
      <c r="P96" s="21">
        <f>'CONSOMMATIONS kWh PCI'!P98*NOTICE!$R$12/1000</f>
        <v>487.77228000000008</v>
      </c>
      <c r="Q96" s="21">
        <f>'CONSOMMATIONS kWh PCI'!Q98*NOTICE!$R$12/1000</f>
        <v>0</v>
      </c>
      <c r="R96" s="21">
        <f>'CONSOMMATIONS kWh PCI'!R98*NOTICE!$R$12/1000</f>
        <v>0</v>
      </c>
      <c r="S96" s="21">
        <f>'CONSOMMATIONS kWh PCI'!S98*NOTICE!$R$12/1000</f>
        <v>0</v>
      </c>
      <c r="T96" s="21">
        <f>'CONSOMMATIONS kWh PCI'!T98*NOTICE!$R$12/1000</f>
        <v>0</v>
      </c>
      <c r="U96" s="21">
        <f>'CONSOMMATIONS kWh PCI'!U98*NOTICE!$R$12/1000</f>
        <v>0</v>
      </c>
      <c r="V96" s="21">
        <f>'CONSOMMATIONS kWh PCI'!V98*NOTICE!$R$12/1000</f>
        <v>0</v>
      </c>
      <c r="W96" s="21">
        <f>'CONSOMMATIONS kWh PCI'!W98*NOTICE!$R$12/1000</f>
        <v>0</v>
      </c>
      <c r="X96" s="21">
        <f>'CONSOMMATIONS kWh PCI'!X98*NOTICE!$R$12/1000</f>
        <v>0</v>
      </c>
      <c r="Y96" s="21">
        <f>'CONSOMMATIONS kWh PCI'!Y98*NOTICE!$R$12/1000</f>
        <v>0</v>
      </c>
      <c r="Z96" s="21">
        <f>'CONSOMMATIONS kWh PCI'!Z98*NOTICE!$R$12/1000</f>
        <v>0</v>
      </c>
      <c r="AA96" s="4"/>
      <c r="AB96" s="50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</row>
    <row r="97" spans="1:50" ht="24.95" customHeight="1" x14ac:dyDescent="0.25">
      <c r="A97" s="19"/>
      <c r="B97" s="86" t="s">
        <v>38</v>
      </c>
      <c r="C97" s="16" t="str">
        <f t="shared" si="161"/>
        <v>Béziers</v>
      </c>
      <c r="D97" s="16" t="str">
        <f t="shared" si="161"/>
        <v/>
      </c>
      <c r="E97" s="45">
        <f t="shared" si="161"/>
        <v>7871</v>
      </c>
      <c r="F97" s="103">
        <f>SUM(F85:F96)</f>
        <v>0</v>
      </c>
      <c r="G97" s="103">
        <f t="shared" ref="G97" si="162">SUM(G85:G96)</f>
        <v>0</v>
      </c>
      <c r="H97" s="103">
        <f t="shared" ref="H97" si="163">SUM(H85:H96)</f>
        <v>0</v>
      </c>
      <c r="I97" s="103">
        <f t="shared" ref="I97" si="164">SUM(I85:I96)</f>
        <v>0</v>
      </c>
      <c r="J97" s="103">
        <f t="shared" ref="J97" si="165">SUM(J85:J96)</f>
        <v>0</v>
      </c>
      <c r="K97" s="103">
        <f t="shared" ref="K97" si="166">SUM(K85:K96)</f>
        <v>0</v>
      </c>
      <c r="L97" s="103">
        <f t="shared" ref="L97" si="167">SUM(L85:L96)</f>
        <v>0</v>
      </c>
      <c r="M97" s="103">
        <f t="shared" ref="M97" si="168">SUM(M85:M96)</f>
        <v>0</v>
      </c>
      <c r="N97" s="103">
        <f t="shared" ref="N97" si="169">SUM(N85:N96)</f>
        <v>671.89824000000021</v>
      </c>
      <c r="O97" s="103">
        <f t="shared" ref="O97" si="170">SUM(O85:O96)</f>
        <v>0</v>
      </c>
      <c r="P97" s="103">
        <f t="shared" ref="P97" si="171">SUM(P85:P96)</f>
        <v>487.77228000000008</v>
      </c>
      <c r="Q97" s="103">
        <f t="shared" ref="Q97:Z97" si="172">SUM(Q85:Q96)</f>
        <v>0</v>
      </c>
      <c r="R97" s="103">
        <f t="shared" si="172"/>
        <v>0</v>
      </c>
      <c r="S97" s="103">
        <f t="shared" si="172"/>
        <v>0</v>
      </c>
      <c r="T97" s="103">
        <f t="shared" si="172"/>
        <v>0</v>
      </c>
      <c r="U97" s="103">
        <f t="shared" si="172"/>
        <v>0</v>
      </c>
      <c r="V97" s="103">
        <f t="shared" si="172"/>
        <v>0</v>
      </c>
      <c r="W97" s="103">
        <f t="shared" si="172"/>
        <v>0</v>
      </c>
      <c r="X97" s="103">
        <f t="shared" si="172"/>
        <v>0</v>
      </c>
      <c r="Y97" s="103">
        <f t="shared" si="172"/>
        <v>0</v>
      </c>
      <c r="Z97" s="103">
        <f t="shared" si="172"/>
        <v>0</v>
      </c>
      <c r="AA97" s="4"/>
      <c r="AB97" s="50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</row>
    <row r="98" spans="1:50" ht="50.1" hidden="1" customHeight="1" x14ac:dyDescent="0.25">
      <c r="A98" s="19"/>
      <c r="B98" s="272" t="s">
        <v>33</v>
      </c>
      <c r="C98" s="272"/>
      <c r="D98" s="272"/>
      <c r="E98" s="272"/>
      <c r="F98" s="280"/>
      <c r="G98" s="280"/>
      <c r="H98" s="280"/>
      <c r="I98" s="280"/>
      <c r="J98" s="280"/>
      <c r="K98" s="280"/>
      <c r="L98" s="280"/>
      <c r="M98" s="280"/>
      <c r="N98" s="280"/>
      <c r="O98" s="280"/>
      <c r="P98" s="280"/>
      <c r="Q98" s="280"/>
      <c r="R98" s="280"/>
      <c r="S98" s="280"/>
      <c r="T98" s="280"/>
      <c r="U98" s="280"/>
      <c r="V98" s="280"/>
      <c r="W98" s="280"/>
      <c r="X98" s="280"/>
      <c r="Y98" s="280"/>
      <c r="Z98" s="281"/>
      <c r="AA98" s="4"/>
      <c r="AB98" s="50" t="e">
        <f>IF(#REF!="",0,#REF!)</f>
        <v>#REF!</v>
      </c>
      <c r="AC98" s="49">
        <f t="shared" ref="AC98:AM98" si="173">F122</f>
        <v>0</v>
      </c>
      <c r="AD98" s="49">
        <f t="shared" si="173"/>
        <v>0</v>
      </c>
      <c r="AE98" s="49">
        <f t="shared" si="173"/>
        <v>0</v>
      </c>
      <c r="AF98" s="49">
        <f t="shared" si="173"/>
        <v>0</v>
      </c>
      <c r="AG98" s="49">
        <f t="shared" si="173"/>
        <v>0</v>
      </c>
      <c r="AH98" s="49">
        <f t="shared" si="173"/>
        <v>0</v>
      </c>
      <c r="AI98" s="49">
        <f t="shared" si="173"/>
        <v>0</v>
      </c>
      <c r="AJ98" s="49">
        <f t="shared" si="173"/>
        <v>0</v>
      </c>
      <c r="AK98" s="49">
        <f t="shared" si="173"/>
        <v>0</v>
      </c>
      <c r="AL98" s="49">
        <f t="shared" si="173"/>
        <v>0</v>
      </c>
      <c r="AM98" s="49">
        <f t="shared" si="173"/>
        <v>0</v>
      </c>
      <c r="AN98" s="49" t="e">
        <f t="shared" si="126"/>
        <v>#REF!</v>
      </c>
      <c r="AO98" s="49" t="e">
        <f t="shared" si="127"/>
        <v>#REF!</v>
      </c>
      <c r="AP98" s="49" t="e">
        <f t="shared" si="128"/>
        <v>#REF!</v>
      </c>
      <c r="AQ98" s="49" t="e">
        <f t="shared" si="129"/>
        <v>#REF!</v>
      </c>
      <c r="AR98" s="49" t="e">
        <f t="shared" si="130"/>
        <v>#REF!</v>
      </c>
      <c r="AS98" s="49" t="e">
        <f t="shared" si="131"/>
        <v>#REF!</v>
      </c>
      <c r="AT98" s="49" t="e">
        <f t="shared" si="132"/>
        <v>#REF!</v>
      </c>
      <c r="AU98" s="49" t="e">
        <f t="shared" si="133"/>
        <v>#REF!</v>
      </c>
      <c r="AV98" s="49" t="e">
        <f t="shared" si="134"/>
        <v>#REF!</v>
      </c>
      <c r="AW98" s="49" t="e">
        <f t="shared" si="135"/>
        <v>#REF!</v>
      </c>
      <c r="AX98" s="49" t="e">
        <f t="shared" si="136"/>
        <v>#REF!</v>
      </c>
    </row>
    <row r="99" spans="1:50" ht="50.1" hidden="1" customHeight="1" x14ac:dyDescent="0.25">
      <c r="A99" s="19"/>
      <c r="B99" s="273"/>
      <c r="C99" s="273"/>
      <c r="D99" s="273"/>
      <c r="E99" s="273"/>
      <c r="F99" s="280" t="s">
        <v>74</v>
      </c>
      <c r="G99" s="280"/>
      <c r="H99" s="280"/>
      <c r="I99" s="280"/>
      <c r="J99" s="280"/>
      <c r="K99" s="280"/>
      <c r="L99" s="280"/>
      <c r="M99" s="280"/>
      <c r="N99" s="280"/>
      <c r="O99" s="280"/>
      <c r="P99" s="280"/>
      <c r="Q99" s="280"/>
      <c r="R99" s="280"/>
      <c r="S99" s="280"/>
      <c r="T99" s="280"/>
      <c r="U99" s="280"/>
      <c r="V99" s="280"/>
      <c r="W99" s="280"/>
      <c r="X99" s="280"/>
      <c r="Y99" s="280"/>
      <c r="Z99" s="281"/>
      <c r="AA99" s="4"/>
      <c r="AB99" s="50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</row>
    <row r="100" spans="1:50" ht="50.1" hidden="1" customHeight="1" x14ac:dyDescent="0.25">
      <c r="A100" s="19"/>
      <c r="B100" s="73" t="str">
        <f t="shared" ref="B100:E101" si="174">B4</f>
        <v>Mois</v>
      </c>
      <c r="C100" s="74" t="str">
        <f t="shared" si="174"/>
        <v xml:space="preserve">VILLE : </v>
      </c>
      <c r="D100" s="74" t="str">
        <f t="shared" si="174"/>
        <v>ANNEE</v>
      </c>
      <c r="E100" s="74" t="str">
        <f t="shared" si="174"/>
        <v xml:space="preserve">Surface de plancher </v>
      </c>
      <c r="F100" s="75">
        <v>2010</v>
      </c>
      <c r="G100" s="75">
        <f>F100+1</f>
        <v>2011</v>
      </c>
      <c r="H100" s="75">
        <f>G100+1</f>
        <v>2012</v>
      </c>
      <c r="I100" s="75">
        <f t="shared" ref="I100:Q100" si="175">H100+1</f>
        <v>2013</v>
      </c>
      <c r="J100" s="75">
        <f t="shared" si="175"/>
        <v>2014</v>
      </c>
      <c r="K100" s="75">
        <f t="shared" si="175"/>
        <v>2015</v>
      </c>
      <c r="L100" s="75">
        <f t="shared" si="175"/>
        <v>2016</v>
      </c>
      <c r="M100" s="75">
        <f t="shared" si="175"/>
        <v>2017</v>
      </c>
      <c r="N100" s="75">
        <f t="shared" si="175"/>
        <v>2018</v>
      </c>
      <c r="O100" s="75">
        <f t="shared" si="175"/>
        <v>2019</v>
      </c>
      <c r="P100" s="75">
        <f t="shared" si="175"/>
        <v>2020</v>
      </c>
      <c r="Q100" s="75">
        <f t="shared" si="175"/>
        <v>2021</v>
      </c>
      <c r="R100" s="75">
        <f t="shared" ref="R100" si="176">Q100+1</f>
        <v>2022</v>
      </c>
      <c r="S100" s="75">
        <f t="shared" ref="S100" si="177">R100+1</f>
        <v>2023</v>
      </c>
      <c r="T100" s="75">
        <f t="shared" ref="T100" si="178">S100+1</f>
        <v>2024</v>
      </c>
      <c r="U100" s="75">
        <f t="shared" ref="U100" si="179">T100+1</f>
        <v>2025</v>
      </c>
      <c r="V100" s="75">
        <f t="shared" ref="V100" si="180">U100+1</f>
        <v>2026</v>
      </c>
      <c r="W100" s="75">
        <f t="shared" ref="W100" si="181">V100+1</f>
        <v>2027</v>
      </c>
      <c r="X100" s="75">
        <f t="shared" ref="X100" si="182">W100+1</f>
        <v>2028</v>
      </c>
      <c r="Y100" s="75">
        <f t="shared" ref="Y100" si="183">X100+1</f>
        <v>2029</v>
      </c>
      <c r="Z100" s="75">
        <f t="shared" ref="Z100" si="184">Y100+1</f>
        <v>2030</v>
      </c>
      <c r="AA100" s="4"/>
      <c r="AB100" s="50" t="e">
        <f>IF(#REF!="",0,#REF!)</f>
        <v>#REF!</v>
      </c>
      <c r="AC100" s="49">
        <f t="shared" ref="AC100:AM106" si="185">F162</f>
        <v>0</v>
      </c>
      <c r="AD100" s="49">
        <f t="shared" si="185"/>
        <v>0</v>
      </c>
      <c r="AE100" s="49">
        <f t="shared" si="185"/>
        <v>0</v>
      </c>
      <c r="AF100" s="49">
        <f t="shared" si="185"/>
        <v>0</v>
      </c>
      <c r="AG100" s="49">
        <f t="shared" si="185"/>
        <v>0</v>
      </c>
      <c r="AH100" s="49">
        <f t="shared" si="185"/>
        <v>0</v>
      </c>
      <c r="AI100" s="49">
        <f t="shared" si="185"/>
        <v>0</v>
      </c>
      <c r="AJ100" s="49">
        <f t="shared" si="185"/>
        <v>0</v>
      </c>
      <c r="AK100" s="49">
        <f t="shared" si="185"/>
        <v>0</v>
      </c>
      <c r="AL100" s="49">
        <f t="shared" si="185"/>
        <v>0</v>
      </c>
      <c r="AM100" s="49">
        <f t="shared" si="185"/>
        <v>0</v>
      </c>
      <c r="AN100" s="49" t="e">
        <f t="shared" si="126"/>
        <v>#REF!</v>
      </c>
      <c r="AO100" s="49" t="e">
        <f t="shared" si="127"/>
        <v>#REF!</v>
      </c>
      <c r="AP100" s="49" t="e">
        <f t="shared" si="128"/>
        <v>#REF!</v>
      </c>
      <c r="AQ100" s="49" t="e">
        <f t="shared" si="129"/>
        <v>#REF!</v>
      </c>
      <c r="AR100" s="49" t="e">
        <f t="shared" si="130"/>
        <v>#REF!</v>
      </c>
      <c r="AS100" s="49" t="e">
        <f t="shared" si="131"/>
        <v>#REF!</v>
      </c>
      <c r="AT100" s="49" t="e">
        <f t="shared" si="132"/>
        <v>#REF!</v>
      </c>
      <c r="AU100" s="49" t="e">
        <f t="shared" si="133"/>
        <v>#REF!</v>
      </c>
      <c r="AV100" s="49" t="e">
        <f t="shared" si="134"/>
        <v>#REF!</v>
      </c>
      <c r="AW100" s="49" t="e">
        <f t="shared" si="135"/>
        <v>#REF!</v>
      </c>
      <c r="AX100" s="49" t="e">
        <f t="shared" si="136"/>
        <v>#REF!</v>
      </c>
    </row>
    <row r="101" spans="1:50" ht="24.95" hidden="1" customHeight="1" x14ac:dyDescent="0.25">
      <c r="A101" s="19"/>
      <c r="B101" s="72" t="str">
        <f t="shared" si="174"/>
        <v>Janvier</v>
      </c>
      <c r="C101" s="16" t="str">
        <f t="shared" si="174"/>
        <v>Béziers</v>
      </c>
      <c r="D101" s="16" t="str">
        <f t="shared" si="174"/>
        <v/>
      </c>
      <c r="E101" s="45">
        <f t="shared" si="174"/>
        <v>7871</v>
      </c>
      <c r="F101" s="21">
        <f>'CONSOMMATIONS kWh PCI'!F103*NOTICE!$R$3/1000</f>
        <v>0</v>
      </c>
      <c r="G101" s="21">
        <f>'CONSOMMATIONS kWh PCI'!G103*NOTICE!$R$3/1000</f>
        <v>0</v>
      </c>
      <c r="H101" s="21">
        <f>'CONSOMMATIONS kWh PCI'!H103*NOTICE!$R$3/1000</f>
        <v>0</v>
      </c>
      <c r="I101" s="21">
        <f>'CONSOMMATIONS kWh PCI'!I103*NOTICE!$R$3/1000</f>
        <v>0</v>
      </c>
      <c r="J101" s="21">
        <f>'CONSOMMATIONS kWh PCI'!J103*NOTICE!$R$3/1000</f>
        <v>0</v>
      </c>
      <c r="K101" s="21">
        <f>'CONSOMMATIONS kWh PCI'!K103*NOTICE!$R$3/1000</f>
        <v>0</v>
      </c>
      <c r="L101" s="21">
        <f>'CONSOMMATIONS kWh PCI'!L103*NOTICE!$R$3/1000</f>
        <v>0</v>
      </c>
      <c r="M101" s="21">
        <f>'CONSOMMATIONS kWh PCI'!M103*NOTICE!$R$3/1000</f>
        <v>0</v>
      </c>
      <c r="N101" s="21">
        <f>'CONSOMMATIONS kWh PCI'!N103*NOTICE!$R$3/1000</f>
        <v>0</v>
      </c>
      <c r="O101" s="21">
        <f>'CONSOMMATIONS kWh PCI'!O103*NOTICE!$R$3/1000</f>
        <v>0</v>
      </c>
      <c r="P101" s="21">
        <f>'CONSOMMATIONS kWh PCI'!P103*NOTICE!$R$3/1000</f>
        <v>0</v>
      </c>
      <c r="Q101" s="21">
        <f>'CONSOMMATIONS kWh PCI'!Q103*NOTICE!$R$3/1000</f>
        <v>0</v>
      </c>
      <c r="R101" s="21">
        <f>'CONSOMMATIONS kWh PCI'!R103*NOTICE!$R$3/1000</f>
        <v>0</v>
      </c>
      <c r="S101" s="21">
        <f>'CONSOMMATIONS kWh PCI'!S103*NOTICE!$R$3/1000</f>
        <v>0</v>
      </c>
      <c r="T101" s="21">
        <f>'CONSOMMATIONS kWh PCI'!T103*NOTICE!$R$3/1000</f>
        <v>0</v>
      </c>
      <c r="U101" s="21">
        <f>'CONSOMMATIONS kWh PCI'!U103*NOTICE!$R$3/1000</f>
        <v>0</v>
      </c>
      <c r="V101" s="21">
        <f>'CONSOMMATIONS kWh PCI'!V103*NOTICE!$R$3/1000</f>
        <v>0</v>
      </c>
      <c r="W101" s="21">
        <f>'CONSOMMATIONS kWh PCI'!W103*NOTICE!$R$3/1000</f>
        <v>0</v>
      </c>
      <c r="X101" s="21">
        <f>'CONSOMMATIONS kWh PCI'!X103*NOTICE!$R$3/1000</f>
        <v>0</v>
      </c>
      <c r="Y101" s="21">
        <f>'CONSOMMATIONS kWh PCI'!Y103*NOTICE!$R$3/1000</f>
        <v>0</v>
      </c>
      <c r="Z101" s="21">
        <f>'CONSOMMATIONS kWh PCI'!Z103*NOTICE!$R$3/1000</f>
        <v>0</v>
      </c>
      <c r="AA101" s="4"/>
      <c r="AB101" s="50" t="e">
        <f>IF(#REF!="",0,#REF!)</f>
        <v>#REF!</v>
      </c>
      <c r="AC101" s="49" t="str">
        <f t="shared" si="185"/>
        <v>EMISSIONS ANNUELLES de CO2 en kg</v>
      </c>
      <c r="AD101" s="49">
        <f t="shared" si="185"/>
        <v>0</v>
      </c>
      <c r="AE101" s="49">
        <f t="shared" si="185"/>
        <v>0</v>
      </c>
      <c r="AF101" s="49">
        <f t="shared" si="185"/>
        <v>0</v>
      </c>
      <c r="AG101" s="49">
        <f t="shared" si="185"/>
        <v>0</v>
      </c>
      <c r="AH101" s="49">
        <f t="shared" si="185"/>
        <v>0</v>
      </c>
      <c r="AI101" s="49">
        <f t="shared" si="185"/>
        <v>0</v>
      </c>
      <c r="AJ101" s="49">
        <f t="shared" si="185"/>
        <v>0</v>
      </c>
      <c r="AK101" s="49">
        <f t="shared" si="185"/>
        <v>0</v>
      </c>
      <c r="AL101" s="49">
        <f t="shared" si="185"/>
        <v>0</v>
      </c>
      <c r="AM101" s="49">
        <f t="shared" si="185"/>
        <v>0</v>
      </c>
      <c r="AN101" s="49" t="e">
        <f t="shared" si="126"/>
        <v>#REF!</v>
      </c>
      <c r="AO101" s="49" t="e">
        <f t="shared" si="127"/>
        <v>#REF!</v>
      </c>
      <c r="AP101" s="49" t="e">
        <f t="shared" si="128"/>
        <v>#REF!</v>
      </c>
      <c r="AQ101" s="49" t="e">
        <f t="shared" si="129"/>
        <v>#REF!</v>
      </c>
      <c r="AR101" s="49" t="e">
        <f t="shared" si="130"/>
        <v>#REF!</v>
      </c>
      <c r="AS101" s="49" t="e">
        <f t="shared" si="131"/>
        <v>#REF!</v>
      </c>
      <c r="AT101" s="49" t="e">
        <f t="shared" si="132"/>
        <v>#REF!</v>
      </c>
      <c r="AU101" s="49" t="e">
        <f t="shared" si="133"/>
        <v>#REF!</v>
      </c>
      <c r="AV101" s="49" t="e">
        <f t="shared" si="134"/>
        <v>#REF!</v>
      </c>
      <c r="AW101" s="49" t="e">
        <f t="shared" si="135"/>
        <v>#REF!</v>
      </c>
      <c r="AX101" s="49" t="e">
        <f t="shared" si="136"/>
        <v>#REF!</v>
      </c>
    </row>
    <row r="102" spans="1:50" ht="24.95" hidden="1" customHeight="1" x14ac:dyDescent="0.25">
      <c r="A102" s="19"/>
      <c r="B102" s="72" t="str">
        <f t="shared" ref="B102:E113" si="186">B6</f>
        <v>Février</v>
      </c>
      <c r="C102" s="16" t="str">
        <f t="shared" si="186"/>
        <v>Béziers</v>
      </c>
      <c r="D102" s="16" t="str">
        <f t="shared" si="186"/>
        <v/>
      </c>
      <c r="E102" s="45">
        <f t="shared" si="186"/>
        <v>7871</v>
      </c>
      <c r="F102" s="21">
        <f>'CONSOMMATIONS kWh PCI'!F104*NOTICE!$R$3/1000</f>
        <v>0</v>
      </c>
      <c r="G102" s="21">
        <f>'CONSOMMATIONS kWh PCI'!G104*NOTICE!$R$3/1000</f>
        <v>0</v>
      </c>
      <c r="H102" s="21">
        <f>'CONSOMMATIONS kWh PCI'!H104*NOTICE!$R$3/1000</f>
        <v>0</v>
      </c>
      <c r="I102" s="21">
        <f>'CONSOMMATIONS kWh PCI'!I104*NOTICE!$R$3/1000</f>
        <v>0</v>
      </c>
      <c r="J102" s="21">
        <f>'CONSOMMATIONS kWh PCI'!J104*NOTICE!$R$3/1000</f>
        <v>0</v>
      </c>
      <c r="K102" s="21">
        <f>'CONSOMMATIONS kWh PCI'!K104*NOTICE!$R$3/1000</f>
        <v>0</v>
      </c>
      <c r="L102" s="21">
        <f>'CONSOMMATIONS kWh PCI'!L104*NOTICE!$R$3/1000</f>
        <v>0</v>
      </c>
      <c r="M102" s="21">
        <f>'CONSOMMATIONS kWh PCI'!M104*NOTICE!$R$3/1000</f>
        <v>0</v>
      </c>
      <c r="N102" s="21">
        <f>'CONSOMMATIONS kWh PCI'!N104*NOTICE!$R$3/1000</f>
        <v>0</v>
      </c>
      <c r="O102" s="21">
        <f>'CONSOMMATIONS kWh PCI'!O104*NOTICE!$R$3/1000</f>
        <v>0</v>
      </c>
      <c r="P102" s="21">
        <f>'CONSOMMATIONS kWh PCI'!P104*NOTICE!$R$3/1000</f>
        <v>0</v>
      </c>
      <c r="Q102" s="21">
        <f>'CONSOMMATIONS kWh PCI'!Q104*NOTICE!$R$3/1000</f>
        <v>0</v>
      </c>
      <c r="R102" s="21">
        <f>'CONSOMMATIONS kWh PCI'!R104*NOTICE!$R$3/1000</f>
        <v>0</v>
      </c>
      <c r="S102" s="21">
        <f>'CONSOMMATIONS kWh PCI'!S104*NOTICE!$R$3/1000</f>
        <v>0</v>
      </c>
      <c r="T102" s="21">
        <f>'CONSOMMATIONS kWh PCI'!T104*NOTICE!$R$3/1000</f>
        <v>0</v>
      </c>
      <c r="U102" s="21">
        <f>'CONSOMMATIONS kWh PCI'!U104*NOTICE!$R$3/1000</f>
        <v>0</v>
      </c>
      <c r="V102" s="21">
        <f>'CONSOMMATIONS kWh PCI'!V104*NOTICE!$R$3/1000</f>
        <v>0</v>
      </c>
      <c r="W102" s="21">
        <f>'CONSOMMATIONS kWh PCI'!W104*NOTICE!$R$3/1000</f>
        <v>0</v>
      </c>
      <c r="X102" s="21">
        <f>'CONSOMMATIONS kWh PCI'!X104*NOTICE!$R$3/1000</f>
        <v>0</v>
      </c>
      <c r="Y102" s="21">
        <f>'CONSOMMATIONS kWh PCI'!Y104*NOTICE!$R$3/1000</f>
        <v>0</v>
      </c>
      <c r="Z102" s="21">
        <f>'CONSOMMATIONS kWh PCI'!Z104*NOTICE!$R$3/1000</f>
        <v>0</v>
      </c>
      <c r="AA102" s="4"/>
      <c r="AB102" s="50" t="e">
        <f>IF(#REF!="",0,#REF!)</f>
        <v>#REF!</v>
      </c>
      <c r="AC102" s="49">
        <f t="shared" si="185"/>
        <v>2010</v>
      </c>
      <c r="AD102" s="49">
        <f t="shared" si="185"/>
        <v>2011</v>
      </c>
      <c r="AE102" s="49">
        <f t="shared" si="185"/>
        <v>2012</v>
      </c>
      <c r="AF102" s="49">
        <f t="shared" si="185"/>
        <v>2013</v>
      </c>
      <c r="AG102" s="49">
        <f t="shared" si="185"/>
        <v>2014</v>
      </c>
      <c r="AH102" s="49">
        <f t="shared" si="185"/>
        <v>2015</v>
      </c>
      <c r="AI102" s="49">
        <f t="shared" si="185"/>
        <v>2016</v>
      </c>
      <c r="AJ102" s="49">
        <f t="shared" si="185"/>
        <v>2017</v>
      </c>
      <c r="AK102" s="49">
        <f t="shared" si="185"/>
        <v>2018</v>
      </c>
      <c r="AL102" s="49">
        <f t="shared" si="185"/>
        <v>2019</v>
      </c>
      <c r="AM102" s="49">
        <f t="shared" si="185"/>
        <v>2020</v>
      </c>
      <c r="AN102" s="49" t="e">
        <f t="shared" si="126"/>
        <v>#REF!</v>
      </c>
      <c r="AO102" s="49" t="e">
        <f t="shared" si="127"/>
        <v>#REF!</v>
      </c>
      <c r="AP102" s="49" t="e">
        <f t="shared" si="128"/>
        <v>#REF!</v>
      </c>
      <c r="AQ102" s="49" t="e">
        <f t="shared" si="129"/>
        <v>#REF!</v>
      </c>
      <c r="AR102" s="49" t="e">
        <f t="shared" si="130"/>
        <v>#REF!</v>
      </c>
      <c r="AS102" s="49" t="e">
        <f t="shared" si="131"/>
        <v>#REF!</v>
      </c>
      <c r="AT102" s="49" t="e">
        <f t="shared" si="132"/>
        <v>#REF!</v>
      </c>
      <c r="AU102" s="49" t="e">
        <f t="shared" si="133"/>
        <v>#REF!</v>
      </c>
      <c r="AV102" s="49" t="e">
        <f t="shared" si="134"/>
        <v>#REF!</v>
      </c>
      <c r="AW102" s="49" t="e">
        <f t="shared" si="135"/>
        <v>#REF!</v>
      </c>
      <c r="AX102" s="49" t="e">
        <f t="shared" si="136"/>
        <v>#REF!</v>
      </c>
    </row>
    <row r="103" spans="1:50" ht="24.95" hidden="1" customHeight="1" x14ac:dyDescent="0.25">
      <c r="A103" s="19"/>
      <c r="B103" s="72" t="str">
        <f t="shared" si="186"/>
        <v>Mars</v>
      </c>
      <c r="C103" s="16" t="str">
        <f t="shared" si="186"/>
        <v>Béziers</v>
      </c>
      <c r="D103" s="16" t="str">
        <f t="shared" si="186"/>
        <v/>
      </c>
      <c r="E103" s="45">
        <f t="shared" si="186"/>
        <v>7871</v>
      </c>
      <c r="F103" s="21">
        <f>'CONSOMMATIONS kWh PCI'!F105*NOTICE!$R$3/1000</f>
        <v>0</v>
      </c>
      <c r="G103" s="21">
        <f>'CONSOMMATIONS kWh PCI'!G105*NOTICE!$R$3/1000</f>
        <v>0</v>
      </c>
      <c r="H103" s="21">
        <f>'CONSOMMATIONS kWh PCI'!H105*NOTICE!$R$3/1000</f>
        <v>0</v>
      </c>
      <c r="I103" s="21">
        <f>'CONSOMMATIONS kWh PCI'!I105*NOTICE!$R$3/1000</f>
        <v>0</v>
      </c>
      <c r="J103" s="21">
        <f>'CONSOMMATIONS kWh PCI'!J105*NOTICE!$R$3/1000</f>
        <v>0</v>
      </c>
      <c r="K103" s="21">
        <f>'CONSOMMATIONS kWh PCI'!K105*NOTICE!$R$3/1000</f>
        <v>0</v>
      </c>
      <c r="L103" s="21">
        <f>'CONSOMMATIONS kWh PCI'!L105*NOTICE!$R$3/1000</f>
        <v>0</v>
      </c>
      <c r="M103" s="21">
        <f>'CONSOMMATIONS kWh PCI'!M105*NOTICE!$R$3/1000</f>
        <v>0</v>
      </c>
      <c r="N103" s="21">
        <f>'CONSOMMATIONS kWh PCI'!N105*NOTICE!$R$3/1000</f>
        <v>0</v>
      </c>
      <c r="O103" s="21">
        <f>'CONSOMMATIONS kWh PCI'!O105*NOTICE!$R$3/1000</f>
        <v>0</v>
      </c>
      <c r="P103" s="21">
        <f>'CONSOMMATIONS kWh PCI'!P105*NOTICE!$R$3/1000</f>
        <v>0</v>
      </c>
      <c r="Q103" s="21">
        <f>'CONSOMMATIONS kWh PCI'!Q105*NOTICE!$R$3/1000</f>
        <v>0</v>
      </c>
      <c r="R103" s="21">
        <f>'CONSOMMATIONS kWh PCI'!R105*NOTICE!$R$3/1000</f>
        <v>0</v>
      </c>
      <c r="S103" s="21">
        <f>'CONSOMMATIONS kWh PCI'!S105*NOTICE!$R$3/1000</f>
        <v>0</v>
      </c>
      <c r="T103" s="21">
        <f>'CONSOMMATIONS kWh PCI'!T105*NOTICE!$R$3/1000</f>
        <v>0</v>
      </c>
      <c r="U103" s="21">
        <f>'CONSOMMATIONS kWh PCI'!U105*NOTICE!$R$3/1000</f>
        <v>0</v>
      </c>
      <c r="V103" s="21">
        <f>'CONSOMMATIONS kWh PCI'!V105*NOTICE!$R$3/1000</f>
        <v>0</v>
      </c>
      <c r="W103" s="21">
        <f>'CONSOMMATIONS kWh PCI'!W105*NOTICE!$R$3/1000</f>
        <v>0</v>
      </c>
      <c r="X103" s="21">
        <f>'CONSOMMATIONS kWh PCI'!X105*NOTICE!$R$3/1000</f>
        <v>0</v>
      </c>
      <c r="Y103" s="21">
        <f>'CONSOMMATIONS kWh PCI'!Y105*NOTICE!$R$3/1000</f>
        <v>0</v>
      </c>
      <c r="Z103" s="21">
        <f>'CONSOMMATIONS kWh PCI'!Z105*NOTICE!$R$3/1000</f>
        <v>0</v>
      </c>
      <c r="AA103" s="4"/>
      <c r="AB103" s="50" t="e">
        <f>IF(#REF!="",0,#REF!)</f>
        <v>#REF!</v>
      </c>
      <c r="AC103" s="49">
        <f t="shared" si="185"/>
        <v>0</v>
      </c>
      <c r="AD103" s="49">
        <f t="shared" si="185"/>
        <v>0</v>
      </c>
      <c r="AE103" s="49">
        <f t="shared" si="185"/>
        <v>0</v>
      </c>
      <c r="AF103" s="49">
        <f t="shared" si="185"/>
        <v>0</v>
      </c>
      <c r="AG103" s="49">
        <f t="shared" si="185"/>
        <v>0</v>
      </c>
      <c r="AH103" s="49">
        <f t="shared" si="185"/>
        <v>0</v>
      </c>
      <c r="AI103" s="49">
        <f t="shared" si="185"/>
        <v>0</v>
      </c>
      <c r="AJ103" s="49">
        <f t="shared" si="185"/>
        <v>0</v>
      </c>
      <c r="AK103" s="49">
        <f t="shared" si="185"/>
        <v>0</v>
      </c>
      <c r="AL103" s="49">
        <f t="shared" si="185"/>
        <v>0</v>
      </c>
      <c r="AM103" s="49">
        <f t="shared" si="185"/>
        <v>0</v>
      </c>
      <c r="AN103" s="49" t="e">
        <f t="shared" si="126"/>
        <v>#REF!</v>
      </c>
      <c r="AO103" s="49" t="e">
        <f t="shared" si="127"/>
        <v>#REF!</v>
      </c>
      <c r="AP103" s="49" t="e">
        <f t="shared" si="128"/>
        <v>#REF!</v>
      </c>
      <c r="AQ103" s="49" t="e">
        <f t="shared" si="129"/>
        <v>#REF!</v>
      </c>
      <c r="AR103" s="49" t="e">
        <f t="shared" si="130"/>
        <v>#REF!</v>
      </c>
      <c r="AS103" s="49" t="e">
        <f t="shared" si="131"/>
        <v>#REF!</v>
      </c>
      <c r="AT103" s="49" t="e">
        <f t="shared" si="132"/>
        <v>#REF!</v>
      </c>
      <c r="AU103" s="49" t="e">
        <f t="shared" si="133"/>
        <v>#REF!</v>
      </c>
      <c r="AV103" s="49" t="e">
        <f t="shared" si="134"/>
        <v>#REF!</v>
      </c>
      <c r="AW103" s="49" t="e">
        <f t="shared" si="135"/>
        <v>#REF!</v>
      </c>
      <c r="AX103" s="49" t="e">
        <f t="shared" si="136"/>
        <v>#REF!</v>
      </c>
    </row>
    <row r="104" spans="1:50" ht="24.95" hidden="1" customHeight="1" x14ac:dyDescent="0.25">
      <c r="A104" s="19"/>
      <c r="B104" s="72" t="str">
        <f t="shared" si="186"/>
        <v>Avril</v>
      </c>
      <c r="C104" s="16" t="str">
        <f t="shared" si="186"/>
        <v>Béziers</v>
      </c>
      <c r="D104" s="16" t="str">
        <f t="shared" si="186"/>
        <v/>
      </c>
      <c r="E104" s="45">
        <f t="shared" si="186"/>
        <v>7871</v>
      </c>
      <c r="F104" s="21">
        <f>'CONSOMMATIONS kWh PCI'!F106*NOTICE!$R$3/1000</f>
        <v>0</v>
      </c>
      <c r="G104" s="21">
        <f>'CONSOMMATIONS kWh PCI'!G106*NOTICE!$R$3/1000</f>
        <v>0</v>
      </c>
      <c r="H104" s="21">
        <f>'CONSOMMATIONS kWh PCI'!H106*NOTICE!$R$3/1000</f>
        <v>0</v>
      </c>
      <c r="I104" s="21">
        <f>'CONSOMMATIONS kWh PCI'!I106*NOTICE!$R$3/1000</f>
        <v>0</v>
      </c>
      <c r="J104" s="21">
        <f>'CONSOMMATIONS kWh PCI'!J106*NOTICE!$R$3/1000</f>
        <v>0</v>
      </c>
      <c r="K104" s="21">
        <f>'CONSOMMATIONS kWh PCI'!K106*NOTICE!$R$3/1000</f>
        <v>0</v>
      </c>
      <c r="L104" s="21">
        <f>'CONSOMMATIONS kWh PCI'!L106*NOTICE!$R$3/1000</f>
        <v>0</v>
      </c>
      <c r="M104" s="21">
        <f>'CONSOMMATIONS kWh PCI'!M106*NOTICE!$R$3/1000</f>
        <v>0</v>
      </c>
      <c r="N104" s="21">
        <f>'CONSOMMATIONS kWh PCI'!N106*NOTICE!$R$3/1000</f>
        <v>0</v>
      </c>
      <c r="O104" s="21">
        <f>'CONSOMMATIONS kWh PCI'!O106*NOTICE!$R$3/1000</f>
        <v>0</v>
      </c>
      <c r="P104" s="21">
        <f>'CONSOMMATIONS kWh PCI'!P106*NOTICE!$R$3/1000</f>
        <v>0</v>
      </c>
      <c r="Q104" s="21">
        <f>'CONSOMMATIONS kWh PCI'!Q106*NOTICE!$R$3/1000</f>
        <v>0</v>
      </c>
      <c r="R104" s="21">
        <f>'CONSOMMATIONS kWh PCI'!R106*NOTICE!$R$3/1000</f>
        <v>0</v>
      </c>
      <c r="S104" s="21">
        <f>'CONSOMMATIONS kWh PCI'!S106*NOTICE!$R$3/1000</f>
        <v>0</v>
      </c>
      <c r="T104" s="21">
        <f>'CONSOMMATIONS kWh PCI'!T106*NOTICE!$R$3/1000</f>
        <v>0</v>
      </c>
      <c r="U104" s="21">
        <f>'CONSOMMATIONS kWh PCI'!U106*NOTICE!$R$3/1000</f>
        <v>0</v>
      </c>
      <c r="V104" s="21">
        <f>'CONSOMMATIONS kWh PCI'!V106*NOTICE!$R$3/1000</f>
        <v>0</v>
      </c>
      <c r="W104" s="21">
        <f>'CONSOMMATIONS kWh PCI'!W106*NOTICE!$R$3/1000</f>
        <v>0</v>
      </c>
      <c r="X104" s="21">
        <f>'CONSOMMATIONS kWh PCI'!X106*NOTICE!$R$3/1000</f>
        <v>0</v>
      </c>
      <c r="Y104" s="21">
        <f>'CONSOMMATIONS kWh PCI'!Y106*NOTICE!$R$3/1000</f>
        <v>0</v>
      </c>
      <c r="Z104" s="21">
        <f>'CONSOMMATIONS kWh PCI'!Z106*NOTICE!$R$3/1000</f>
        <v>0</v>
      </c>
      <c r="AA104" s="4"/>
      <c r="AB104" s="50" t="e">
        <f>IF(#REF!="",0,#REF!)</f>
        <v>#REF!</v>
      </c>
      <c r="AC104" s="49">
        <f t="shared" si="185"/>
        <v>0</v>
      </c>
      <c r="AD104" s="49">
        <f t="shared" si="185"/>
        <v>0</v>
      </c>
      <c r="AE104" s="49">
        <f t="shared" si="185"/>
        <v>0</v>
      </c>
      <c r="AF104" s="49">
        <f t="shared" si="185"/>
        <v>0</v>
      </c>
      <c r="AG104" s="49">
        <f t="shared" si="185"/>
        <v>0</v>
      </c>
      <c r="AH104" s="49">
        <f t="shared" si="185"/>
        <v>0</v>
      </c>
      <c r="AI104" s="49">
        <f t="shared" si="185"/>
        <v>0</v>
      </c>
      <c r="AJ104" s="49">
        <f t="shared" si="185"/>
        <v>0</v>
      </c>
      <c r="AK104" s="49">
        <f t="shared" si="185"/>
        <v>0</v>
      </c>
      <c r="AL104" s="49">
        <f t="shared" si="185"/>
        <v>0</v>
      </c>
      <c r="AM104" s="49">
        <f t="shared" si="185"/>
        <v>0</v>
      </c>
      <c r="AN104" s="49" t="e">
        <f t="shared" si="126"/>
        <v>#REF!</v>
      </c>
      <c r="AO104" s="49" t="e">
        <f t="shared" si="127"/>
        <v>#REF!</v>
      </c>
      <c r="AP104" s="49" t="e">
        <f t="shared" si="128"/>
        <v>#REF!</v>
      </c>
      <c r="AQ104" s="49" t="e">
        <f t="shared" si="129"/>
        <v>#REF!</v>
      </c>
      <c r="AR104" s="49" t="e">
        <f t="shared" si="130"/>
        <v>#REF!</v>
      </c>
      <c r="AS104" s="49" t="e">
        <f t="shared" si="131"/>
        <v>#REF!</v>
      </c>
      <c r="AT104" s="49" t="e">
        <f t="shared" si="132"/>
        <v>#REF!</v>
      </c>
      <c r="AU104" s="49" t="e">
        <f t="shared" si="133"/>
        <v>#REF!</v>
      </c>
      <c r="AV104" s="49" t="e">
        <f t="shared" si="134"/>
        <v>#REF!</v>
      </c>
      <c r="AW104" s="49" t="e">
        <f t="shared" si="135"/>
        <v>#REF!</v>
      </c>
      <c r="AX104" s="49" t="e">
        <f t="shared" si="136"/>
        <v>#REF!</v>
      </c>
    </row>
    <row r="105" spans="1:50" ht="24.95" hidden="1" customHeight="1" x14ac:dyDescent="0.25">
      <c r="A105" s="19"/>
      <c r="B105" s="72" t="str">
        <f t="shared" si="186"/>
        <v>Mai</v>
      </c>
      <c r="C105" s="16" t="str">
        <f t="shared" si="186"/>
        <v>Béziers</v>
      </c>
      <c r="D105" s="16" t="str">
        <f t="shared" si="186"/>
        <v/>
      </c>
      <c r="E105" s="45">
        <f t="shared" si="186"/>
        <v>7871</v>
      </c>
      <c r="F105" s="21">
        <f>'CONSOMMATIONS kWh PCI'!F107*NOTICE!$R$3/1000</f>
        <v>0</v>
      </c>
      <c r="G105" s="21">
        <f>'CONSOMMATIONS kWh PCI'!G107*NOTICE!$R$3/1000</f>
        <v>0</v>
      </c>
      <c r="H105" s="21">
        <f>'CONSOMMATIONS kWh PCI'!H107*NOTICE!$R$3/1000</f>
        <v>0</v>
      </c>
      <c r="I105" s="21">
        <f>'CONSOMMATIONS kWh PCI'!I107*NOTICE!$R$3/1000</f>
        <v>0</v>
      </c>
      <c r="J105" s="21">
        <f>'CONSOMMATIONS kWh PCI'!J107*NOTICE!$R$3/1000</f>
        <v>0</v>
      </c>
      <c r="K105" s="21">
        <f>'CONSOMMATIONS kWh PCI'!K107*NOTICE!$R$3/1000</f>
        <v>0</v>
      </c>
      <c r="L105" s="21">
        <f>'CONSOMMATIONS kWh PCI'!L107*NOTICE!$R$3/1000</f>
        <v>0</v>
      </c>
      <c r="M105" s="21">
        <f>'CONSOMMATIONS kWh PCI'!M107*NOTICE!$R$3/1000</f>
        <v>0</v>
      </c>
      <c r="N105" s="21">
        <f>'CONSOMMATIONS kWh PCI'!N107*NOTICE!$R$3/1000</f>
        <v>0</v>
      </c>
      <c r="O105" s="21">
        <f>'CONSOMMATIONS kWh PCI'!O107*NOTICE!$R$3/1000</f>
        <v>0</v>
      </c>
      <c r="P105" s="21">
        <f>'CONSOMMATIONS kWh PCI'!P107*NOTICE!$R$3/1000</f>
        <v>0</v>
      </c>
      <c r="Q105" s="21">
        <f>'CONSOMMATIONS kWh PCI'!Q107*NOTICE!$R$3/1000</f>
        <v>0</v>
      </c>
      <c r="R105" s="21">
        <f>'CONSOMMATIONS kWh PCI'!R107*NOTICE!$R$3/1000</f>
        <v>0</v>
      </c>
      <c r="S105" s="21">
        <f>'CONSOMMATIONS kWh PCI'!S107*NOTICE!$R$3/1000</f>
        <v>0</v>
      </c>
      <c r="T105" s="21">
        <f>'CONSOMMATIONS kWh PCI'!T107*NOTICE!$R$3/1000</f>
        <v>0</v>
      </c>
      <c r="U105" s="21">
        <f>'CONSOMMATIONS kWh PCI'!U107*NOTICE!$R$3/1000</f>
        <v>0</v>
      </c>
      <c r="V105" s="21">
        <f>'CONSOMMATIONS kWh PCI'!V107*NOTICE!$R$3/1000</f>
        <v>0</v>
      </c>
      <c r="W105" s="21">
        <f>'CONSOMMATIONS kWh PCI'!W107*NOTICE!$R$3/1000</f>
        <v>0</v>
      </c>
      <c r="X105" s="21">
        <f>'CONSOMMATIONS kWh PCI'!X107*NOTICE!$R$3/1000</f>
        <v>0</v>
      </c>
      <c r="Y105" s="21">
        <f>'CONSOMMATIONS kWh PCI'!Y107*NOTICE!$R$3/1000</f>
        <v>0</v>
      </c>
      <c r="Z105" s="21">
        <f>'CONSOMMATIONS kWh PCI'!Z107*NOTICE!$R$3/1000</f>
        <v>0</v>
      </c>
      <c r="AA105" s="4"/>
      <c r="AB105" s="50" t="e">
        <f>IF(#REF!="",0,#REF!)</f>
        <v>#REF!</v>
      </c>
      <c r="AC105" s="49">
        <f t="shared" si="185"/>
        <v>0</v>
      </c>
      <c r="AD105" s="49">
        <f t="shared" si="185"/>
        <v>0</v>
      </c>
      <c r="AE105" s="49">
        <f t="shared" si="185"/>
        <v>0</v>
      </c>
      <c r="AF105" s="49">
        <f t="shared" si="185"/>
        <v>0</v>
      </c>
      <c r="AG105" s="49">
        <f t="shared" si="185"/>
        <v>0</v>
      </c>
      <c r="AH105" s="49">
        <f t="shared" si="185"/>
        <v>0</v>
      </c>
      <c r="AI105" s="49">
        <f t="shared" si="185"/>
        <v>0</v>
      </c>
      <c r="AJ105" s="49">
        <f t="shared" si="185"/>
        <v>0</v>
      </c>
      <c r="AK105" s="49">
        <f t="shared" si="185"/>
        <v>0</v>
      </c>
      <c r="AL105" s="49">
        <f t="shared" si="185"/>
        <v>0</v>
      </c>
      <c r="AM105" s="49">
        <f t="shared" si="185"/>
        <v>0</v>
      </c>
      <c r="AN105" s="49" t="e">
        <f t="shared" si="126"/>
        <v>#REF!</v>
      </c>
      <c r="AO105" s="49" t="e">
        <f t="shared" si="127"/>
        <v>#REF!</v>
      </c>
      <c r="AP105" s="49" t="e">
        <f t="shared" si="128"/>
        <v>#REF!</v>
      </c>
      <c r="AQ105" s="49" t="e">
        <f t="shared" si="129"/>
        <v>#REF!</v>
      </c>
      <c r="AR105" s="49" t="e">
        <f t="shared" si="130"/>
        <v>#REF!</v>
      </c>
      <c r="AS105" s="49" t="e">
        <f t="shared" si="131"/>
        <v>#REF!</v>
      </c>
      <c r="AT105" s="49" t="e">
        <f t="shared" si="132"/>
        <v>#REF!</v>
      </c>
      <c r="AU105" s="49" t="e">
        <f t="shared" si="133"/>
        <v>#REF!</v>
      </c>
      <c r="AV105" s="49" t="e">
        <f t="shared" si="134"/>
        <v>#REF!</v>
      </c>
      <c r="AW105" s="49" t="e">
        <f t="shared" si="135"/>
        <v>#REF!</v>
      </c>
      <c r="AX105" s="49" t="e">
        <f t="shared" si="136"/>
        <v>#REF!</v>
      </c>
    </row>
    <row r="106" spans="1:50" ht="24.95" hidden="1" customHeight="1" x14ac:dyDescent="0.25">
      <c r="A106" s="19"/>
      <c r="B106" s="72" t="str">
        <f t="shared" si="186"/>
        <v>Juin</v>
      </c>
      <c r="C106" s="16" t="str">
        <f t="shared" si="186"/>
        <v>Béziers</v>
      </c>
      <c r="D106" s="16" t="str">
        <f t="shared" si="186"/>
        <v/>
      </c>
      <c r="E106" s="45">
        <f t="shared" si="186"/>
        <v>7871</v>
      </c>
      <c r="F106" s="21">
        <f>'CONSOMMATIONS kWh PCI'!F108*NOTICE!$R$3/1000</f>
        <v>0</v>
      </c>
      <c r="G106" s="21">
        <f>'CONSOMMATIONS kWh PCI'!G108*NOTICE!$R$3/1000</f>
        <v>0</v>
      </c>
      <c r="H106" s="21">
        <f>'CONSOMMATIONS kWh PCI'!H108*NOTICE!$R$3/1000</f>
        <v>0</v>
      </c>
      <c r="I106" s="21">
        <f>'CONSOMMATIONS kWh PCI'!I108*NOTICE!$R$3/1000</f>
        <v>0</v>
      </c>
      <c r="J106" s="21">
        <f>'CONSOMMATIONS kWh PCI'!J108*NOTICE!$R$3/1000</f>
        <v>0</v>
      </c>
      <c r="K106" s="21">
        <f>'CONSOMMATIONS kWh PCI'!K108*NOTICE!$R$3/1000</f>
        <v>0</v>
      </c>
      <c r="L106" s="21">
        <f>'CONSOMMATIONS kWh PCI'!L108*NOTICE!$R$3/1000</f>
        <v>0</v>
      </c>
      <c r="M106" s="21">
        <f>'CONSOMMATIONS kWh PCI'!M108*NOTICE!$R$3/1000</f>
        <v>0</v>
      </c>
      <c r="N106" s="21">
        <f>'CONSOMMATIONS kWh PCI'!N108*NOTICE!$R$3/1000</f>
        <v>0</v>
      </c>
      <c r="O106" s="21">
        <f>'CONSOMMATIONS kWh PCI'!O108*NOTICE!$R$3/1000</f>
        <v>0</v>
      </c>
      <c r="P106" s="21">
        <f>'CONSOMMATIONS kWh PCI'!P108*NOTICE!$R$3/1000</f>
        <v>0</v>
      </c>
      <c r="Q106" s="21">
        <f>'CONSOMMATIONS kWh PCI'!Q108*NOTICE!$R$3/1000</f>
        <v>0</v>
      </c>
      <c r="R106" s="21">
        <f>'CONSOMMATIONS kWh PCI'!R108*NOTICE!$R$3/1000</f>
        <v>0</v>
      </c>
      <c r="S106" s="21">
        <f>'CONSOMMATIONS kWh PCI'!S108*NOTICE!$R$3/1000</f>
        <v>0</v>
      </c>
      <c r="T106" s="21">
        <f>'CONSOMMATIONS kWh PCI'!T108*NOTICE!$R$3/1000</f>
        <v>0</v>
      </c>
      <c r="U106" s="21">
        <f>'CONSOMMATIONS kWh PCI'!U108*NOTICE!$R$3/1000</f>
        <v>0</v>
      </c>
      <c r="V106" s="21">
        <f>'CONSOMMATIONS kWh PCI'!V108*NOTICE!$R$3/1000</f>
        <v>0</v>
      </c>
      <c r="W106" s="21">
        <f>'CONSOMMATIONS kWh PCI'!W108*NOTICE!$R$3/1000</f>
        <v>0</v>
      </c>
      <c r="X106" s="21">
        <f>'CONSOMMATIONS kWh PCI'!X108*NOTICE!$R$3/1000</f>
        <v>0</v>
      </c>
      <c r="Y106" s="21">
        <f>'CONSOMMATIONS kWh PCI'!Y108*NOTICE!$R$3/1000</f>
        <v>0</v>
      </c>
      <c r="Z106" s="21">
        <f>'CONSOMMATIONS kWh PCI'!Z108*NOTICE!$R$3/1000</f>
        <v>0</v>
      </c>
      <c r="AA106" s="4"/>
      <c r="AB106" s="50" t="e">
        <f>IF(#REF!="",0,#REF!)</f>
        <v>#REF!</v>
      </c>
      <c r="AC106" s="49">
        <f t="shared" si="185"/>
        <v>0</v>
      </c>
      <c r="AD106" s="49">
        <f t="shared" si="185"/>
        <v>0</v>
      </c>
      <c r="AE106" s="49">
        <f t="shared" si="185"/>
        <v>0</v>
      </c>
      <c r="AF106" s="49">
        <f t="shared" si="185"/>
        <v>0</v>
      </c>
      <c r="AG106" s="49">
        <f t="shared" si="185"/>
        <v>0</v>
      </c>
      <c r="AH106" s="49">
        <f t="shared" si="185"/>
        <v>0</v>
      </c>
      <c r="AI106" s="49">
        <f t="shared" si="185"/>
        <v>0</v>
      </c>
      <c r="AJ106" s="49">
        <f t="shared" si="185"/>
        <v>0</v>
      </c>
      <c r="AK106" s="49">
        <f t="shared" si="185"/>
        <v>0</v>
      </c>
      <c r="AL106" s="49">
        <f t="shared" si="185"/>
        <v>0</v>
      </c>
      <c r="AM106" s="49">
        <f t="shared" si="185"/>
        <v>0</v>
      </c>
      <c r="AN106" s="49" t="e">
        <f t="shared" si="126"/>
        <v>#REF!</v>
      </c>
      <c r="AO106" s="49" t="e">
        <f t="shared" si="127"/>
        <v>#REF!</v>
      </c>
      <c r="AP106" s="49" t="e">
        <f t="shared" si="128"/>
        <v>#REF!</v>
      </c>
      <c r="AQ106" s="49" t="e">
        <f t="shared" si="129"/>
        <v>#REF!</v>
      </c>
      <c r="AR106" s="49" t="e">
        <f t="shared" si="130"/>
        <v>#REF!</v>
      </c>
      <c r="AS106" s="49" t="e">
        <f t="shared" si="131"/>
        <v>#REF!</v>
      </c>
      <c r="AT106" s="49" t="e">
        <f t="shared" si="132"/>
        <v>#REF!</v>
      </c>
      <c r="AU106" s="49" t="e">
        <f t="shared" si="133"/>
        <v>#REF!</v>
      </c>
      <c r="AV106" s="49" t="e">
        <f t="shared" si="134"/>
        <v>#REF!</v>
      </c>
      <c r="AW106" s="49" t="e">
        <f t="shared" si="135"/>
        <v>#REF!</v>
      </c>
      <c r="AX106" s="49" t="e">
        <f t="shared" si="136"/>
        <v>#REF!</v>
      </c>
    </row>
    <row r="107" spans="1:50" ht="24.95" hidden="1" customHeight="1" x14ac:dyDescent="0.25">
      <c r="A107" s="19"/>
      <c r="B107" s="72" t="str">
        <f t="shared" si="186"/>
        <v>Juillet</v>
      </c>
      <c r="C107" s="16" t="str">
        <f t="shared" si="186"/>
        <v>Béziers</v>
      </c>
      <c r="D107" s="16" t="str">
        <f t="shared" si="186"/>
        <v/>
      </c>
      <c r="E107" s="45">
        <f t="shared" si="186"/>
        <v>7871</v>
      </c>
      <c r="F107" s="21">
        <f>'CONSOMMATIONS kWh PCI'!F109*NOTICE!$R$3/1000</f>
        <v>0</v>
      </c>
      <c r="G107" s="21">
        <f>'CONSOMMATIONS kWh PCI'!G109*NOTICE!$R$3/1000</f>
        <v>0</v>
      </c>
      <c r="H107" s="21">
        <f>'CONSOMMATIONS kWh PCI'!H109*NOTICE!$R$3/1000</f>
        <v>0</v>
      </c>
      <c r="I107" s="21">
        <f>'CONSOMMATIONS kWh PCI'!I109*NOTICE!$R$3/1000</f>
        <v>0</v>
      </c>
      <c r="J107" s="21">
        <f>'CONSOMMATIONS kWh PCI'!J109*NOTICE!$R$3/1000</f>
        <v>0</v>
      </c>
      <c r="K107" s="21">
        <f>'CONSOMMATIONS kWh PCI'!K109*NOTICE!$R$3/1000</f>
        <v>0</v>
      </c>
      <c r="L107" s="21">
        <f>'CONSOMMATIONS kWh PCI'!L109*NOTICE!$R$3/1000</f>
        <v>0</v>
      </c>
      <c r="M107" s="21">
        <f>'CONSOMMATIONS kWh PCI'!M109*NOTICE!$R$3/1000</f>
        <v>0</v>
      </c>
      <c r="N107" s="21">
        <f>'CONSOMMATIONS kWh PCI'!N109*NOTICE!$R$3/1000</f>
        <v>0</v>
      </c>
      <c r="O107" s="21">
        <f>'CONSOMMATIONS kWh PCI'!O109*NOTICE!$R$3/1000</f>
        <v>0</v>
      </c>
      <c r="P107" s="21">
        <f>'CONSOMMATIONS kWh PCI'!P109*NOTICE!$R$3/1000</f>
        <v>0</v>
      </c>
      <c r="Q107" s="21">
        <f>'CONSOMMATIONS kWh PCI'!Q109*NOTICE!$R$3/1000</f>
        <v>0</v>
      </c>
      <c r="R107" s="21">
        <f>'CONSOMMATIONS kWh PCI'!R109*NOTICE!$R$3/1000</f>
        <v>0</v>
      </c>
      <c r="S107" s="21">
        <f>'CONSOMMATIONS kWh PCI'!S109*NOTICE!$R$3/1000</f>
        <v>0</v>
      </c>
      <c r="T107" s="21">
        <f>'CONSOMMATIONS kWh PCI'!T109*NOTICE!$R$3/1000</f>
        <v>0</v>
      </c>
      <c r="U107" s="21">
        <f>'CONSOMMATIONS kWh PCI'!U109*NOTICE!$R$3/1000</f>
        <v>0</v>
      </c>
      <c r="V107" s="21">
        <f>'CONSOMMATIONS kWh PCI'!V109*NOTICE!$R$3/1000</f>
        <v>0</v>
      </c>
      <c r="W107" s="21">
        <f>'CONSOMMATIONS kWh PCI'!W109*NOTICE!$R$3/1000</f>
        <v>0</v>
      </c>
      <c r="X107" s="21">
        <f>'CONSOMMATIONS kWh PCI'!X109*NOTICE!$R$3/1000</f>
        <v>0</v>
      </c>
      <c r="Y107" s="21">
        <f>'CONSOMMATIONS kWh PCI'!Y109*NOTICE!$R$3/1000</f>
        <v>0</v>
      </c>
      <c r="Z107" s="21">
        <f>'CONSOMMATIONS kWh PCI'!Z109*NOTICE!$R$3/1000</f>
        <v>0</v>
      </c>
      <c r="AA107" s="4"/>
      <c r="AB107" s="50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</row>
    <row r="108" spans="1:50" ht="24.95" hidden="1" customHeight="1" x14ac:dyDescent="0.25">
      <c r="A108" s="19"/>
      <c r="B108" s="72" t="str">
        <f t="shared" si="186"/>
        <v>Août</v>
      </c>
      <c r="C108" s="16" t="str">
        <f t="shared" si="186"/>
        <v>Béziers</v>
      </c>
      <c r="D108" s="16" t="str">
        <f t="shared" si="186"/>
        <v/>
      </c>
      <c r="E108" s="45">
        <f t="shared" si="186"/>
        <v>7871</v>
      </c>
      <c r="F108" s="21">
        <f>'CONSOMMATIONS kWh PCI'!F110*NOTICE!$R$3/1000</f>
        <v>0</v>
      </c>
      <c r="G108" s="21">
        <f>'CONSOMMATIONS kWh PCI'!G110*NOTICE!$R$3/1000</f>
        <v>0</v>
      </c>
      <c r="H108" s="21">
        <f>'CONSOMMATIONS kWh PCI'!H110*NOTICE!$R$3/1000</f>
        <v>0</v>
      </c>
      <c r="I108" s="21">
        <f>'CONSOMMATIONS kWh PCI'!I110*NOTICE!$R$3/1000</f>
        <v>0</v>
      </c>
      <c r="J108" s="21">
        <f>'CONSOMMATIONS kWh PCI'!J110*NOTICE!$R$3/1000</f>
        <v>0</v>
      </c>
      <c r="K108" s="21">
        <f>'CONSOMMATIONS kWh PCI'!K110*NOTICE!$R$3/1000</f>
        <v>0</v>
      </c>
      <c r="L108" s="21">
        <f>'CONSOMMATIONS kWh PCI'!L110*NOTICE!$R$3/1000</f>
        <v>0</v>
      </c>
      <c r="M108" s="21">
        <f>'CONSOMMATIONS kWh PCI'!M110*NOTICE!$R$3/1000</f>
        <v>0</v>
      </c>
      <c r="N108" s="21">
        <f>'CONSOMMATIONS kWh PCI'!N110*NOTICE!$R$3/1000</f>
        <v>0</v>
      </c>
      <c r="O108" s="21">
        <f>'CONSOMMATIONS kWh PCI'!O110*NOTICE!$R$3/1000</f>
        <v>0</v>
      </c>
      <c r="P108" s="21">
        <f>'CONSOMMATIONS kWh PCI'!P110*NOTICE!$R$3/1000</f>
        <v>0</v>
      </c>
      <c r="Q108" s="21">
        <f>'CONSOMMATIONS kWh PCI'!Q110*NOTICE!$R$3/1000</f>
        <v>0</v>
      </c>
      <c r="R108" s="21">
        <f>'CONSOMMATIONS kWh PCI'!R110*NOTICE!$R$3/1000</f>
        <v>0</v>
      </c>
      <c r="S108" s="21">
        <f>'CONSOMMATIONS kWh PCI'!S110*NOTICE!$R$3/1000</f>
        <v>0</v>
      </c>
      <c r="T108" s="21">
        <f>'CONSOMMATIONS kWh PCI'!T110*NOTICE!$R$3/1000</f>
        <v>0</v>
      </c>
      <c r="U108" s="21">
        <f>'CONSOMMATIONS kWh PCI'!U110*NOTICE!$R$3/1000</f>
        <v>0</v>
      </c>
      <c r="V108" s="21">
        <f>'CONSOMMATIONS kWh PCI'!V110*NOTICE!$R$3/1000</f>
        <v>0</v>
      </c>
      <c r="W108" s="21">
        <f>'CONSOMMATIONS kWh PCI'!W110*NOTICE!$R$3/1000</f>
        <v>0</v>
      </c>
      <c r="X108" s="21">
        <f>'CONSOMMATIONS kWh PCI'!X110*NOTICE!$R$3/1000</f>
        <v>0</v>
      </c>
      <c r="Y108" s="21">
        <f>'CONSOMMATIONS kWh PCI'!Y110*NOTICE!$R$3/1000</f>
        <v>0</v>
      </c>
      <c r="Z108" s="21">
        <f>'CONSOMMATIONS kWh PCI'!Z110*NOTICE!$R$3/1000</f>
        <v>0</v>
      </c>
      <c r="AA108" s="4"/>
      <c r="AB108" s="50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</row>
    <row r="109" spans="1:50" ht="24.95" hidden="1" customHeight="1" x14ac:dyDescent="0.25">
      <c r="A109" s="19"/>
      <c r="B109" s="72" t="str">
        <f t="shared" si="186"/>
        <v>Septembre</v>
      </c>
      <c r="C109" s="16" t="str">
        <f t="shared" si="186"/>
        <v>Béziers</v>
      </c>
      <c r="D109" s="16" t="str">
        <f t="shared" si="186"/>
        <v/>
      </c>
      <c r="E109" s="45">
        <f t="shared" si="186"/>
        <v>7871</v>
      </c>
      <c r="F109" s="21">
        <f>'CONSOMMATIONS kWh PCI'!F111*NOTICE!$R$3/1000</f>
        <v>0</v>
      </c>
      <c r="G109" s="21">
        <f>'CONSOMMATIONS kWh PCI'!G111*NOTICE!$R$3/1000</f>
        <v>0</v>
      </c>
      <c r="H109" s="21">
        <f>'CONSOMMATIONS kWh PCI'!H111*NOTICE!$R$3/1000</f>
        <v>0</v>
      </c>
      <c r="I109" s="21">
        <f>'CONSOMMATIONS kWh PCI'!I111*NOTICE!$R$3/1000</f>
        <v>0</v>
      </c>
      <c r="J109" s="21">
        <f>'CONSOMMATIONS kWh PCI'!J111*NOTICE!$R$3/1000</f>
        <v>0</v>
      </c>
      <c r="K109" s="21">
        <f>'CONSOMMATIONS kWh PCI'!K111*NOTICE!$R$3/1000</f>
        <v>0</v>
      </c>
      <c r="L109" s="21">
        <f>'CONSOMMATIONS kWh PCI'!L111*NOTICE!$R$3/1000</f>
        <v>0</v>
      </c>
      <c r="M109" s="21">
        <f>'CONSOMMATIONS kWh PCI'!M111*NOTICE!$R$3/1000</f>
        <v>0</v>
      </c>
      <c r="N109" s="21">
        <f>'CONSOMMATIONS kWh PCI'!N111*NOTICE!$R$3/1000</f>
        <v>0</v>
      </c>
      <c r="O109" s="21">
        <f>'CONSOMMATIONS kWh PCI'!O111*NOTICE!$R$3/1000</f>
        <v>0</v>
      </c>
      <c r="P109" s="21">
        <f>'CONSOMMATIONS kWh PCI'!P111*NOTICE!$R$3/1000</f>
        <v>0</v>
      </c>
      <c r="Q109" s="21">
        <f>'CONSOMMATIONS kWh PCI'!Q111*NOTICE!$R$3/1000</f>
        <v>0</v>
      </c>
      <c r="R109" s="21">
        <f>'CONSOMMATIONS kWh PCI'!R111*NOTICE!$R$3/1000</f>
        <v>0</v>
      </c>
      <c r="S109" s="21">
        <f>'CONSOMMATIONS kWh PCI'!S111*NOTICE!$R$3/1000</f>
        <v>0</v>
      </c>
      <c r="T109" s="21">
        <f>'CONSOMMATIONS kWh PCI'!T111*NOTICE!$R$3/1000</f>
        <v>0</v>
      </c>
      <c r="U109" s="21">
        <f>'CONSOMMATIONS kWh PCI'!U111*NOTICE!$R$3/1000</f>
        <v>0</v>
      </c>
      <c r="V109" s="21">
        <f>'CONSOMMATIONS kWh PCI'!V111*NOTICE!$R$3/1000</f>
        <v>0</v>
      </c>
      <c r="W109" s="21">
        <f>'CONSOMMATIONS kWh PCI'!W111*NOTICE!$R$3/1000</f>
        <v>0</v>
      </c>
      <c r="X109" s="21">
        <f>'CONSOMMATIONS kWh PCI'!X111*NOTICE!$R$3/1000</f>
        <v>0</v>
      </c>
      <c r="Y109" s="21">
        <f>'CONSOMMATIONS kWh PCI'!Y111*NOTICE!$R$3/1000</f>
        <v>0</v>
      </c>
      <c r="Z109" s="21">
        <f>'CONSOMMATIONS kWh PCI'!Z111*NOTICE!$R$3/1000</f>
        <v>0</v>
      </c>
      <c r="AA109" s="4"/>
      <c r="AB109" s="50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</row>
    <row r="110" spans="1:50" ht="24.95" hidden="1" customHeight="1" x14ac:dyDescent="0.25">
      <c r="A110" s="19"/>
      <c r="B110" s="72" t="str">
        <f t="shared" si="186"/>
        <v>Octobre</v>
      </c>
      <c r="C110" s="16" t="str">
        <f t="shared" si="186"/>
        <v>Béziers</v>
      </c>
      <c r="D110" s="16" t="str">
        <f t="shared" si="186"/>
        <v/>
      </c>
      <c r="E110" s="45">
        <f t="shared" si="186"/>
        <v>7871</v>
      </c>
      <c r="F110" s="21">
        <f>'CONSOMMATIONS kWh PCI'!F112*NOTICE!$R$3/1000</f>
        <v>0</v>
      </c>
      <c r="G110" s="21">
        <f>'CONSOMMATIONS kWh PCI'!G112*NOTICE!$R$3/1000</f>
        <v>0</v>
      </c>
      <c r="H110" s="21">
        <f>'CONSOMMATIONS kWh PCI'!H112*NOTICE!$R$3/1000</f>
        <v>0</v>
      </c>
      <c r="I110" s="21">
        <f>'CONSOMMATIONS kWh PCI'!I112*NOTICE!$R$3/1000</f>
        <v>0</v>
      </c>
      <c r="J110" s="21">
        <f>'CONSOMMATIONS kWh PCI'!J112*NOTICE!$R$3/1000</f>
        <v>0</v>
      </c>
      <c r="K110" s="21">
        <f>'CONSOMMATIONS kWh PCI'!K112*NOTICE!$R$3/1000</f>
        <v>0</v>
      </c>
      <c r="L110" s="21">
        <f>'CONSOMMATIONS kWh PCI'!L112*NOTICE!$R$3/1000</f>
        <v>0</v>
      </c>
      <c r="M110" s="21">
        <f>'CONSOMMATIONS kWh PCI'!M112*NOTICE!$R$3/1000</f>
        <v>0</v>
      </c>
      <c r="N110" s="21">
        <f>'CONSOMMATIONS kWh PCI'!N112*NOTICE!$R$3/1000</f>
        <v>0</v>
      </c>
      <c r="O110" s="21">
        <f>'CONSOMMATIONS kWh PCI'!O112*NOTICE!$R$3/1000</f>
        <v>0</v>
      </c>
      <c r="P110" s="21">
        <f>'CONSOMMATIONS kWh PCI'!P112*NOTICE!$R$3/1000</f>
        <v>0</v>
      </c>
      <c r="Q110" s="21">
        <f>'CONSOMMATIONS kWh PCI'!Q112*NOTICE!$R$3/1000</f>
        <v>0</v>
      </c>
      <c r="R110" s="21">
        <f>'CONSOMMATIONS kWh PCI'!R112*NOTICE!$R$3/1000</f>
        <v>0</v>
      </c>
      <c r="S110" s="21">
        <f>'CONSOMMATIONS kWh PCI'!S112*NOTICE!$R$3/1000</f>
        <v>0</v>
      </c>
      <c r="T110" s="21">
        <f>'CONSOMMATIONS kWh PCI'!T112*NOTICE!$R$3/1000</f>
        <v>0</v>
      </c>
      <c r="U110" s="21">
        <f>'CONSOMMATIONS kWh PCI'!U112*NOTICE!$R$3/1000</f>
        <v>0</v>
      </c>
      <c r="V110" s="21">
        <f>'CONSOMMATIONS kWh PCI'!V112*NOTICE!$R$3/1000</f>
        <v>0</v>
      </c>
      <c r="W110" s="21">
        <f>'CONSOMMATIONS kWh PCI'!W112*NOTICE!$R$3/1000</f>
        <v>0</v>
      </c>
      <c r="X110" s="21">
        <f>'CONSOMMATIONS kWh PCI'!X112*NOTICE!$R$3/1000</f>
        <v>0</v>
      </c>
      <c r="Y110" s="21">
        <f>'CONSOMMATIONS kWh PCI'!Y112*NOTICE!$R$3/1000</f>
        <v>0</v>
      </c>
      <c r="Z110" s="21">
        <f>'CONSOMMATIONS kWh PCI'!Z112*NOTICE!$R$3/1000</f>
        <v>0</v>
      </c>
      <c r="AA110" s="4"/>
      <c r="AB110" s="50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</row>
    <row r="111" spans="1:50" ht="24.95" hidden="1" customHeight="1" x14ac:dyDescent="0.25">
      <c r="A111" s="19"/>
      <c r="B111" s="72" t="str">
        <f t="shared" si="186"/>
        <v>Novembre</v>
      </c>
      <c r="C111" s="16" t="str">
        <f t="shared" si="186"/>
        <v>Béziers</v>
      </c>
      <c r="D111" s="16" t="str">
        <f t="shared" si="186"/>
        <v/>
      </c>
      <c r="E111" s="45">
        <f t="shared" si="186"/>
        <v>7871</v>
      </c>
      <c r="F111" s="21">
        <f>'CONSOMMATIONS kWh PCI'!F113*NOTICE!$R$3/1000</f>
        <v>0</v>
      </c>
      <c r="G111" s="21">
        <f>'CONSOMMATIONS kWh PCI'!G113*NOTICE!$R$3/1000</f>
        <v>0</v>
      </c>
      <c r="H111" s="21">
        <f>'CONSOMMATIONS kWh PCI'!H113*NOTICE!$R$3/1000</f>
        <v>0</v>
      </c>
      <c r="I111" s="21">
        <f>'CONSOMMATIONS kWh PCI'!I113*NOTICE!$R$3/1000</f>
        <v>0</v>
      </c>
      <c r="J111" s="21">
        <f>'CONSOMMATIONS kWh PCI'!J113*NOTICE!$R$3/1000</f>
        <v>0</v>
      </c>
      <c r="K111" s="21">
        <f>'CONSOMMATIONS kWh PCI'!K113*NOTICE!$R$3/1000</f>
        <v>0</v>
      </c>
      <c r="L111" s="21">
        <f>'CONSOMMATIONS kWh PCI'!L113*NOTICE!$R$3/1000</f>
        <v>0</v>
      </c>
      <c r="M111" s="21">
        <f>'CONSOMMATIONS kWh PCI'!M113*NOTICE!$R$3/1000</f>
        <v>0</v>
      </c>
      <c r="N111" s="21">
        <f>'CONSOMMATIONS kWh PCI'!N113*NOTICE!$R$3/1000</f>
        <v>0</v>
      </c>
      <c r="O111" s="21">
        <f>'CONSOMMATIONS kWh PCI'!O113*NOTICE!$R$3/1000</f>
        <v>0</v>
      </c>
      <c r="P111" s="21">
        <f>'CONSOMMATIONS kWh PCI'!P113*NOTICE!$R$3/1000</f>
        <v>0</v>
      </c>
      <c r="Q111" s="21">
        <f>'CONSOMMATIONS kWh PCI'!Q113*NOTICE!$R$3/1000</f>
        <v>0</v>
      </c>
      <c r="R111" s="21">
        <f>'CONSOMMATIONS kWh PCI'!R113*NOTICE!$R$3/1000</f>
        <v>0</v>
      </c>
      <c r="S111" s="21">
        <f>'CONSOMMATIONS kWh PCI'!S113*NOTICE!$R$3/1000</f>
        <v>0</v>
      </c>
      <c r="T111" s="21">
        <f>'CONSOMMATIONS kWh PCI'!T113*NOTICE!$R$3/1000</f>
        <v>0</v>
      </c>
      <c r="U111" s="21">
        <f>'CONSOMMATIONS kWh PCI'!U113*NOTICE!$R$3/1000</f>
        <v>0</v>
      </c>
      <c r="V111" s="21">
        <f>'CONSOMMATIONS kWh PCI'!V113*NOTICE!$R$3/1000</f>
        <v>0</v>
      </c>
      <c r="W111" s="21">
        <f>'CONSOMMATIONS kWh PCI'!W113*NOTICE!$R$3/1000</f>
        <v>0</v>
      </c>
      <c r="X111" s="21">
        <f>'CONSOMMATIONS kWh PCI'!X113*NOTICE!$R$3/1000</f>
        <v>0</v>
      </c>
      <c r="Y111" s="21">
        <f>'CONSOMMATIONS kWh PCI'!Y113*NOTICE!$R$3/1000</f>
        <v>0</v>
      </c>
      <c r="Z111" s="21">
        <f>'CONSOMMATIONS kWh PCI'!Z113*NOTICE!$R$3/1000</f>
        <v>0</v>
      </c>
      <c r="AA111" s="4"/>
      <c r="AB111" s="50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</row>
    <row r="112" spans="1:50" ht="24.95" hidden="1" customHeight="1" x14ac:dyDescent="0.25">
      <c r="A112" s="19"/>
      <c r="B112" s="72" t="str">
        <f t="shared" si="186"/>
        <v>Décembre</v>
      </c>
      <c r="C112" s="16" t="str">
        <f t="shared" si="186"/>
        <v>Béziers</v>
      </c>
      <c r="D112" s="16" t="str">
        <f t="shared" si="186"/>
        <v/>
      </c>
      <c r="E112" s="45">
        <f t="shared" si="186"/>
        <v>7871</v>
      </c>
      <c r="F112" s="21">
        <f>'CONSOMMATIONS kWh PCI'!F114*NOTICE!$R$3/1000</f>
        <v>0</v>
      </c>
      <c r="G112" s="21">
        <f>'CONSOMMATIONS kWh PCI'!G114*NOTICE!$R$3/1000</f>
        <v>0</v>
      </c>
      <c r="H112" s="21">
        <f>'CONSOMMATIONS kWh PCI'!H114*NOTICE!$R$3/1000</f>
        <v>0</v>
      </c>
      <c r="I112" s="21">
        <f>'CONSOMMATIONS kWh PCI'!I114*NOTICE!$R$3/1000</f>
        <v>0</v>
      </c>
      <c r="J112" s="21">
        <f>'CONSOMMATIONS kWh PCI'!J114*NOTICE!$R$3/1000</f>
        <v>0</v>
      </c>
      <c r="K112" s="21">
        <f>'CONSOMMATIONS kWh PCI'!K114*NOTICE!$R$3/1000</f>
        <v>0</v>
      </c>
      <c r="L112" s="21">
        <f>'CONSOMMATIONS kWh PCI'!L114*NOTICE!$R$3/1000</f>
        <v>0</v>
      </c>
      <c r="M112" s="21">
        <f>'CONSOMMATIONS kWh PCI'!M114*NOTICE!$R$3/1000</f>
        <v>0</v>
      </c>
      <c r="N112" s="21">
        <f>'CONSOMMATIONS kWh PCI'!N114*NOTICE!$R$3/1000</f>
        <v>0</v>
      </c>
      <c r="O112" s="21">
        <f>'CONSOMMATIONS kWh PCI'!O114*NOTICE!$R$3/1000</f>
        <v>0</v>
      </c>
      <c r="P112" s="21">
        <f>'CONSOMMATIONS kWh PCI'!P114*NOTICE!$R$3/1000</f>
        <v>0</v>
      </c>
      <c r="Q112" s="21">
        <f>'CONSOMMATIONS kWh PCI'!Q114*NOTICE!$R$3/1000</f>
        <v>0</v>
      </c>
      <c r="R112" s="21">
        <f>'CONSOMMATIONS kWh PCI'!R114*NOTICE!$R$3/1000</f>
        <v>0</v>
      </c>
      <c r="S112" s="21">
        <f>'CONSOMMATIONS kWh PCI'!S114*NOTICE!$R$3/1000</f>
        <v>0</v>
      </c>
      <c r="T112" s="21">
        <f>'CONSOMMATIONS kWh PCI'!T114*NOTICE!$R$3/1000</f>
        <v>0</v>
      </c>
      <c r="U112" s="21">
        <f>'CONSOMMATIONS kWh PCI'!U114*NOTICE!$R$3/1000</f>
        <v>0</v>
      </c>
      <c r="V112" s="21">
        <f>'CONSOMMATIONS kWh PCI'!V114*NOTICE!$R$3/1000</f>
        <v>0</v>
      </c>
      <c r="W112" s="21">
        <f>'CONSOMMATIONS kWh PCI'!W114*NOTICE!$R$3/1000</f>
        <v>0</v>
      </c>
      <c r="X112" s="21">
        <f>'CONSOMMATIONS kWh PCI'!X114*NOTICE!$R$3/1000</f>
        <v>0</v>
      </c>
      <c r="Y112" s="21">
        <f>'CONSOMMATIONS kWh PCI'!Y114*NOTICE!$R$3/1000</f>
        <v>0</v>
      </c>
      <c r="Z112" s="21">
        <f>'CONSOMMATIONS kWh PCI'!Z114*NOTICE!$R$3/1000</f>
        <v>0</v>
      </c>
      <c r="AA112" s="4"/>
      <c r="AB112" s="50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</row>
    <row r="113" spans="1:50" ht="24.95" hidden="1" customHeight="1" x14ac:dyDescent="0.25">
      <c r="A113" s="19"/>
      <c r="B113" s="86" t="s">
        <v>38</v>
      </c>
      <c r="C113" s="16" t="str">
        <f t="shared" si="186"/>
        <v>Béziers</v>
      </c>
      <c r="D113" s="16" t="str">
        <f t="shared" si="186"/>
        <v/>
      </c>
      <c r="E113" s="45">
        <f t="shared" si="186"/>
        <v>7871</v>
      </c>
      <c r="F113" s="103">
        <f>SUM(F101:F112)</f>
        <v>0</v>
      </c>
      <c r="G113" s="103">
        <f t="shared" ref="G113" si="187">SUM(G101:G112)</f>
        <v>0</v>
      </c>
      <c r="H113" s="103">
        <f t="shared" ref="H113" si="188">SUM(H101:H112)</f>
        <v>0</v>
      </c>
      <c r="I113" s="103">
        <f t="shared" ref="I113" si="189">SUM(I101:I112)</f>
        <v>0</v>
      </c>
      <c r="J113" s="103">
        <f t="shared" ref="J113" si="190">SUM(J101:J112)</f>
        <v>0</v>
      </c>
      <c r="K113" s="103">
        <f t="shared" ref="K113" si="191">SUM(K101:K112)</f>
        <v>0</v>
      </c>
      <c r="L113" s="103">
        <f t="shared" ref="L113" si="192">SUM(L101:L112)</f>
        <v>0</v>
      </c>
      <c r="M113" s="103">
        <f t="shared" ref="M113" si="193">SUM(M101:M112)</f>
        <v>0</v>
      </c>
      <c r="N113" s="103">
        <f t="shared" ref="N113" si="194">SUM(N101:N112)</f>
        <v>0</v>
      </c>
      <c r="O113" s="103">
        <f t="shared" ref="O113" si="195">SUM(O101:O112)</f>
        <v>0</v>
      </c>
      <c r="P113" s="103">
        <f t="shared" ref="P113" si="196">SUM(P101:P112)</f>
        <v>0</v>
      </c>
      <c r="Q113" s="103">
        <f t="shared" ref="Q113:Z113" si="197">SUM(Q101:Q112)</f>
        <v>0</v>
      </c>
      <c r="R113" s="103">
        <f t="shared" si="197"/>
        <v>0</v>
      </c>
      <c r="S113" s="103">
        <f t="shared" si="197"/>
        <v>0</v>
      </c>
      <c r="T113" s="103">
        <f t="shared" si="197"/>
        <v>0</v>
      </c>
      <c r="U113" s="103">
        <f t="shared" si="197"/>
        <v>0</v>
      </c>
      <c r="V113" s="103">
        <f t="shared" si="197"/>
        <v>0</v>
      </c>
      <c r="W113" s="103">
        <f t="shared" si="197"/>
        <v>0</v>
      </c>
      <c r="X113" s="103">
        <f t="shared" si="197"/>
        <v>0</v>
      </c>
      <c r="Y113" s="103">
        <f t="shared" si="197"/>
        <v>0</v>
      </c>
      <c r="Z113" s="103">
        <f t="shared" si="197"/>
        <v>0</v>
      </c>
      <c r="AA113" s="4"/>
      <c r="AB113" s="50" t="e">
        <f>IF(#REF!="",0,#REF!)</f>
        <v>#REF!</v>
      </c>
      <c r="AC113" s="49">
        <f t="shared" ref="AC113:AC115" si="198">F169</f>
        <v>0</v>
      </c>
      <c r="AD113" s="49">
        <f t="shared" ref="AD113:AD115" si="199">G169</f>
        <v>0</v>
      </c>
      <c r="AE113" s="49">
        <f t="shared" ref="AE113:AE115" si="200">H169</f>
        <v>0</v>
      </c>
      <c r="AF113" s="49">
        <f t="shared" ref="AF113:AF115" si="201">I169</f>
        <v>0</v>
      </c>
      <c r="AG113" s="49">
        <f t="shared" ref="AG113:AG115" si="202">J169</f>
        <v>0</v>
      </c>
      <c r="AH113" s="49">
        <f t="shared" ref="AH113:AH115" si="203">K169</f>
        <v>0</v>
      </c>
      <c r="AI113" s="49">
        <f t="shared" ref="AI113:AI115" si="204">L169</f>
        <v>0</v>
      </c>
      <c r="AJ113" s="49">
        <f t="shared" ref="AJ113:AJ115" si="205">M169</f>
        <v>0</v>
      </c>
      <c r="AK113" s="49">
        <f t="shared" ref="AK113:AK115" si="206">N169</f>
        <v>0</v>
      </c>
      <c r="AL113" s="49">
        <f t="shared" ref="AL113:AL115" si="207">O169</f>
        <v>0</v>
      </c>
      <c r="AM113" s="49">
        <f t="shared" ref="AM113:AM115" si="208">P169</f>
        <v>0</v>
      </c>
      <c r="AN113" s="49" t="e">
        <f t="shared" si="126"/>
        <v>#REF!</v>
      </c>
      <c r="AO113" s="49" t="e">
        <f t="shared" si="127"/>
        <v>#REF!</v>
      </c>
      <c r="AP113" s="49" t="e">
        <f t="shared" si="128"/>
        <v>#REF!</v>
      </c>
      <c r="AQ113" s="49" t="e">
        <f t="shared" si="129"/>
        <v>#REF!</v>
      </c>
      <c r="AR113" s="49" t="e">
        <f t="shared" si="130"/>
        <v>#REF!</v>
      </c>
      <c r="AS113" s="49" t="e">
        <f t="shared" si="131"/>
        <v>#REF!</v>
      </c>
      <c r="AT113" s="49" t="e">
        <f t="shared" si="132"/>
        <v>#REF!</v>
      </c>
      <c r="AU113" s="49" t="e">
        <f t="shared" si="133"/>
        <v>#REF!</v>
      </c>
      <c r="AV113" s="49" t="e">
        <f t="shared" si="134"/>
        <v>#REF!</v>
      </c>
      <c r="AW113" s="49" t="e">
        <f t="shared" si="135"/>
        <v>#REF!</v>
      </c>
      <c r="AX113" s="49" t="e">
        <f t="shared" si="136"/>
        <v>#REF!</v>
      </c>
    </row>
    <row r="114" spans="1:50" ht="50.1" hidden="1" customHeight="1" x14ac:dyDescent="0.25">
      <c r="A114" s="19"/>
      <c r="B114" s="274" t="s">
        <v>34</v>
      </c>
      <c r="C114" s="274"/>
      <c r="D114" s="274"/>
      <c r="E114" s="274"/>
      <c r="F114" s="278"/>
      <c r="G114" s="278"/>
      <c r="H114" s="278"/>
      <c r="I114" s="278"/>
      <c r="J114" s="278"/>
      <c r="K114" s="278"/>
      <c r="L114" s="278"/>
      <c r="M114" s="278"/>
      <c r="N114" s="278"/>
      <c r="O114" s="278"/>
      <c r="P114" s="278"/>
      <c r="Q114" s="278"/>
      <c r="R114" s="278"/>
      <c r="S114" s="278"/>
      <c r="T114" s="278"/>
      <c r="U114" s="278"/>
      <c r="V114" s="278"/>
      <c r="W114" s="278"/>
      <c r="X114" s="278"/>
      <c r="Y114" s="278"/>
      <c r="Z114" s="279"/>
      <c r="AA114" s="4"/>
      <c r="AB114" s="50" t="e">
        <f>IF(#REF!="",0,#REF!)</f>
        <v>#REF!</v>
      </c>
      <c r="AC114" s="49">
        <f t="shared" si="198"/>
        <v>0</v>
      </c>
      <c r="AD114" s="49">
        <f t="shared" si="199"/>
        <v>0</v>
      </c>
      <c r="AE114" s="49">
        <f t="shared" si="200"/>
        <v>0</v>
      </c>
      <c r="AF114" s="49">
        <f t="shared" si="201"/>
        <v>0</v>
      </c>
      <c r="AG114" s="49">
        <f t="shared" si="202"/>
        <v>0</v>
      </c>
      <c r="AH114" s="49">
        <f t="shared" si="203"/>
        <v>0</v>
      </c>
      <c r="AI114" s="49">
        <f t="shared" si="204"/>
        <v>0</v>
      </c>
      <c r="AJ114" s="49">
        <f t="shared" si="205"/>
        <v>0</v>
      </c>
      <c r="AK114" s="49">
        <f t="shared" si="206"/>
        <v>0</v>
      </c>
      <c r="AL114" s="49">
        <f t="shared" si="207"/>
        <v>0</v>
      </c>
      <c r="AM114" s="49">
        <f t="shared" si="208"/>
        <v>0</v>
      </c>
      <c r="AN114" s="49" t="e">
        <f t="shared" si="126"/>
        <v>#REF!</v>
      </c>
      <c r="AO114" s="49" t="e">
        <f t="shared" si="127"/>
        <v>#REF!</v>
      </c>
      <c r="AP114" s="49" t="e">
        <f t="shared" si="128"/>
        <v>#REF!</v>
      </c>
      <c r="AQ114" s="49" t="e">
        <f t="shared" si="129"/>
        <v>#REF!</v>
      </c>
      <c r="AR114" s="49" t="e">
        <f t="shared" si="130"/>
        <v>#REF!</v>
      </c>
      <c r="AS114" s="49" t="e">
        <f t="shared" si="131"/>
        <v>#REF!</v>
      </c>
      <c r="AT114" s="49" t="e">
        <f t="shared" si="132"/>
        <v>#REF!</v>
      </c>
      <c r="AU114" s="49" t="e">
        <f t="shared" si="133"/>
        <v>#REF!</v>
      </c>
      <c r="AV114" s="49" t="e">
        <f t="shared" si="134"/>
        <v>#REF!</v>
      </c>
      <c r="AW114" s="49" t="e">
        <f t="shared" si="135"/>
        <v>#REF!</v>
      </c>
      <c r="AX114" s="49" t="e">
        <f t="shared" si="136"/>
        <v>#REF!</v>
      </c>
    </row>
    <row r="115" spans="1:50" ht="50.1" hidden="1" customHeight="1" x14ac:dyDescent="0.25">
      <c r="A115" s="19"/>
      <c r="B115" s="275"/>
      <c r="C115" s="275"/>
      <c r="D115" s="275"/>
      <c r="E115" s="275"/>
      <c r="F115" s="278" t="s">
        <v>74</v>
      </c>
      <c r="G115" s="278"/>
      <c r="H115" s="278"/>
      <c r="I115" s="278"/>
      <c r="J115" s="278"/>
      <c r="K115" s="278"/>
      <c r="L115" s="278"/>
      <c r="M115" s="278"/>
      <c r="N115" s="278"/>
      <c r="O115" s="278"/>
      <c r="P115" s="278"/>
      <c r="Q115" s="278"/>
      <c r="R115" s="278"/>
      <c r="S115" s="278"/>
      <c r="T115" s="278"/>
      <c r="U115" s="278"/>
      <c r="V115" s="278"/>
      <c r="W115" s="278"/>
      <c r="X115" s="278"/>
      <c r="Y115" s="278"/>
      <c r="Z115" s="279"/>
      <c r="AA115" s="4"/>
      <c r="AB115" s="50" t="e">
        <f>IF(#REF!="",0,#REF!)</f>
        <v>#REF!</v>
      </c>
      <c r="AC115" s="49">
        <f t="shared" si="198"/>
        <v>0</v>
      </c>
      <c r="AD115" s="49">
        <f t="shared" si="199"/>
        <v>0</v>
      </c>
      <c r="AE115" s="49">
        <f t="shared" si="200"/>
        <v>0</v>
      </c>
      <c r="AF115" s="49">
        <f t="shared" si="201"/>
        <v>0</v>
      </c>
      <c r="AG115" s="49">
        <f t="shared" si="202"/>
        <v>0</v>
      </c>
      <c r="AH115" s="49">
        <f t="shared" si="203"/>
        <v>0</v>
      </c>
      <c r="AI115" s="49">
        <f t="shared" si="204"/>
        <v>0</v>
      </c>
      <c r="AJ115" s="49">
        <f t="shared" si="205"/>
        <v>0</v>
      </c>
      <c r="AK115" s="49">
        <f t="shared" si="206"/>
        <v>0</v>
      </c>
      <c r="AL115" s="49">
        <f t="shared" si="207"/>
        <v>0</v>
      </c>
      <c r="AM115" s="49">
        <f t="shared" si="208"/>
        <v>0</v>
      </c>
      <c r="AN115" s="49" t="e">
        <f t="shared" si="126"/>
        <v>#REF!</v>
      </c>
      <c r="AO115" s="49" t="e">
        <f t="shared" si="127"/>
        <v>#REF!</v>
      </c>
      <c r="AP115" s="49" t="e">
        <f t="shared" si="128"/>
        <v>#REF!</v>
      </c>
      <c r="AQ115" s="49" t="e">
        <f t="shared" si="129"/>
        <v>#REF!</v>
      </c>
      <c r="AR115" s="49" t="e">
        <f t="shared" si="130"/>
        <v>#REF!</v>
      </c>
      <c r="AS115" s="49" t="e">
        <f t="shared" si="131"/>
        <v>#REF!</v>
      </c>
      <c r="AT115" s="49" t="e">
        <f t="shared" si="132"/>
        <v>#REF!</v>
      </c>
      <c r="AU115" s="49" t="e">
        <f t="shared" si="133"/>
        <v>#REF!</v>
      </c>
      <c r="AV115" s="49" t="e">
        <f t="shared" si="134"/>
        <v>#REF!</v>
      </c>
      <c r="AW115" s="49" t="e">
        <f t="shared" si="135"/>
        <v>#REF!</v>
      </c>
      <c r="AX115" s="49" t="e">
        <f t="shared" si="136"/>
        <v>#REF!</v>
      </c>
    </row>
    <row r="116" spans="1:50" ht="50.1" hidden="1" customHeight="1" x14ac:dyDescent="0.25">
      <c r="A116" s="19"/>
      <c r="B116" s="15" t="str">
        <f t="shared" ref="B116:E117" si="209">B4</f>
        <v>Mois</v>
      </c>
      <c r="C116" s="29" t="str">
        <f t="shared" si="209"/>
        <v xml:space="preserve">VILLE : </v>
      </c>
      <c r="D116" s="29" t="str">
        <f t="shared" si="209"/>
        <v>ANNEE</v>
      </c>
      <c r="E116" s="29" t="str">
        <f t="shared" si="209"/>
        <v xml:space="preserve">Surface de plancher </v>
      </c>
      <c r="F116" s="76">
        <v>2010</v>
      </c>
      <c r="G116" s="76">
        <f>F116+1</f>
        <v>2011</v>
      </c>
      <c r="H116" s="76">
        <f>G116+1</f>
        <v>2012</v>
      </c>
      <c r="I116" s="76">
        <f t="shared" ref="I116:Q116" si="210">H116+1</f>
        <v>2013</v>
      </c>
      <c r="J116" s="76">
        <f t="shared" si="210"/>
        <v>2014</v>
      </c>
      <c r="K116" s="76">
        <f t="shared" si="210"/>
        <v>2015</v>
      </c>
      <c r="L116" s="76">
        <f t="shared" si="210"/>
        <v>2016</v>
      </c>
      <c r="M116" s="76">
        <f t="shared" si="210"/>
        <v>2017</v>
      </c>
      <c r="N116" s="76">
        <f t="shared" si="210"/>
        <v>2018</v>
      </c>
      <c r="O116" s="76">
        <f t="shared" si="210"/>
        <v>2019</v>
      </c>
      <c r="P116" s="76">
        <f t="shared" si="210"/>
        <v>2020</v>
      </c>
      <c r="Q116" s="76">
        <f t="shared" si="210"/>
        <v>2021</v>
      </c>
      <c r="R116" s="76">
        <f t="shared" ref="R116" si="211">Q116+1</f>
        <v>2022</v>
      </c>
      <c r="S116" s="76">
        <f t="shared" ref="S116" si="212">R116+1</f>
        <v>2023</v>
      </c>
      <c r="T116" s="76">
        <f t="shared" ref="T116" si="213">S116+1</f>
        <v>2024</v>
      </c>
      <c r="U116" s="76">
        <f t="shared" ref="U116" si="214">T116+1</f>
        <v>2025</v>
      </c>
      <c r="V116" s="76">
        <f t="shared" ref="V116" si="215">U116+1</f>
        <v>2026</v>
      </c>
      <c r="W116" s="76">
        <f t="shared" ref="W116" si="216">V116+1</f>
        <v>2027</v>
      </c>
      <c r="X116" s="76">
        <f t="shared" ref="X116" si="217">W116+1</f>
        <v>2028</v>
      </c>
      <c r="Y116" s="76">
        <f t="shared" ref="Y116" si="218">X116+1</f>
        <v>2029</v>
      </c>
      <c r="Z116" s="76">
        <f t="shared" ref="Z116" si="219">Y116+1</f>
        <v>2030</v>
      </c>
      <c r="AA116" s="4"/>
      <c r="AB116" s="50" t="e">
        <f>IF(#REF!="",0,#REF!)</f>
        <v>#REF!</v>
      </c>
      <c r="AC116" s="49" t="e">
        <f>#REF!</f>
        <v>#REF!</v>
      </c>
      <c r="AD116" s="49" t="e">
        <f>#REF!</f>
        <v>#REF!</v>
      </c>
      <c r="AE116" s="49" t="e">
        <f>#REF!</f>
        <v>#REF!</v>
      </c>
      <c r="AF116" s="49" t="e">
        <f>#REF!</f>
        <v>#REF!</v>
      </c>
      <c r="AG116" s="49" t="e">
        <f>#REF!</f>
        <v>#REF!</v>
      </c>
      <c r="AH116" s="49" t="e">
        <f>#REF!</f>
        <v>#REF!</v>
      </c>
      <c r="AI116" s="49" t="e">
        <f>#REF!</f>
        <v>#REF!</v>
      </c>
      <c r="AJ116" s="49" t="e">
        <f>#REF!</f>
        <v>#REF!</v>
      </c>
      <c r="AK116" s="49" t="e">
        <f>#REF!</f>
        <v>#REF!</v>
      </c>
      <c r="AL116" s="49" t="e">
        <f>#REF!</f>
        <v>#REF!</v>
      </c>
      <c r="AM116" s="49" t="e">
        <f>#REF!</f>
        <v>#REF!</v>
      </c>
      <c r="AN116" s="49" t="e">
        <f t="shared" si="126"/>
        <v>#REF!</v>
      </c>
      <c r="AO116" s="49" t="e">
        <f t="shared" si="127"/>
        <v>#REF!</v>
      </c>
      <c r="AP116" s="49" t="e">
        <f t="shared" si="128"/>
        <v>#REF!</v>
      </c>
      <c r="AQ116" s="49" t="e">
        <f t="shared" si="129"/>
        <v>#REF!</v>
      </c>
      <c r="AR116" s="49" t="e">
        <f t="shared" si="130"/>
        <v>#REF!</v>
      </c>
      <c r="AS116" s="49" t="e">
        <f t="shared" si="131"/>
        <v>#REF!</v>
      </c>
      <c r="AT116" s="49" t="e">
        <f t="shared" si="132"/>
        <v>#REF!</v>
      </c>
      <c r="AU116" s="49" t="e">
        <f t="shared" si="133"/>
        <v>#REF!</v>
      </c>
      <c r="AV116" s="49" t="e">
        <f t="shared" si="134"/>
        <v>#REF!</v>
      </c>
      <c r="AW116" s="49" t="e">
        <f t="shared" si="135"/>
        <v>#REF!</v>
      </c>
      <c r="AX116" s="49" t="e">
        <f t="shared" si="136"/>
        <v>#REF!</v>
      </c>
    </row>
    <row r="117" spans="1:50" ht="24.95" hidden="1" customHeight="1" x14ac:dyDescent="0.25">
      <c r="A117" s="19"/>
      <c r="B117" s="72" t="str">
        <f t="shared" si="209"/>
        <v>Janvier</v>
      </c>
      <c r="C117" s="16" t="str">
        <f t="shared" si="209"/>
        <v>Béziers</v>
      </c>
      <c r="D117" s="16" t="str">
        <f t="shared" si="209"/>
        <v/>
      </c>
      <c r="E117" s="45">
        <f t="shared" si="209"/>
        <v>7871</v>
      </c>
      <c r="F117" s="21">
        <f>'CONSOMMATIONS kWh PCI'!F119*NOTICE!$R$2/1000</f>
        <v>0</v>
      </c>
      <c r="G117" s="21">
        <f>'CONSOMMATIONS kWh PCI'!G119*NOTICE!$R$2/1000</f>
        <v>0</v>
      </c>
      <c r="H117" s="21">
        <f>'CONSOMMATIONS kWh PCI'!H119*NOTICE!$R$2/1000</f>
        <v>0</v>
      </c>
      <c r="I117" s="21">
        <f>'CONSOMMATIONS kWh PCI'!I119*NOTICE!$R$2/1000</f>
        <v>0</v>
      </c>
      <c r="J117" s="21">
        <f>'CONSOMMATIONS kWh PCI'!J119*NOTICE!$R$2/1000</f>
        <v>0</v>
      </c>
      <c r="K117" s="21">
        <f>'CONSOMMATIONS kWh PCI'!K119*NOTICE!$R$2/1000</f>
        <v>0</v>
      </c>
      <c r="L117" s="21">
        <f>'CONSOMMATIONS kWh PCI'!L119*NOTICE!$R$2/1000</f>
        <v>0</v>
      </c>
      <c r="M117" s="21">
        <f>'CONSOMMATIONS kWh PCI'!M119*NOTICE!$R$2/1000</f>
        <v>0</v>
      </c>
      <c r="N117" s="21">
        <f>'CONSOMMATIONS kWh PCI'!N119*NOTICE!$R$2/1000</f>
        <v>0</v>
      </c>
      <c r="O117" s="21">
        <f>'CONSOMMATIONS kWh PCI'!O119*NOTICE!$R$2/1000</f>
        <v>0</v>
      </c>
      <c r="P117" s="21">
        <f>'CONSOMMATIONS kWh PCI'!P119*NOTICE!$R$2/1000</f>
        <v>0</v>
      </c>
      <c r="Q117" s="21">
        <f>'CONSOMMATIONS kWh PCI'!Q119*NOTICE!$R$2/1000</f>
        <v>0</v>
      </c>
      <c r="R117" s="21">
        <f>'CONSOMMATIONS kWh PCI'!R119*NOTICE!$R$2/1000</f>
        <v>0</v>
      </c>
      <c r="S117" s="21">
        <f>'CONSOMMATIONS kWh PCI'!S119*NOTICE!$R$2/1000</f>
        <v>0</v>
      </c>
      <c r="T117" s="21">
        <f>'CONSOMMATIONS kWh PCI'!T119*NOTICE!$R$2/1000</f>
        <v>0</v>
      </c>
      <c r="U117" s="21">
        <f>'CONSOMMATIONS kWh PCI'!U119*NOTICE!$R$2/1000</f>
        <v>0</v>
      </c>
      <c r="V117" s="21">
        <f>'CONSOMMATIONS kWh PCI'!V119*NOTICE!$R$2/1000</f>
        <v>0</v>
      </c>
      <c r="W117" s="21">
        <f>'CONSOMMATIONS kWh PCI'!W119*NOTICE!$R$2/1000</f>
        <v>0</v>
      </c>
      <c r="X117" s="21">
        <f>'CONSOMMATIONS kWh PCI'!X119*NOTICE!$R$2/1000</f>
        <v>0</v>
      </c>
      <c r="Y117" s="21">
        <f>'CONSOMMATIONS kWh PCI'!Y119*NOTICE!$R$2/1000</f>
        <v>0</v>
      </c>
      <c r="Z117" s="21">
        <f>'CONSOMMATIONS kWh PCI'!Z119*NOTICE!$R$2/1000</f>
        <v>0</v>
      </c>
      <c r="AA117" s="4"/>
      <c r="AB117" s="50" t="e">
        <f>IF(#REF!="",0,#REF!)</f>
        <v>#REF!</v>
      </c>
      <c r="AC117" s="49">
        <f t="shared" ref="AC117:AM121" si="220">F173</f>
        <v>0</v>
      </c>
      <c r="AD117" s="49">
        <f t="shared" si="220"/>
        <v>0</v>
      </c>
      <c r="AE117" s="49">
        <f t="shared" si="220"/>
        <v>0</v>
      </c>
      <c r="AF117" s="49">
        <f t="shared" si="220"/>
        <v>0</v>
      </c>
      <c r="AG117" s="49">
        <f t="shared" si="220"/>
        <v>0</v>
      </c>
      <c r="AH117" s="49">
        <f t="shared" si="220"/>
        <v>0</v>
      </c>
      <c r="AI117" s="49">
        <f t="shared" si="220"/>
        <v>0</v>
      </c>
      <c r="AJ117" s="49">
        <f t="shared" si="220"/>
        <v>0</v>
      </c>
      <c r="AK117" s="49">
        <f t="shared" si="220"/>
        <v>0</v>
      </c>
      <c r="AL117" s="49">
        <f t="shared" si="220"/>
        <v>0</v>
      </c>
      <c r="AM117" s="49">
        <f t="shared" si="220"/>
        <v>0</v>
      </c>
      <c r="AN117" s="49" t="e">
        <f t="shared" si="126"/>
        <v>#REF!</v>
      </c>
      <c r="AO117" s="49" t="e">
        <f t="shared" si="127"/>
        <v>#REF!</v>
      </c>
      <c r="AP117" s="49" t="e">
        <f t="shared" si="128"/>
        <v>#REF!</v>
      </c>
      <c r="AQ117" s="49" t="e">
        <f t="shared" si="129"/>
        <v>#REF!</v>
      </c>
      <c r="AR117" s="49" t="e">
        <f t="shared" si="130"/>
        <v>#REF!</v>
      </c>
      <c r="AS117" s="49" t="e">
        <f t="shared" si="131"/>
        <v>#REF!</v>
      </c>
      <c r="AT117" s="49" t="e">
        <f t="shared" si="132"/>
        <v>#REF!</v>
      </c>
      <c r="AU117" s="49" t="e">
        <f t="shared" si="133"/>
        <v>#REF!</v>
      </c>
      <c r="AV117" s="49" t="e">
        <f t="shared" si="134"/>
        <v>#REF!</v>
      </c>
      <c r="AW117" s="49" t="e">
        <f t="shared" si="135"/>
        <v>#REF!</v>
      </c>
      <c r="AX117" s="49" t="e">
        <f t="shared" si="136"/>
        <v>#REF!</v>
      </c>
    </row>
    <row r="118" spans="1:50" ht="24.95" hidden="1" customHeight="1" x14ac:dyDescent="0.25">
      <c r="A118" s="19"/>
      <c r="B118" s="72" t="str">
        <f t="shared" ref="B118:E129" si="221">B6</f>
        <v>Février</v>
      </c>
      <c r="C118" s="16" t="str">
        <f t="shared" si="221"/>
        <v>Béziers</v>
      </c>
      <c r="D118" s="16" t="str">
        <f t="shared" si="221"/>
        <v/>
      </c>
      <c r="E118" s="45">
        <f t="shared" si="221"/>
        <v>7871</v>
      </c>
      <c r="F118" s="21">
        <f>'CONSOMMATIONS kWh PCI'!F120*NOTICE!$R$2/1000</f>
        <v>0</v>
      </c>
      <c r="G118" s="21">
        <f>'CONSOMMATIONS kWh PCI'!G120*NOTICE!$R$2/1000</f>
        <v>0</v>
      </c>
      <c r="H118" s="21">
        <f>'CONSOMMATIONS kWh PCI'!H120*NOTICE!$R$2/1000</f>
        <v>0</v>
      </c>
      <c r="I118" s="21">
        <f>'CONSOMMATIONS kWh PCI'!I120*NOTICE!$R$2/1000</f>
        <v>0</v>
      </c>
      <c r="J118" s="21">
        <f>'CONSOMMATIONS kWh PCI'!J120*NOTICE!$R$2/1000</f>
        <v>0</v>
      </c>
      <c r="K118" s="21">
        <f>'CONSOMMATIONS kWh PCI'!K120*NOTICE!$R$2/1000</f>
        <v>0</v>
      </c>
      <c r="L118" s="21">
        <f>'CONSOMMATIONS kWh PCI'!L120*NOTICE!$R$2/1000</f>
        <v>0</v>
      </c>
      <c r="M118" s="21">
        <f>'CONSOMMATIONS kWh PCI'!M120*NOTICE!$R$2/1000</f>
        <v>0</v>
      </c>
      <c r="N118" s="21">
        <f>'CONSOMMATIONS kWh PCI'!N120*NOTICE!$R$2/1000</f>
        <v>0</v>
      </c>
      <c r="O118" s="21">
        <f>'CONSOMMATIONS kWh PCI'!O120*NOTICE!$R$2/1000</f>
        <v>0</v>
      </c>
      <c r="P118" s="21">
        <f>'CONSOMMATIONS kWh PCI'!P120*NOTICE!$R$2/1000</f>
        <v>0</v>
      </c>
      <c r="Q118" s="21">
        <f>'CONSOMMATIONS kWh PCI'!Q120*NOTICE!$R$2/1000</f>
        <v>0</v>
      </c>
      <c r="R118" s="21">
        <f>'CONSOMMATIONS kWh PCI'!R120*NOTICE!$R$2/1000</f>
        <v>0</v>
      </c>
      <c r="S118" s="21">
        <f>'CONSOMMATIONS kWh PCI'!S120*NOTICE!$R$2/1000</f>
        <v>0</v>
      </c>
      <c r="T118" s="21">
        <f>'CONSOMMATIONS kWh PCI'!T120*NOTICE!$R$2/1000</f>
        <v>0</v>
      </c>
      <c r="U118" s="21">
        <f>'CONSOMMATIONS kWh PCI'!U120*NOTICE!$R$2/1000</f>
        <v>0</v>
      </c>
      <c r="V118" s="21">
        <f>'CONSOMMATIONS kWh PCI'!V120*NOTICE!$R$2/1000</f>
        <v>0</v>
      </c>
      <c r="W118" s="21">
        <f>'CONSOMMATIONS kWh PCI'!W120*NOTICE!$R$2/1000</f>
        <v>0</v>
      </c>
      <c r="X118" s="21">
        <f>'CONSOMMATIONS kWh PCI'!X120*NOTICE!$R$2/1000</f>
        <v>0</v>
      </c>
      <c r="Y118" s="21">
        <f>'CONSOMMATIONS kWh PCI'!Y120*NOTICE!$R$2/1000</f>
        <v>0</v>
      </c>
      <c r="Z118" s="21">
        <f>'CONSOMMATIONS kWh PCI'!Z120*NOTICE!$R$2/1000</f>
        <v>0</v>
      </c>
      <c r="AA118" s="4"/>
      <c r="AB118" s="50" t="e">
        <f>IF(#REF!="",0,#REF!)</f>
        <v>#REF!</v>
      </c>
      <c r="AC118" s="49">
        <f t="shared" si="220"/>
        <v>0</v>
      </c>
      <c r="AD118" s="49">
        <f t="shared" si="220"/>
        <v>0</v>
      </c>
      <c r="AE118" s="49">
        <f t="shared" si="220"/>
        <v>0</v>
      </c>
      <c r="AF118" s="49">
        <f t="shared" si="220"/>
        <v>0</v>
      </c>
      <c r="AG118" s="49">
        <f t="shared" si="220"/>
        <v>0</v>
      </c>
      <c r="AH118" s="49">
        <f t="shared" si="220"/>
        <v>0</v>
      </c>
      <c r="AI118" s="49">
        <f t="shared" si="220"/>
        <v>0</v>
      </c>
      <c r="AJ118" s="49">
        <f t="shared" si="220"/>
        <v>0</v>
      </c>
      <c r="AK118" s="49">
        <f t="shared" si="220"/>
        <v>0</v>
      </c>
      <c r="AL118" s="49">
        <f t="shared" si="220"/>
        <v>0</v>
      </c>
      <c r="AM118" s="49">
        <f t="shared" si="220"/>
        <v>0</v>
      </c>
      <c r="AN118" s="49" t="e">
        <f t="shared" si="126"/>
        <v>#REF!</v>
      </c>
      <c r="AO118" s="49" t="e">
        <f t="shared" si="127"/>
        <v>#REF!</v>
      </c>
      <c r="AP118" s="49" t="e">
        <f t="shared" si="128"/>
        <v>#REF!</v>
      </c>
      <c r="AQ118" s="49" t="e">
        <f t="shared" si="129"/>
        <v>#REF!</v>
      </c>
      <c r="AR118" s="49" t="e">
        <f t="shared" si="130"/>
        <v>#REF!</v>
      </c>
      <c r="AS118" s="49" t="e">
        <f t="shared" si="131"/>
        <v>#REF!</v>
      </c>
      <c r="AT118" s="49" t="e">
        <f t="shared" si="132"/>
        <v>#REF!</v>
      </c>
      <c r="AU118" s="49" t="e">
        <f t="shared" si="133"/>
        <v>#REF!</v>
      </c>
      <c r="AV118" s="49" t="e">
        <f t="shared" si="134"/>
        <v>#REF!</v>
      </c>
      <c r="AW118" s="49" t="e">
        <f t="shared" si="135"/>
        <v>#REF!</v>
      </c>
      <c r="AX118" s="49" t="e">
        <f t="shared" si="136"/>
        <v>#REF!</v>
      </c>
    </row>
    <row r="119" spans="1:50" ht="24.95" hidden="1" customHeight="1" x14ac:dyDescent="0.25">
      <c r="A119" s="19"/>
      <c r="B119" s="72" t="str">
        <f t="shared" si="221"/>
        <v>Mars</v>
      </c>
      <c r="C119" s="16" t="str">
        <f t="shared" si="221"/>
        <v>Béziers</v>
      </c>
      <c r="D119" s="16" t="str">
        <f t="shared" si="221"/>
        <v/>
      </c>
      <c r="E119" s="45">
        <f t="shared" si="221"/>
        <v>7871</v>
      </c>
      <c r="F119" s="21">
        <f>'CONSOMMATIONS kWh PCI'!F121*NOTICE!$R$2/1000</f>
        <v>0</v>
      </c>
      <c r="G119" s="21">
        <f>'CONSOMMATIONS kWh PCI'!G121*NOTICE!$R$2/1000</f>
        <v>0</v>
      </c>
      <c r="H119" s="21">
        <f>'CONSOMMATIONS kWh PCI'!H121*NOTICE!$R$2/1000</f>
        <v>0</v>
      </c>
      <c r="I119" s="21">
        <f>'CONSOMMATIONS kWh PCI'!I121*NOTICE!$R$2/1000</f>
        <v>0</v>
      </c>
      <c r="J119" s="21">
        <f>'CONSOMMATIONS kWh PCI'!J121*NOTICE!$R$2/1000</f>
        <v>0</v>
      </c>
      <c r="K119" s="21">
        <f>'CONSOMMATIONS kWh PCI'!K121*NOTICE!$R$2/1000</f>
        <v>0</v>
      </c>
      <c r="L119" s="21">
        <f>'CONSOMMATIONS kWh PCI'!L121*NOTICE!$R$2/1000</f>
        <v>0</v>
      </c>
      <c r="M119" s="21">
        <f>'CONSOMMATIONS kWh PCI'!M121*NOTICE!$R$2/1000</f>
        <v>0</v>
      </c>
      <c r="N119" s="21">
        <f>'CONSOMMATIONS kWh PCI'!N121*NOTICE!$R$2/1000</f>
        <v>0</v>
      </c>
      <c r="O119" s="21">
        <f>'CONSOMMATIONS kWh PCI'!O121*NOTICE!$R$2/1000</f>
        <v>0</v>
      </c>
      <c r="P119" s="21">
        <f>'CONSOMMATIONS kWh PCI'!P121*NOTICE!$R$2/1000</f>
        <v>0</v>
      </c>
      <c r="Q119" s="21">
        <f>'CONSOMMATIONS kWh PCI'!Q121*NOTICE!$R$2/1000</f>
        <v>0</v>
      </c>
      <c r="R119" s="21">
        <f>'CONSOMMATIONS kWh PCI'!R121*NOTICE!$R$2/1000</f>
        <v>0</v>
      </c>
      <c r="S119" s="21">
        <f>'CONSOMMATIONS kWh PCI'!S121*NOTICE!$R$2/1000</f>
        <v>0</v>
      </c>
      <c r="T119" s="21">
        <f>'CONSOMMATIONS kWh PCI'!T121*NOTICE!$R$2/1000</f>
        <v>0</v>
      </c>
      <c r="U119" s="21">
        <f>'CONSOMMATIONS kWh PCI'!U121*NOTICE!$R$2/1000</f>
        <v>0</v>
      </c>
      <c r="V119" s="21">
        <f>'CONSOMMATIONS kWh PCI'!V121*NOTICE!$R$2/1000</f>
        <v>0</v>
      </c>
      <c r="W119" s="21">
        <f>'CONSOMMATIONS kWh PCI'!W121*NOTICE!$R$2/1000</f>
        <v>0</v>
      </c>
      <c r="X119" s="21">
        <f>'CONSOMMATIONS kWh PCI'!X121*NOTICE!$R$2/1000</f>
        <v>0</v>
      </c>
      <c r="Y119" s="21">
        <f>'CONSOMMATIONS kWh PCI'!Y121*NOTICE!$R$2/1000</f>
        <v>0</v>
      </c>
      <c r="Z119" s="21">
        <f>'CONSOMMATIONS kWh PCI'!Z121*NOTICE!$R$2/1000</f>
        <v>0</v>
      </c>
      <c r="AA119" s="4"/>
      <c r="AB119" s="50" t="e">
        <f>IF(#REF!="",0,#REF!)</f>
        <v>#REF!</v>
      </c>
      <c r="AC119" s="49">
        <f t="shared" si="220"/>
        <v>0</v>
      </c>
      <c r="AD119" s="49">
        <f t="shared" si="220"/>
        <v>0</v>
      </c>
      <c r="AE119" s="49">
        <f t="shared" si="220"/>
        <v>0</v>
      </c>
      <c r="AF119" s="49">
        <f t="shared" si="220"/>
        <v>0</v>
      </c>
      <c r="AG119" s="49">
        <f t="shared" si="220"/>
        <v>0</v>
      </c>
      <c r="AH119" s="49">
        <f t="shared" si="220"/>
        <v>0</v>
      </c>
      <c r="AI119" s="49">
        <f t="shared" si="220"/>
        <v>0</v>
      </c>
      <c r="AJ119" s="49">
        <f t="shared" si="220"/>
        <v>0</v>
      </c>
      <c r="AK119" s="49">
        <f t="shared" si="220"/>
        <v>0</v>
      </c>
      <c r="AL119" s="49">
        <f t="shared" si="220"/>
        <v>0</v>
      </c>
      <c r="AM119" s="49">
        <f t="shared" si="220"/>
        <v>0</v>
      </c>
      <c r="AN119" s="49" t="e">
        <f t="shared" si="126"/>
        <v>#REF!</v>
      </c>
      <c r="AO119" s="49" t="e">
        <f t="shared" si="127"/>
        <v>#REF!</v>
      </c>
      <c r="AP119" s="49" t="e">
        <f t="shared" si="128"/>
        <v>#REF!</v>
      </c>
      <c r="AQ119" s="49" t="e">
        <f t="shared" si="129"/>
        <v>#REF!</v>
      </c>
      <c r="AR119" s="49" t="e">
        <f t="shared" si="130"/>
        <v>#REF!</v>
      </c>
      <c r="AS119" s="49" t="e">
        <f t="shared" si="131"/>
        <v>#REF!</v>
      </c>
      <c r="AT119" s="49" t="e">
        <f t="shared" si="132"/>
        <v>#REF!</v>
      </c>
      <c r="AU119" s="49" t="e">
        <f t="shared" si="133"/>
        <v>#REF!</v>
      </c>
      <c r="AV119" s="49" t="e">
        <f t="shared" si="134"/>
        <v>#REF!</v>
      </c>
      <c r="AW119" s="49" t="e">
        <f t="shared" si="135"/>
        <v>#REF!</v>
      </c>
      <c r="AX119" s="49" t="e">
        <f t="shared" si="136"/>
        <v>#REF!</v>
      </c>
    </row>
    <row r="120" spans="1:50" ht="24.95" hidden="1" customHeight="1" x14ac:dyDescent="0.25">
      <c r="A120" s="19"/>
      <c r="B120" s="72" t="str">
        <f t="shared" si="221"/>
        <v>Avril</v>
      </c>
      <c r="C120" s="16" t="str">
        <f t="shared" si="221"/>
        <v>Béziers</v>
      </c>
      <c r="D120" s="16" t="str">
        <f t="shared" si="221"/>
        <v/>
      </c>
      <c r="E120" s="45">
        <f t="shared" si="221"/>
        <v>7871</v>
      </c>
      <c r="F120" s="21">
        <f>'CONSOMMATIONS kWh PCI'!F122*NOTICE!$R$2/1000</f>
        <v>0</v>
      </c>
      <c r="G120" s="21">
        <f>'CONSOMMATIONS kWh PCI'!G122*NOTICE!$R$2/1000</f>
        <v>0</v>
      </c>
      <c r="H120" s="21">
        <f>'CONSOMMATIONS kWh PCI'!H122*NOTICE!$R$2/1000</f>
        <v>0</v>
      </c>
      <c r="I120" s="21">
        <f>'CONSOMMATIONS kWh PCI'!I122*NOTICE!$R$2/1000</f>
        <v>0</v>
      </c>
      <c r="J120" s="21">
        <f>'CONSOMMATIONS kWh PCI'!J122*NOTICE!$R$2/1000</f>
        <v>0</v>
      </c>
      <c r="K120" s="21">
        <f>'CONSOMMATIONS kWh PCI'!K122*NOTICE!$R$2/1000</f>
        <v>0</v>
      </c>
      <c r="L120" s="21">
        <f>'CONSOMMATIONS kWh PCI'!L122*NOTICE!$R$2/1000</f>
        <v>0</v>
      </c>
      <c r="M120" s="21">
        <f>'CONSOMMATIONS kWh PCI'!M122*NOTICE!$R$2/1000</f>
        <v>0</v>
      </c>
      <c r="N120" s="21">
        <f>'CONSOMMATIONS kWh PCI'!N122*NOTICE!$R$2/1000</f>
        <v>0</v>
      </c>
      <c r="O120" s="21">
        <f>'CONSOMMATIONS kWh PCI'!O122*NOTICE!$R$2/1000</f>
        <v>0</v>
      </c>
      <c r="P120" s="21">
        <f>'CONSOMMATIONS kWh PCI'!P122*NOTICE!$R$2/1000</f>
        <v>0</v>
      </c>
      <c r="Q120" s="21">
        <f>'CONSOMMATIONS kWh PCI'!Q122*NOTICE!$R$2/1000</f>
        <v>0</v>
      </c>
      <c r="R120" s="21">
        <f>'CONSOMMATIONS kWh PCI'!R122*NOTICE!$R$2/1000</f>
        <v>0</v>
      </c>
      <c r="S120" s="21">
        <f>'CONSOMMATIONS kWh PCI'!S122*NOTICE!$R$2/1000</f>
        <v>0</v>
      </c>
      <c r="T120" s="21">
        <f>'CONSOMMATIONS kWh PCI'!T122*NOTICE!$R$2/1000</f>
        <v>0</v>
      </c>
      <c r="U120" s="21">
        <f>'CONSOMMATIONS kWh PCI'!U122*NOTICE!$R$2/1000</f>
        <v>0</v>
      </c>
      <c r="V120" s="21">
        <f>'CONSOMMATIONS kWh PCI'!V122*NOTICE!$R$2/1000</f>
        <v>0</v>
      </c>
      <c r="W120" s="21">
        <f>'CONSOMMATIONS kWh PCI'!W122*NOTICE!$R$2/1000</f>
        <v>0</v>
      </c>
      <c r="X120" s="21">
        <f>'CONSOMMATIONS kWh PCI'!X122*NOTICE!$R$2/1000</f>
        <v>0</v>
      </c>
      <c r="Y120" s="21">
        <f>'CONSOMMATIONS kWh PCI'!Y122*NOTICE!$R$2/1000</f>
        <v>0</v>
      </c>
      <c r="Z120" s="21">
        <f>'CONSOMMATIONS kWh PCI'!Z122*NOTICE!$R$2/1000</f>
        <v>0</v>
      </c>
      <c r="AA120" s="4"/>
      <c r="AB120" s="50" t="e">
        <f>IF(#REF!="",0,#REF!)</f>
        <v>#REF!</v>
      </c>
      <c r="AC120" s="49">
        <f t="shared" si="220"/>
        <v>0</v>
      </c>
      <c r="AD120" s="49">
        <f t="shared" si="220"/>
        <v>0</v>
      </c>
      <c r="AE120" s="49">
        <f t="shared" si="220"/>
        <v>0</v>
      </c>
      <c r="AF120" s="49">
        <f t="shared" si="220"/>
        <v>0</v>
      </c>
      <c r="AG120" s="49">
        <f t="shared" si="220"/>
        <v>0</v>
      </c>
      <c r="AH120" s="49">
        <f t="shared" si="220"/>
        <v>0</v>
      </c>
      <c r="AI120" s="49">
        <f t="shared" si="220"/>
        <v>0</v>
      </c>
      <c r="AJ120" s="49">
        <f t="shared" si="220"/>
        <v>0</v>
      </c>
      <c r="AK120" s="49">
        <f t="shared" si="220"/>
        <v>0</v>
      </c>
      <c r="AL120" s="49">
        <f t="shared" si="220"/>
        <v>0</v>
      </c>
      <c r="AM120" s="49">
        <f t="shared" si="220"/>
        <v>0</v>
      </c>
      <c r="AN120" s="49" t="e">
        <f t="shared" si="126"/>
        <v>#REF!</v>
      </c>
      <c r="AO120" s="49" t="e">
        <f t="shared" si="127"/>
        <v>#REF!</v>
      </c>
      <c r="AP120" s="49" t="e">
        <f t="shared" si="128"/>
        <v>#REF!</v>
      </c>
      <c r="AQ120" s="49" t="e">
        <f t="shared" si="129"/>
        <v>#REF!</v>
      </c>
      <c r="AR120" s="49" t="e">
        <f t="shared" si="130"/>
        <v>#REF!</v>
      </c>
      <c r="AS120" s="49" t="e">
        <f t="shared" si="131"/>
        <v>#REF!</v>
      </c>
      <c r="AT120" s="49" t="e">
        <f t="shared" si="132"/>
        <v>#REF!</v>
      </c>
      <c r="AU120" s="49" t="e">
        <f t="shared" si="133"/>
        <v>#REF!</v>
      </c>
      <c r="AV120" s="49" t="e">
        <f t="shared" si="134"/>
        <v>#REF!</v>
      </c>
      <c r="AW120" s="49" t="e">
        <f t="shared" si="135"/>
        <v>#REF!</v>
      </c>
      <c r="AX120" s="49" t="e">
        <f t="shared" si="136"/>
        <v>#REF!</v>
      </c>
    </row>
    <row r="121" spans="1:50" ht="24.95" hidden="1" customHeight="1" x14ac:dyDescent="0.25">
      <c r="A121" s="19"/>
      <c r="B121" s="72" t="str">
        <f t="shared" si="221"/>
        <v>Mai</v>
      </c>
      <c r="C121" s="16" t="str">
        <f t="shared" si="221"/>
        <v>Béziers</v>
      </c>
      <c r="D121" s="16" t="str">
        <f t="shared" si="221"/>
        <v/>
      </c>
      <c r="E121" s="45">
        <f t="shared" si="221"/>
        <v>7871</v>
      </c>
      <c r="F121" s="21">
        <f>'CONSOMMATIONS kWh PCI'!F123*NOTICE!$R$2/1000</f>
        <v>0</v>
      </c>
      <c r="G121" s="21">
        <f>'CONSOMMATIONS kWh PCI'!G123*NOTICE!$R$2/1000</f>
        <v>0</v>
      </c>
      <c r="H121" s="21">
        <f>'CONSOMMATIONS kWh PCI'!H123*NOTICE!$R$2/1000</f>
        <v>0</v>
      </c>
      <c r="I121" s="21">
        <f>'CONSOMMATIONS kWh PCI'!I123*NOTICE!$R$2/1000</f>
        <v>0</v>
      </c>
      <c r="J121" s="21">
        <f>'CONSOMMATIONS kWh PCI'!J123*NOTICE!$R$2/1000</f>
        <v>0</v>
      </c>
      <c r="K121" s="21">
        <f>'CONSOMMATIONS kWh PCI'!K123*NOTICE!$R$2/1000</f>
        <v>0</v>
      </c>
      <c r="L121" s="21">
        <f>'CONSOMMATIONS kWh PCI'!L123*NOTICE!$R$2/1000</f>
        <v>0</v>
      </c>
      <c r="M121" s="21">
        <f>'CONSOMMATIONS kWh PCI'!M123*NOTICE!$R$2/1000</f>
        <v>0</v>
      </c>
      <c r="N121" s="21">
        <f>'CONSOMMATIONS kWh PCI'!N123*NOTICE!$R$2/1000</f>
        <v>0</v>
      </c>
      <c r="O121" s="21">
        <f>'CONSOMMATIONS kWh PCI'!O123*NOTICE!$R$2/1000</f>
        <v>0</v>
      </c>
      <c r="P121" s="21">
        <f>'CONSOMMATIONS kWh PCI'!P123*NOTICE!$R$2/1000</f>
        <v>0</v>
      </c>
      <c r="Q121" s="21">
        <f>'CONSOMMATIONS kWh PCI'!Q123*NOTICE!$R$2/1000</f>
        <v>0</v>
      </c>
      <c r="R121" s="21">
        <f>'CONSOMMATIONS kWh PCI'!R123*NOTICE!$R$2/1000</f>
        <v>0</v>
      </c>
      <c r="S121" s="21">
        <f>'CONSOMMATIONS kWh PCI'!S123*NOTICE!$R$2/1000</f>
        <v>0</v>
      </c>
      <c r="T121" s="21">
        <f>'CONSOMMATIONS kWh PCI'!T123*NOTICE!$R$2/1000</f>
        <v>0</v>
      </c>
      <c r="U121" s="21">
        <f>'CONSOMMATIONS kWh PCI'!U123*NOTICE!$R$2/1000</f>
        <v>0</v>
      </c>
      <c r="V121" s="21">
        <f>'CONSOMMATIONS kWh PCI'!V123*NOTICE!$R$2/1000</f>
        <v>0</v>
      </c>
      <c r="W121" s="21">
        <f>'CONSOMMATIONS kWh PCI'!W123*NOTICE!$R$2/1000</f>
        <v>0</v>
      </c>
      <c r="X121" s="21">
        <f>'CONSOMMATIONS kWh PCI'!X123*NOTICE!$R$2/1000</f>
        <v>0</v>
      </c>
      <c r="Y121" s="21">
        <f>'CONSOMMATIONS kWh PCI'!Y123*NOTICE!$R$2/1000</f>
        <v>0</v>
      </c>
      <c r="Z121" s="21">
        <f>'CONSOMMATIONS kWh PCI'!Z123*NOTICE!$R$2/1000</f>
        <v>0</v>
      </c>
      <c r="AA121" s="4"/>
      <c r="AB121" s="50" t="e">
        <f>IF(#REF!="",0,#REF!)</f>
        <v>#REF!</v>
      </c>
      <c r="AC121" s="49">
        <f t="shared" si="220"/>
        <v>0</v>
      </c>
      <c r="AD121" s="49">
        <f t="shared" si="220"/>
        <v>0</v>
      </c>
      <c r="AE121" s="49">
        <f t="shared" si="220"/>
        <v>0</v>
      </c>
      <c r="AF121" s="49">
        <f t="shared" si="220"/>
        <v>0</v>
      </c>
      <c r="AG121" s="49">
        <f t="shared" si="220"/>
        <v>0</v>
      </c>
      <c r="AH121" s="49">
        <f t="shared" si="220"/>
        <v>0</v>
      </c>
      <c r="AI121" s="49">
        <f t="shared" si="220"/>
        <v>0</v>
      </c>
      <c r="AJ121" s="49">
        <f t="shared" si="220"/>
        <v>0</v>
      </c>
      <c r="AK121" s="49">
        <f t="shared" si="220"/>
        <v>0</v>
      </c>
      <c r="AL121" s="49">
        <f t="shared" si="220"/>
        <v>0</v>
      </c>
      <c r="AM121" s="49">
        <f t="shared" si="220"/>
        <v>0</v>
      </c>
      <c r="AN121" s="49" t="e">
        <f t="shared" si="126"/>
        <v>#REF!</v>
      </c>
      <c r="AO121" s="49" t="e">
        <f t="shared" si="127"/>
        <v>#REF!</v>
      </c>
      <c r="AP121" s="49" t="e">
        <f t="shared" si="128"/>
        <v>#REF!</v>
      </c>
      <c r="AQ121" s="49" t="e">
        <f t="shared" si="129"/>
        <v>#REF!</v>
      </c>
      <c r="AR121" s="49" t="e">
        <f t="shared" si="130"/>
        <v>#REF!</v>
      </c>
      <c r="AS121" s="49" t="e">
        <f t="shared" si="131"/>
        <v>#REF!</v>
      </c>
      <c r="AT121" s="49" t="e">
        <f t="shared" si="132"/>
        <v>#REF!</v>
      </c>
      <c r="AU121" s="49" t="e">
        <f t="shared" si="133"/>
        <v>#REF!</v>
      </c>
      <c r="AV121" s="49" t="e">
        <f t="shared" si="134"/>
        <v>#REF!</v>
      </c>
      <c r="AW121" s="49" t="e">
        <f t="shared" si="135"/>
        <v>#REF!</v>
      </c>
      <c r="AX121" s="49" t="e">
        <f t="shared" si="136"/>
        <v>#REF!</v>
      </c>
    </row>
    <row r="122" spans="1:50" ht="24.95" hidden="1" customHeight="1" x14ac:dyDescent="0.25">
      <c r="A122" s="19"/>
      <c r="B122" s="72" t="str">
        <f t="shared" si="221"/>
        <v>Juin</v>
      </c>
      <c r="C122" s="16" t="str">
        <f t="shared" si="221"/>
        <v>Béziers</v>
      </c>
      <c r="D122" s="16" t="str">
        <f t="shared" si="221"/>
        <v/>
      </c>
      <c r="E122" s="45">
        <f t="shared" si="221"/>
        <v>7871</v>
      </c>
      <c r="F122" s="21">
        <f>'CONSOMMATIONS kWh PCI'!F124*NOTICE!$R$2/1000</f>
        <v>0</v>
      </c>
      <c r="G122" s="21">
        <f>'CONSOMMATIONS kWh PCI'!G124*NOTICE!$R$2/1000</f>
        <v>0</v>
      </c>
      <c r="H122" s="21">
        <f>'CONSOMMATIONS kWh PCI'!H124*NOTICE!$R$2/1000</f>
        <v>0</v>
      </c>
      <c r="I122" s="21">
        <f>'CONSOMMATIONS kWh PCI'!I124*NOTICE!$R$2/1000</f>
        <v>0</v>
      </c>
      <c r="J122" s="21">
        <f>'CONSOMMATIONS kWh PCI'!J124*NOTICE!$R$2/1000</f>
        <v>0</v>
      </c>
      <c r="K122" s="21">
        <f>'CONSOMMATIONS kWh PCI'!K124*NOTICE!$R$2/1000</f>
        <v>0</v>
      </c>
      <c r="L122" s="21">
        <f>'CONSOMMATIONS kWh PCI'!L124*NOTICE!$R$2/1000</f>
        <v>0</v>
      </c>
      <c r="M122" s="21">
        <f>'CONSOMMATIONS kWh PCI'!M124*NOTICE!$R$2/1000</f>
        <v>0</v>
      </c>
      <c r="N122" s="21">
        <f>'CONSOMMATIONS kWh PCI'!N124*NOTICE!$R$2/1000</f>
        <v>0</v>
      </c>
      <c r="O122" s="21">
        <f>'CONSOMMATIONS kWh PCI'!O124*NOTICE!$R$2/1000</f>
        <v>0</v>
      </c>
      <c r="P122" s="21">
        <f>'CONSOMMATIONS kWh PCI'!P124*NOTICE!$R$2/1000</f>
        <v>0</v>
      </c>
      <c r="Q122" s="21">
        <f>'CONSOMMATIONS kWh PCI'!Q124*NOTICE!$R$2/1000</f>
        <v>0</v>
      </c>
      <c r="R122" s="21">
        <f>'CONSOMMATIONS kWh PCI'!R124*NOTICE!$R$2/1000</f>
        <v>0</v>
      </c>
      <c r="S122" s="21">
        <f>'CONSOMMATIONS kWh PCI'!S124*NOTICE!$R$2/1000</f>
        <v>0</v>
      </c>
      <c r="T122" s="21">
        <f>'CONSOMMATIONS kWh PCI'!T124*NOTICE!$R$2/1000</f>
        <v>0</v>
      </c>
      <c r="U122" s="21">
        <f>'CONSOMMATIONS kWh PCI'!U124*NOTICE!$R$2/1000</f>
        <v>0</v>
      </c>
      <c r="V122" s="21">
        <f>'CONSOMMATIONS kWh PCI'!V124*NOTICE!$R$2/1000</f>
        <v>0</v>
      </c>
      <c r="W122" s="21">
        <f>'CONSOMMATIONS kWh PCI'!W124*NOTICE!$R$2/1000</f>
        <v>0</v>
      </c>
      <c r="X122" s="21">
        <f>'CONSOMMATIONS kWh PCI'!X124*NOTICE!$R$2/1000</f>
        <v>0</v>
      </c>
      <c r="Y122" s="21">
        <f>'CONSOMMATIONS kWh PCI'!Y124*NOTICE!$R$2/1000</f>
        <v>0</v>
      </c>
      <c r="Z122" s="21">
        <f>'CONSOMMATIONS kWh PCI'!Z124*NOTICE!$R$2/1000</f>
        <v>0</v>
      </c>
      <c r="AA122" s="4"/>
      <c r="AB122" s="50" t="e">
        <f>IF(#REF!="",0,#REF!)</f>
        <v>#REF!</v>
      </c>
      <c r="AC122" s="49" t="e">
        <f>#REF!</f>
        <v>#REF!</v>
      </c>
      <c r="AD122" s="49" t="e">
        <f>#REF!</f>
        <v>#REF!</v>
      </c>
      <c r="AE122" s="49" t="e">
        <f>#REF!</f>
        <v>#REF!</v>
      </c>
      <c r="AF122" s="49" t="e">
        <f>#REF!</f>
        <v>#REF!</v>
      </c>
      <c r="AG122" s="49" t="e">
        <f>#REF!</f>
        <v>#REF!</v>
      </c>
      <c r="AH122" s="49" t="e">
        <f>#REF!</f>
        <v>#REF!</v>
      </c>
      <c r="AI122" s="49" t="e">
        <f>#REF!</f>
        <v>#REF!</v>
      </c>
      <c r="AJ122" s="49" t="e">
        <f>#REF!</f>
        <v>#REF!</v>
      </c>
      <c r="AK122" s="49" t="e">
        <f>#REF!</f>
        <v>#REF!</v>
      </c>
      <c r="AL122" s="49" t="e">
        <f>#REF!</f>
        <v>#REF!</v>
      </c>
      <c r="AM122" s="49" t="e">
        <f>#REF!</f>
        <v>#REF!</v>
      </c>
      <c r="AN122" s="49" t="e">
        <f t="shared" si="126"/>
        <v>#REF!</v>
      </c>
      <c r="AO122" s="49" t="e">
        <f t="shared" si="127"/>
        <v>#REF!</v>
      </c>
      <c r="AP122" s="49" t="e">
        <f t="shared" si="128"/>
        <v>#REF!</v>
      </c>
      <c r="AQ122" s="49" t="e">
        <f t="shared" si="129"/>
        <v>#REF!</v>
      </c>
      <c r="AR122" s="49" t="e">
        <f t="shared" si="130"/>
        <v>#REF!</v>
      </c>
      <c r="AS122" s="49" t="e">
        <f t="shared" si="131"/>
        <v>#REF!</v>
      </c>
      <c r="AT122" s="49" t="e">
        <f t="shared" si="132"/>
        <v>#REF!</v>
      </c>
      <c r="AU122" s="49" t="e">
        <f t="shared" si="133"/>
        <v>#REF!</v>
      </c>
      <c r="AV122" s="49" t="e">
        <f t="shared" si="134"/>
        <v>#REF!</v>
      </c>
      <c r="AW122" s="49" t="e">
        <f t="shared" si="135"/>
        <v>#REF!</v>
      </c>
      <c r="AX122" s="49" t="e">
        <f t="shared" si="136"/>
        <v>#REF!</v>
      </c>
    </row>
    <row r="123" spans="1:50" ht="24.95" hidden="1" customHeight="1" x14ac:dyDescent="0.25">
      <c r="A123" s="19"/>
      <c r="B123" s="72" t="str">
        <f t="shared" si="221"/>
        <v>Juillet</v>
      </c>
      <c r="C123" s="16" t="str">
        <f t="shared" si="221"/>
        <v>Béziers</v>
      </c>
      <c r="D123" s="16" t="str">
        <f t="shared" si="221"/>
        <v/>
      </c>
      <c r="E123" s="45">
        <f t="shared" si="221"/>
        <v>7871</v>
      </c>
      <c r="F123" s="21">
        <f>'CONSOMMATIONS kWh PCI'!F125*NOTICE!$R$2/1000</f>
        <v>0</v>
      </c>
      <c r="G123" s="21">
        <f>'CONSOMMATIONS kWh PCI'!G125*NOTICE!$R$2/1000</f>
        <v>0</v>
      </c>
      <c r="H123" s="21">
        <f>'CONSOMMATIONS kWh PCI'!H125*NOTICE!$R$2/1000</f>
        <v>0</v>
      </c>
      <c r="I123" s="21">
        <f>'CONSOMMATIONS kWh PCI'!I125*NOTICE!$R$2/1000</f>
        <v>0</v>
      </c>
      <c r="J123" s="21">
        <f>'CONSOMMATIONS kWh PCI'!J125*NOTICE!$R$2/1000</f>
        <v>0</v>
      </c>
      <c r="K123" s="21">
        <f>'CONSOMMATIONS kWh PCI'!K125*NOTICE!$R$2/1000</f>
        <v>0</v>
      </c>
      <c r="L123" s="21">
        <f>'CONSOMMATIONS kWh PCI'!L125*NOTICE!$R$2/1000</f>
        <v>0</v>
      </c>
      <c r="M123" s="21">
        <f>'CONSOMMATIONS kWh PCI'!M125*NOTICE!$R$2/1000</f>
        <v>0</v>
      </c>
      <c r="N123" s="21">
        <f>'CONSOMMATIONS kWh PCI'!N125*NOTICE!$R$2/1000</f>
        <v>0</v>
      </c>
      <c r="O123" s="21">
        <f>'CONSOMMATIONS kWh PCI'!O125*NOTICE!$R$2/1000</f>
        <v>0</v>
      </c>
      <c r="P123" s="21">
        <f>'CONSOMMATIONS kWh PCI'!P125*NOTICE!$R$2/1000</f>
        <v>0</v>
      </c>
      <c r="Q123" s="21">
        <f>'CONSOMMATIONS kWh PCI'!Q125*NOTICE!$R$2/1000</f>
        <v>0</v>
      </c>
      <c r="R123" s="21">
        <f>'CONSOMMATIONS kWh PCI'!R125*NOTICE!$R$2/1000</f>
        <v>0</v>
      </c>
      <c r="S123" s="21">
        <f>'CONSOMMATIONS kWh PCI'!S125*NOTICE!$R$2/1000</f>
        <v>0</v>
      </c>
      <c r="T123" s="21">
        <f>'CONSOMMATIONS kWh PCI'!T125*NOTICE!$R$2/1000</f>
        <v>0</v>
      </c>
      <c r="U123" s="21">
        <f>'CONSOMMATIONS kWh PCI'!U125*NOTICE!$R$2/1000</f>
        <v>0</v>
      </c>
      <c r="V123" s="21">
        <f>'CONSOMMATIONS kWh PCI'!V125*NOTICE!$R$2/1000</f>
        <v>0</v>
      </c>
      <c r="W123" s="21">
        <f>'CONSOMMATIONS kWh PCI'!W125*NOTICE!$R$2/1000</f>
        <v>0</v>
      </c>
      <c r="X123" s="21">
        <f>'CONSOMMATIONS kWh PCI'!X125*NOTICE!$R$2/1000</f>
        <v>0</v>
      </c>
      <c r="Y123" s="21">
        <f>'CONSOMMATIONS kWh PCI'!Y125*NOTICE!$R$2/1000</f>
        <v>0</v>
      </c>
      <c r="Z123" s="21">
        <f>'CONSOMMATIONS kWh PCI'!Z125*NOTICE!$R$2/1000</f>
        <v>0</v>
      </c>
      <c r="AA123" s="4"/>
      <c r="AB123" s="50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</row>
    <row r="124" spans="1:50" ht="24.95" hidden="1" customHeight="1" x14ac:dyDescent="0.25">
      <c r="A124" s="19"/>
      <c r="B124" s="72" t="str">
        <f t="shared" si="221"/>
        <v>Août</v>
      </c>
      <c r="C124" s="16" t="str">
        <f t="shared" si="221"/>
        <v>Béziers</v>
      </c>
      <c r="D124" s="16" t="str">
        <f t="shared" si="221"/>
        <v/>
      </c>
      <c r="E124" s="45">
        <f t="shared" si="221"/>
        <v>7871</v>
      </c>
      <c r="F124" s="21">
        <f>'CONSOMMATIONS kWh PCI'!F126*NOTICE!$R$2/1000</f>
        <v>0</v>
      </c>
      <c r="G124" s="21">
        <f>'CONSOMMATIONS kWh PCI'!G126*NOTICE!$R$2/1000</f>
        <v>0</v>
      </c>
      <c r="H124" s="21">
        <f>'CONSOMMATIONS kWh PCI'!H126*NOTICE!$R$2/1000</f>
        <v>0</v>
      </c>
      <c r="I124" s="21">
        <f>'CONSOMMATIONS kWh PCI'!I126*NOTICE!$R$2/1000</f>
        <v>0</v>
      </c>
      <c r="J124" s="21">
        <f>'CONSOMMATIONS kWh PCI'!J126*NOTICE!$R$2/1000</f>
        <v>0</v>
      </c>
      <c r="K124" s="21">
        <f>'CONSOMMATIONS kWh PCI'!K126*NOTICE!$R$2/1000</f>
        <v>0</v>
      </c>
      <c r="L124" s="21">
        <f>'CONSOMMATIONS kWh PCI'!L126*NOTICE!$R$2/1000</f>
        <v>0</v>
      </c>
      <c r="M124" s="21">
        <f>'CONSOMMATIONS kWh PCI'!M126*NOTICE!$R$2/1000</f>
        <v>0</v>
      </c>
      <c r="N124" s="21">
        <f>'CONSOMMATIONS kWh PCI'!N126*NOTICE!$R$2/1000</f>
        <v>0</v>
      </c>
      <c r="O124" s="21">
        <f>'CONSOMMATIONS kWh PCI'!O126*NOTICE!$R$2/1000</f>
        <v>0</v>
      </c>
      <c r="P124" s="21">
        <f>'CONSOMMATIONS kWh PCI'!P126*NOTICE!$R$2/1000</f>
        <v>0</v>
      </c>
      <c r="Q124" s="21">
        <f>'CONSOMMATIONS kWh PCI'!Q126*NOTICE!$R$2/1000</f>
        <v>0</v>
      </c>
      <c r="R124" s="21">
        <f>'CONSOMMATIONS kWh PCI'!R126*NOTICE!$R$2/1000</f>
        <v>0</v>
      </c>
      <c r="S124" s="21">
        <f>'CONSOMMATIONS kWh PCI'!S126*NOTICE!$R$2/1000</f>
        <v>0</v>
      </c>
      <c r="T124" s="21">
        <f>'CONSOMMATIONS kWh PCI'!T126*NOTICE!$R$2/1000</f>
        <v>0</v>
      </c>
      <c r="U124" s="21">
        <f>'CONSOMMATIONS kWh PCI'!U126*NOTICE!$R$2/1000</f>
        <v>0</v>
      </c>
      <c r="V124" s="21">
        <f>'CONSOMMATIONS kWh PCI'!V126*NOTICE!$R$2/1000</f>
        <v>0</v>
      </c>
      <c r="W124" s="21">
        <f>'CONSOMMATIONS kWh PCI'!W126*NOTICE!$R$2/1000</f>
        <v>0</v>
      </c>
      <c r="X124" s="21">
        <f>'CONSOMMATIONS kWh PCI'!X126*NOTICE!$R$2/1000</f>
        <v>0</v>
      </c>
      <c r="Y124" s="21">
        <f>'CONSOMMATIONS kWh PCI'!Y126*NOTICE!$R$2/1000</f>
        <v>0</v>
      </c>
      <c r="Z124" s="21">
        <f>'CONSOMMATIONS kWh PCI'!Z126*NOTICE!$R$2/1000</f>
        <v>0</v>
      </c>
      <c r="AA124" s="4"/>
      <c r="AB124" s="50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</row>
    <row r="125" spans="1:50" ht="24.95" hidden="1" customHeight="1" x14ac:dyDescent="0.25">
      <c r="A125" s="19"/>
      <c r="B125" s="72" t="str">
        <f t="shared" si="221"/>
        <v>Septembre</v>
      </c>
      <c r="C125" s="16" t="str">
        <f t="shared" si="221"/>
        <v>Béziers</v>
      </c>
      <c r="D125" s="16" t="str">
        <f t="shared" si="221"/>
        <v/>
      </c>
      <c r="E125" s="45">
        <f t="shared" si="221"/>
        <v>7871</v>
      </c>
      <c r="F125" s="21">
        <f>'CONSOMMATIONS kWh PCI'!F127*NOTICE!$R$2/1000</f>
        <v>0</v>
      </c>
      <c r="G125" s="21">
        <f>'CONSOMMATIONS kWh PCI'!G127*NOTICE!$R$2/1000</f>
        <v>0</v>
      </c>
      <c r="H125" s="21">
        <f>'CONSOMMATIONS kWh PCI'!H127*NOTICE!$R$2/1000</f>
        <v>0</v>
      </c>
      <c r="I125" s="21">
        <f>'CONSOMMATIONS kWh PCI'!I127*NOTICE!$R$2/1000</f>
        <v>0</v>
      </c>
      <c r="J125" s="21">
        <f>'CONSOMMATIONS kWh PCI'!J127*NOTICE!$R$2/1000</f>
        <v>0</v>
      </c>
      <c r="K125" s="21">
        <f>'CONSOMMATIONS kWh PCI'!K127*NOTICE!$R$2/1000</f>
        <v>0</v>
      </c>
      <c r="L125" s="21">
        <f>'CONSOMMATIONS kWh PCI'!L127*NOTICE!$R$2/1000</f>
        <v>0</v>
      </c>
      <c r="M125" s="21">
        <f>'CONSOMMATIONS kWh PCI'!M127*NOTICE!$R$2/1000</f>
        <v>0</v>
      </c>
      <c r="N125" s="21">
        <f>'CONSOMMATIONS kWh PCI'!N127*NOTICE!$R$2/1000</f>
        <v>0</v>
      </c>
      <c r="O125" s="21">
        <f>'CONSOMMATIONS kWh PCI'!O127*NOTICE!$R$2/1000</f>
        <v>0</v>
      </c>
      <c r="P125" s="21">
        <f>'CONSOMMATIONS kWh PCI'!P127*NOTICE!$R$2/1000</f>
        <v>0</v>
      </c>
      <c r="Q125" s="21">
        <f>'CONSOMMATIONS kWh PCI'!Q127*NOTICE!$R$2/1000</f>
        <v>0</v>
      </c>
      <c r="R125" s="21">
        <f>'CONSOMMATIONS kWh PCI'!R127*NOTICE!$R$2/1000</f>
        <v>0</v>
      </c>
      <c r="S125" s="21">
        <f>'CONSOMMATIONS kWh PCI'!S127*NOTICE!$R$2/1000</f>
        <v>0</v>
      </c>
      <c r="T125" s="21">
        <f>'CONSOMMATIONS kWh PCI'!T127*NOTICE!$R$2/1000</f>
        <v>0</v>
      </c>
      <c r="U125" s="21">
        <f>'CONSOMMATIONS kWh PCI'!U127*NOTICE!$R$2/1000</f>
        <v>0</v>
      </c>
      <c r="V125" s="21">
        <f>'CONSOMMATIONS kWh PCI'!V127*NOTICE!$R$2/1000</f>
        <v>0</v>
      </c>
      <c r="W125" s="21">
        <f>'CONSOMMATIONS kWh PCI'!W127*NOTICE!$R$2/1000</f>
        <v>0</v>
      </c>
      <c r="X125" s="21">
        <f>'CONSOMMATIONS kWh PCI'!X127*NOTICE!$R$2/1000</f>
        <v>0</v>
      </c>
      <c r="Y125" s="21">
        <f>'CONSOMMATIONS kWh PCI'!Y127*NOTICE!$R$2/1000</f>
        <v>0</v>
      </c>
      <c r="Z125" s="21">
        <f>'CONSOMMATIONS kWh PCI'!Z127*NOTICE!$R$2/1000</f>
        <v>0</v>
      </c>
      <c r="AA125" s="4"/>
      <c r="AB125" s="50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</row>
    <row r="126" spans="1:50" ht="24.95" hidden="1" customHeight="1" x14ac:dyDescent="0.25">
      <c r="A126" s="19"/>
      <c r="B126" s="72" t="str">
        <f t="shared" si="221"/>
        <v>Octobre</v>
      </c>
      <c r="C126" s="16" t="str">
        <f t="shared" si="221"/>
        <v>Béziers</v>
      </c>
      <c r="D126" s="16" t="str">
        <f t="shared" si="221"/>
        <v/>
      </c>
      <c r="E126" s="45">
        <f t="shared" si="221"/>
        <v>7871</v>
      </c>
      <c r="F126" s="21">
        <f>'CONSOMMATIONS kWh PCI'!F128*NOTICE!$R$2/1000</f>
        <v>0</v>
      </c>
      <c r="G126" s="21">
        <f>'CONSOMMATIONS kWh PCI'!G128*NOTICE!$R$2/1000</f>
        <v>0</v>
      </c>
      <c r="H126" s="21">
        <f>'CONSOMMATIONS kWh PCI'!H128*NOTICE!$R$2/1000</f>
        <v>0</v>
      </c>
      <c r="I126" s="21">
        <f>'CONSOMMATIONS kWh PCI'!I128*NOTICE!$R$2/1000</f>
        <v>0</v>
      </c>
      <c r="J126" s="21">
        <f>'CONSOMMATIONS kWh PCI'!J128*NOTICE!$R$2/1000</f>
        <v>0</v>
      </c>
      <c r="K126" s="21">
        <f>'CONSOMMATIONS kWh PCI'!K128*NOTICE!$R$2/1000</f>
        <v>0</v>
      </c>
      <c r="L126" s="21">
        <f>'CONSOMMATIONS kWh PCI'!L128*NOTICE!$R$2/1000</f>
        <v>0</v>
      </c>
      <c r="M126" s="21">
        <f>'CONSOMMATIONS kWh PCI'!M128*NOTICE!$R$2/1000</f>
        <v>0</v>
      </c>
      <c r="N126" s="21">
        <f>'CONSOMMATIONS kWh PCI'!N128*NOTICE!$R$2/1000</f>
        <v>0</v>
      </c>
      <c r="O126" s="21">
        <f>'CONSOMMATIONS kWh PCI'!O128*NOTICE!$R$2/1000</f>
        <v>0</v>
      </c>
      <c r="P126" s="21">
        <f>'CONSOMMATIONS kWh PCI'!P128*NOTICE!$R$2/1000</f>
        <v>0</v>
      </c>
      <c r="Q126" s="21">
        <f>'CONSOMMATIONS kWh PCI'!Q128*NOTICE!$R$2/1000</f>
        <v>0</v>
      </c>
      <c r="R126" s="21">
        <f>'CONSOMMATIONS kWh PCI'!R128*NOTICE!$R$2/1000</f>
        <v>0</v>
      </c>
      <c r="S126" s="21">
        <f>'CONSOMMATIONS kWh PCI'!S128*NOTICE!$R$2/1000</f>
        <v>0</v>
      </c>
      <c r="T126" s="21">
        <f>'CONSOMMATIONS kWh PCI'!T128*NOTICE!$R$2/1000</f>
        <v>0</v>
      </c>
      <c r="U126" s="21">
        <f>'CONSOMMATIONS kWh PCI'!U128*NOTICE!$R$2/1000</f>
        <v>0</v>
      </c>
      <c r="V126" s="21">
        <f>'CONSOMMATIONS kWh PCI'!V128*NOTICE!$R$2/1000</f>
        <v>0</v>
      </c>
      <c r="W126" s="21">
        <f>'CONSOMMATIONS kWh PCI'!W128*NOTICE!$R$2/1000</f>
        <v>0</v>
      </c>
      <c r="X126" s="21">
        <f>'CONSOMMATIONS kWh PCI'!X128*NOTICE!$R$2/1000</f>
        <v>0</v>
      </c>
      <c r="Y126" s="21">
        <f>'CONSOMMATIONS kWh PCI'!Y128*NOTICE!$R$2/1000</f>
        <v>0</v>
      </c>
      <c r="Z126" s="21">
        <f>'CONSOMMATIONS kWh PCI'!Z128*NOTICE!$R$2/1000</f>
        <v>0</v>
      </c>
      <c r="AA126" s="4"/>
      <c r="AB126" s="50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</row>
    <row r="127" spans="1:50" ht="24.95" hidden="1" customHeight="1" x14ac:dyDescent="0.25">
      <c r="A127" s="19"/>
      <c r="B127" s="72" t="str">
        <f t="shared" si="221"/>
        <v>Novembre</v>
      </c>
      <c r="C127" s="16" t="str">
        <f t="shared" si="221"/>
        <v>Béziers</v>
      </c>
      <c r="D127" s="16" t="str">
        <f t="shared" si="221"/>
        <v/>
      </c>
      <c r="E127" s="45">
        <f t="shared" si="221"/>
        <v>7871</v>
      </c>
      <c r="F127" s="21">
        <f>'CONSOMMATIONS kWh PCI'!F129*NOTICE!$R$2/1000</f>
        <v>0</v>
      </c>
      <c r="G127" s="21">
        <f>'CONSOMMATIONS kWh PCI'!G129*NOTICE!$R$2/1000</f>
        <v>0</v>
      </c>
      <c r="H127" s="21">
        <f>'CONSOMMATIONS kWh PCI'!H129*NOTICE!$R$2/1000</f>
        <v>0</v>
      </c>
      <c r="I127" s="21">
        <f>'CONSOMMATIONS kWh PCI'!I129*NOTICE!$R$2/1000</f>
        <v>0</v>
      </c>
      <c r="J127" s="21">
        <f>'CONSOMMATIONS kWh PCI'!J129*NOTICE!$R$2/1000</f>
        <v>0</v>
      </c>
      <c r="K127" s="21">
        <f>'CONSOMMATIONS kWh PCI'!K129*NOTICE!$R$2/1000</f>
        <v>0</v>
      </c>
      <c r="L127" s="21">
        <f>'CONSOMMATIONS kWh PCI'!L129*NOTICE!$R$2/1000</f>
        <v>0</v>
      </c>
      <c r="M127" s="21">
        <f>'CONSOMMATIONS kWh PCI'!M129*NOTICE!$R$2/1000</f>
        <v>0</v>
      </c>
      <c r="N127" s="21">
        <f>'CONSOMMATIONS kWh PCI'!N129*NOTICE!$R$2/1000</f>
        <v>0</v>
      </c>
      <c r="O127" s="21">
        <f>'CONSOMMATIONS kWh PCI'!O129*NOTICE!$R$2/1000</f>
        <v>0</v>
      </c>
      <c r="P127" s="21">
        <f>'CONSOMMATIONS kWh PCI'!P129*NOTICE!$R$2/1000</f>
        <v>0</v>
      </c>
      <c r="Q127" s="21">
        <f>'CONSOMMATIONS kWh PCI'!Q129*NOTICE!$R$2/1000</f>
        <v>0</v>
      </c>
      <c r="R127" s="21">
        <f>'CONSOMMATIONS kWh PCI'!R129*NOTICE!$R$2/1000</f>
        <v>0</v>
      </c>
      <c r="S127" s="21">
        <f>'CONSOMMATIONS kWh PCI'!S129*NOTICE!$R$2/1000</f>
        <v>0</v>
      </c>
      <c r="T127" s="21">
        <f>'CONSOMMATIONS kWh PCI'!T129*NOTICE!$R$2/1000</f>
        <v>0</v>
      </c>
      <c r="U127" s="21">
        <f>'CONSOMMATIONS kWh PCI'!U129*NOTICE!$R$2/1000</f>
        <v>0</v>
      </c>
      <c r="V127" s="21">
        <f>'CONSOMMATIONS kWh PCI'!V129*NOTICE!$R$2/1000</f>
        <v>0</v>
      </c>
      <c r="W127" s="21">
        <f>'CONSOMMATIONS kWh PCI'!W129*NOTICE!$R$2/1000</f>
        <v>0</v>
      </c>
      <c r="X127" s="21">
        <f>'CONSOMMATIONS kWh PCI'!X129*NOTICE!$R$2/1000</f>
        <v>0</v>
      </c>
      <c r="Y127" s="21">
        <f>'CONSOMMATIONS kWh PCI'!Y129*NOTICE!$R$2/1000</f>
        <v>0</v>
      </c>
      <c r="Z127" s="21">
        <f>'CONSOMMATIONS kWh PCI'!Z129*NOTICE!$R$2/1000</f>
        <v>0</v>
      </c>
      <c r="AA127" s="4"/>
      <c r="AB127" s="50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</row>
    <row r="128" spans="1:50" ht="24.95" hidden="1" customHeight="1" x14ac:dyDescent="0.25">
      <c r="A128" s="19"/>
      <c r="B128" s="72" t="str">
        <f t="shared" si="221"/>
        <v>Décembre</v>
      </c>
      <c r="C128" s="16" t="str">
        <f t="shared" si="221"/>
        <v>Béziers</v>
      </c>
      <c r="D128" s="16" t="str">
        <f t="shared" si="221"/>
        <v/>
      </c>
      <c r="E128" s="45">
        <f t="shared" si="221"/>
        <v>7871</v>
      </c>
      <c r="F128" s="21">
        <f>'CONSOMMATIONS kWh PCI'!F130*NOTICE!$R$2/1000</f>
        <v>0</v>
      </c>
      <c r="G128" s="21">
        <f>'CONSOMMATIONS kWh PCI'!G130*NOTICE!$R$2/1000</f>
        <v>0</v>
      </c>
      <c r="H128" s="21">
        <f>'CONSOMMATIONS kWh PCI'!H130*NOTICE!$R$2/1000</f>
        <v>0</v>
      </c>
      <c r="I128" s="21">
        <f>'CONSOMMATIONS kWh PCI'!I130*NOTICE!$R$2/1000</f>
        <v>0</v>
      </c>
      <c r="J128" s="21">
        <f>'CONSOMMATIONS kWh PCI'!J130*NOTICE!$R$2/1000</f>
        <v>0</v>
      </c>
      <c r="K128" s="21">
        <f>'CONSOMMATIONS kWh PCI'!K130*NOTICE!$R$2/1000</f>
        <v>0</v>
      </c>
      <c r="L128" s="21">
        <f>'CONSOMMATIONS kWh PCI'!L130*NOTICE!$R$2/1000</f>
        <v>0</v>
      </c>
      <c r="M128" s="21">
        <f>'CONSOMMATIONS kWh PCI'!M130*NOTICE!$R$2/1000</f>
        <v>0</v>
      </c>
      <c r="N128" s="21">
        <f>'CONSOMMATIONS kWh PCI'!N130*NOTICE!$R$2/1000</f>
        <v>0</v>
      </c>
      <c r="O128" s="21">
        <f>'CONSOMMATIONS kWh PCI'!O130*NOTICE!$R$2/1000</f>
        <v>0</v>
      </c>
      <c r="P128" s="21">
        <f>'CONSOMMATIONS kWh PCI'!P130*NOTICE!$R$2/1000</f>
        <v>0</v>
      </c>
      <c r="Q128" s="21">
        <f>'CONSOMMATIONS kWh PCI'!Q130*NOTICE!$R$2/1000</f>
        <v>0</v>
      </c>
      <c r="R128" s="21">
        <f>'CONSOMMATIONS kWh PCI'!R130*NOTICE!$R$2/1000</f>
        <v>0</v>
      </c>
      <c r="S128" s="21">
        <f>'CONSOMMATIONS kWh PCI'!S130*NOTICE!$R$2/1000</f>
        <v>0</v>
      </c>
      <c r="T128" s="21">
        <f>'CONSOMMATIONS kWh PCI'!T130*NOTICE!$R$2/1000</f>
        <v>0</v>
      </c>
      <c r="U128" s="21">
        <f>'CONSOMMATIONS kWh PCI'!U130*NOTICE!$R$2/1000</f>
        <v>0</v>
      </c>
      <c r="V128" s="21">
        <f>'CONSOMMATIONS kWh PCI'!V130*NOTICE!$R$2/1000</f>
        <v>0</v>
      </c>
      <c r="W128" s="21">
        <f>'CONSOMMATIONS kWh PCI'!W130*NOTICE!$R$2/1000</f>
        <v>0</v>
      </c>
      <c r="X128" s="21">
        <f>'CONSOMMATIONS kWh PCI'!X130*NOTICE!$R$2/1000</f>
        <v>0</v>
      </c>
      <c r="Y128" s="21">
        <f>'CONSOMMATIONS kWh PCI'!Y130*NOTICE!$R$2/1000</f>
        <v>0</v>
      </c>
      <c r="Z128" s="21">
        <f>'CONSOMMATIONS kWh PCI'!Z130*NOTICE!$R$2/1000</f>
        <v>0</v>
      </c>
      <c r="AA128" s="4"/>
      <c r="AB128" s="50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</row>
    <row r="129" spans="1:50" ht="24.95" hidden="1" customHeight="1" x14ac:dyDescent="0.25">
      <c r="A129" s="19"/>
      <c r="B129" s="86" t="s">
        <v>38</v>
      </c>
      <c r="C129" s="16" t="str">
        <f t="shared" si="221"/>
        <v>Béziers</v>
      </c>
      <c r="D129" s="16" t="str">
        <f t="shared" si="221"/>
        <v/>
      </c>
      <c r="E129" s="45">
        <f t="shared" si="221"/>
        <v>7871</v>
      </c>
      <c r="F129" s="103">
        <f>SUM(F117:F128)</f>
        <v>0</v>
      </c>
      <c r="G129" s="103">
        <f t="shared" ref="G129" si="222">SUM(G117:G128)</f>
        <v>0</v>
      </c>
      <c r="H129" s="103">
        <f t="shared" ref="H129" si="223">SUM(H117:H128)</f>
        <v>0</v>
      </c>
      <c r="I129" s="103">
        <f t="shared" ref="I129" si="224">SUM(I117:I128)</f>
        <v>0</v>
      </c>
      <c r="J129" s="103">
        <f t="shared" ref="J129" si="225">SUM(J117:J128)</f>
        <v>0</v>
      </c>
      <c r="K129" s="103">
        <f t="shared" ref="K129" si="226">SUM(K117:K128)</f>
        <v>0</v>
      </c>
      <c r="L129" s="103">
        <f t="shared" ref="L129" si="227">SUM(L117:L128)</f>
        <v>0</v>
      </c>
      <c r="M129" s="103">
        <f t="shared" ref="M129" si="228">SUM(M117:M128)</f>
        <v>0</v>
      </c>
      <c r="N129" s="103">
        <f t="shared" ref="N129" si="229">SUM(N117:N128)</f>
        <v>0</v>
      </c>
      <c r="O129" s="103">
        <f t="shared" ref="O129" si="230">SUM(O117:O128)</f>
        <v>0</v>
      </c>
      <c r="P129" s="103">
        <f t="shared" ref="P129" si="231">SUM(P117:P128)</f>
        <v>0</v>
      </c>
      <c r="Q129" s="103">
        <f t="shared" ref="Q129:Z129" si="232">SUM(Q117:Q128)</f>
        <v>0</v>
      </c>
      <c r="R129" s="103">
        <f t="shared" si="232"/>
        <v>0</v>
      </c>
      <c r="S129" s="103">
        <f t="shared" si="232"/>
        <v>0</v>
      </c>
      <c r="T129" s="103">
        <f t="shared" si="232"/>
        <v>0</v>
      </c>
      <c r="U129" s="103">
        <f t="shared" si="232"/>
        <v>0</v>
      </c>
      <c r="V129" s="103">
        <f t="shared" si="232"/>
        <v>0</v>
      </c>
      <c r="W129" s="103">
        <f t="shared" si="232"/>
        <v>0</v>
      </c>
      <c r="X129" s="103">
        <f t="shared" si="232"/>
        <v>0</v>
      </c>
      <c r="Y129" s="103">
        <f t="shared" si="232"/>
        <v>0</v>
      </c>
      <c r="Z129" s="103">
        <f t="shared" si="232"/>
        <v>0</v>
      </c>
      <c r="AA129" s="4"/>
      <c r="AB129" s="50" t="e">
        <f>IF(#REF!="",0,#REF!)</f>
        <v>#REF!</v>
      </c>
      <c r="AC129" s="49" t="e">
        <f>#REF!</f>
        <v>#REF!</v>
      </c>
      <c r="AD129" s="49" t="e">
        <f>#REF!</f>
        <v>#REF!</v>
      </c>
      <c r="AE129" s="49" t="e">
        <f>#REF!</f>
        <v>#REF!</v>
      </c>
      <c r="AF129" s="49" t="e">
        <f>#REF!</f>
        <v>#REF!</v>
      </c>
      <c r="AG129" s="49" t="e">
        <f>#REF!</f>
        <v>#REF!</v>
      </c>
      <c r="AH129" s="49" t="e">
        <f>#REF!</f>
        <v>#REF!</v>
      </c>
      <c r="AI129" s="49" t="e">
        <f>#REF!</f>
        <v>#REF!</v>
      </c>
      <c r="AJ129" s="49" t="e">
        <f>#REF!</f>
        <v>#REF!</v>
      </c>
      <c r="AK129" s="49" t="e">
        <f>#REF!</f>
        <v>#REF!</v>
      </c>
      <c r="AL129" s="49" t="e">
        <f>#REF!</f>
        <v>#REF!</v>
      </c>
      <c r="AM129" s="49" t="e">
        <f>#REF!</f>
        <v>#REF!</v>
      </c>
      <c r="AN129" s="49" t="e">
        <f t="shared" si="126"/>
        <v>#REF!</v>
      </c>
      <c r="AO129" s="49" t="e">
        <f t="shared" si="127"/>
        <v>#REF!</v>
      </c>
      <c r="AP129" s="49" t="e">
        <f t="shared" si="128"/>
        <v>#REF!</v>
      </c>
      <c r="AQ129" s="49" t="e">
        <f t="shared" si="129"/>
        <v>#REF!</v>
      </c>
      <c r="AR129" s="49" t="e">
        <f t="shared" si="130"/>
        <v>#REF!</v>
      </c>
      <c r="AS129" s="49" t="e">
        <f t="shared" si="131"/>
        <v>#REF!</v>
      </c>
      <c r="AT129" s="49" t="e">
        <f t="shared" si="132"/>
        <v>#REF!</v>
      </c>
      <c r="AU129" s="49" t="e">
        <f t="shared" si="133"/>
        <v>#REF!</v>
      </c>
      <c r="AV129" s="49" t="e">
        <f t="shared" si="134"/>
        <v>#REF!</v>
      </c>
      <c r="AW129" s="49" t="e">
        <f t="shared" si="135"/>
        <v>#REF!</v>
      </c>
      <c r="AX129" s="49" t="e">
        <f t="shared" si="136"/>
        <v>#REF!</v>
      </c>
    </row>
    <row r="130" spans="1:50" ht="50.1" customHeight="1" x14ac:dyDescent="0.25">
      <c r="A130" s="19"/>
      <c r="B130" s="298" t="s">
        <v>75</v>
      </c>
      <c r="C130" s="298"/>
      <c r="D130" s="298"/>
      <c r="E130" s="298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3"/>
      <c r="AA130" s="4"/>
      <c r="AB130" s="50" t="e">
        <f>IF(#REF!="",0,#REF!)</f>
        <v>#REF!</v>
      </c>
      <c r="AC130" s="49" t="e">
        <f>#REF!</f>
        <v>#REF!</v>
      </c>
      <c r="AD130" s="49" t="e">
        <f>#REF!</f>
        <v>#REF!</v>
      </c>
      <c r="AE130" s="49" t="e">
        <f>#REF!</f>
        <v>#REF!</v>
      </c>
      <c r="AF130" s="49" t="e">
        <f>#REF!</f>
        <v>#REF!</v>
      </c>
      <c r="AG130" s="49" t="e">
        <f>#REF!</f>
        <v>#REF!</v>
      </c>
      <c r="AH130" s="49" t="e">
        <f>#REF!</f>
        <v>#REF!</v>
      </c>
      <c r="AI130" s="49" t="e">
        <f>#REF!</f>
        <v>#REF!</v>
      </c>
      <c r="AJ130" s="49" t="e">
        <f>#REF!</f>
        <v>#REF!</v>
      </c>
      <c r="AK130" s="49" t="e">
        <f>#REF!</f>
        <v>#REF!</v>
      </c>
      <c r="AL130" s="49" t="e">
        <f>#REF!</f>
        <v>#REF!</v>
      </c>
      <c r="AM130" s="49" t="e">
        <f>#REF!</f>
        <v>#REF!</v>
      </c>
      <c r="AN130" s="49" t="e">
        <f t="shared" si="126"/>
        <v>#REF!</v>
      </c>
      <c r="AO130" s="49" t="e">
        <f t="shared" si="127"/>
        <v>#REF!</v>
      </c>
      <c r="AP130" s="49" t="e">
        <f t="shared" si="128"/>
        <v>#REF!</v>
      </c>
      <c r="AQ130" s="49" t="e">
        <f t="shared" si="129"/>
        <v>#REF!</v>
      </c>
      <c r="AR130" s="49" t="e">
        <f t="shared" si="130"/>
        <v>#REF!</v>
      </c>
      <c r="AS130" s="49" t="e">
        <f t="shared" si="131"/>
        <v>#REF!</v>
      </c>
      <c r="AT130" s="49" t="e">
        <f t="shared" si="132"/>
        <v>#REF!</v>
      </c>
      <c r="AU130" s="49" t="e">
        <f t="shared" si="133"/>
        <v>#REF!</v>
      </c>
      <c r="AV130" s="49" t="e">
        <f t="shared" si="134"/>
        <v>#REF!</v>
      </c>
      <c r="AW130" s="49" t="e">
        <f t="shared" si="135"/>
        <v>#REF!</v>
      </c>
      <c r="AX130" s="49" t="e">
        <f>AB130*AM130</f>
        <v>#REF!</v>
      </c>
    </row>
    <row r="131" spans="1:50" ht="50.1" customHeight="1" x14ac:dyDescent="0.25">
      <c r="A131" s="19"/>
      <c r="B131" s="299"/>
      <c r="C131" s="299"/>
      <c r="D131" s="299"/>
      <c r="E131" s="299"/>
      <c r="F131" s="292" t="s">
        <v>74</v>
      </c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3"/>
      <c r="AA131" s="4"/>
    </row>
    <row r="132" spans="1:50" ht="50.1" customHeight="1" x14ac:dyDescent="0.25">
      <c r="A132" s="19"/>
      <c r="B132" s="93" t="str">
        <f t="shared" ref="B132:E133" si="233">B20</f>
        <v>Mois</v>
      </c>
      <c r="C132" s="94" t="str">
        <f t="shared" si="233"/>
        <v xml:space="preserve">VILLE : </v>
      </c>
      <c r="D132" s="94" t="str">
        <f t="shared" si="233"/>
        <v>ANNEE</v>
      </c>
      <c r="E132" s="94" t="str">
        <f t="shared" si="233"/>
        <v xml:space="preserve">Surface de plancher </v>
      </c>
      <c r="F132" s="95">
        <v>2010</v>
      </c>
      <c r="G132" s="95">
        <f>F132+1</f>
        <v>2011</v>
      </c>
      <c r="H132" s="95">
        <f>G132+1</f>
        <v>2012</v>
      </c>
      <c r="I132" s="95">
        <f t="shared" ref="I132:Q132" si="234">H132+1</f>
        <v>2013</v>
      </c>
      <c r="J132" s="95">
        <f t="shared" si="234"/>
        <v>2014</v>
      </c>
      <c r="K132" s="95">
        <f t="shared" si="234"/>
        <v>2015</v>
      </c>
      <c r="L132" s="95">
        <f t="shared" si="234"/>
        <v>2016</v>
      </c>
      <c r="M132" s="95">
        <f t="shared" si="234"/>
        <v>2017</v>
      </c>
      <c r="N132" s="95">
        <f t="shared" si="234"/>
        <v>2018</v>
      </c>
      <c r="O132" s="95">
        <f t="shared" si="234"/>
        <v>2019</v>
      </c>
      <c r="P132" s="95">
        <f t="shared" si="234"/>
        <v>2020</v>
      </c>
      <c r="Q132" s="95">
        <f t="shared" si="234"/>
        <v>2021</v>
      </c>
      <c r="R132" s="95">
        <f t="shared" ref="R132" si="235">Q132+1</f>
        <v>2022</v>
      </c>
      <c r="S132" s="95">
        <f t="shared" ref="S132" si="236">R132+1</f>
        <v>2023</v>
      </c>
      <c r="T132" s="95">
        <f t="shared" ref="T132" si="237">S132+1</f>
        <v>2024</v>
      </c>
      <c r="U132" s="95">
        <f t="shared" ref="U132" si="238">T132+1</f>
        <v>2025</v>
      </c>
      <c r="V132" s="95">
        <f t="shared" ref="V132" si="239">U132+1</f>
        <v>2026</v>
      </c>
      <c r="W132" s="95">
        <f t="shared" ref="W132" si="240">V132+1</f>
        <v>2027</v>
      </c>
      <c r="X132" s="95">
        <f t="shared" ref="X132" si="241">W132+1</f>
        <v>2028</v>
      </c>
      <c r="Y132" s="95">
        <f t="shared" ref="Y132" si="242">X132+1</f>
        <v>2029</v>
      </c>
      <c r="Z132" s="95">
        <f t="shared" ref="Z132" si="243">Y132+1</f>
        <v>2030</v>
      </c>
      <c r="AA132" s="4"/>
    </row>
    <row r="133" spans="1:50" ht="24.95" customHeight="1" x14ac:dyDescent="0.25">
      <c r="A133" s="19"/>
      <c r="B133" s="72" t="str">
        <f t="shared" si="233"/>
        <v>Janvier</v>
      </c>
      <c r="C133" s="16" t="str">
        <f t="shared" si="233"/>
        <v>Béziers</v>
      </c>
      <c r="D133" s="16" t="str">
        <f t="shared" si="233"/>
        <v/>
      </c>
      <c r="E133" s="45">
        <f t="shared" si="233"/>
        <v>7871</v>
      </c>
      <c r="F133" s="21">
        <f>F21+F37+F53+F69+F85+F101+F117</f>
        <v>0</v>
      </c>
      <c r="G133" s="21">
        <f t="shared" ref="G133:Z133" si="244">G21+G37+G53+G69+G85+G101+G117</f>
        <v>0</v>
      </c>
      <c r="H133" s="21">
        <f t="shared" si="244"/>
        <v>25468.990990990984</v>
      </c>
      <c r="I133" s="21">
        <f t="shared" si="244"/>
        <v>32520.91981981981</v>
      </c>
      <c r="J133" s="21">
        <f t="shared" si="244"/>
        <v>28246.571171171166</v>
      </c>
      <c r="K133" s="21">
        <f t="shared" si="244"/>
        <v>30429.247747747741</v>
      </c>
      <c r="L133" s="21">
        <f t="shared" si="244"/>
        <v>22201.418018018016</v>
      </c>
      <c r="M133" s="21">
        <f t="shared" si="244"/>
        <v>30619.845945945941</v>
      </c>
      <c r="N133" s="21">
        <f t="shared" si="244"/>
        <v>22464.001801801802</v>
      </c>
      <c r="O133" s="21">
        <f t="shared" si="244"/>
        <v>32452.206306306303</v>
      </c>
      <c r="P133" s="21">
        <f t="shared" si="244"/>
        <v>26226.884684684683</v>
      </c>
      <c r="Q133" s="21">
        <f t="shared" si="244"/>
        <v>29752.542342342334</v>
      </c>
      <c r="R133" s="21">
        <f t="shared" si="244"/>
        <v>23207.784684684684</v>
      </c>
      <c r="S133" s="21">
        <f t="shared" si="244"/>
        <v>0</v>
      </c>
      <c r="T133" s="21">
        <f t="shared" si="244"/>
        <v>0</v>
      </c>
      <c r="U133" s="21">
        <f t="shared" si="244"/>
        <v>0</v>
      </c>
      <c r="V133" s="21">
        <f t="shared" si="244"/>
        <v>0</v>
      </c>
      <c r="W133" s="21">
        <f t="shared" si="244"/>
        <v>0</v>
      </c>
      <c r="X133" s="21">
        <f t="shared" si="244"/>
        <v>0</v>
      </c>
      <c r="Y133" s="21">
        <f t="shared" si="244"/>
        <v>0</v>
      </c>
      <c r="Z133" s="21">
        <f t="shared" si="244"/>
        <v>0</v>
      </c>
      <c r="AA133" s="4"/>
    </row>
    <row r="134" spans="1:50" ht="24.95" customHeight="1" x14ac:dyDescent="0.25">
      <c r="A134" s="19"/>
      <c r="B134" s="72" t="str">
        <f t="shared" ref="B134:E145" si="245">B22</f>
        <v>Février</v>
      </c>
      <c r="C134" s="16" t="str">
        <f t="shared" si="245"/>
        <v>Béziers</v>
      </c>
      <c r="D134" s="16" t="str">
        <f t="shared" si="245"/>
        <v/>
      </c>
      <c r="E134" s="45">
        <f t="shared" si="245"/>
        <v>7871</v>
      </c>
      <c r="F134" s="21">
        <f t="shared" ref="F134:Z134" si="246">F22+F38+F54+F70+F86+F102+F118</f>
        <v>0</v>
      </c>
      <c r="G134" s="21">
        <f t="shared" si="246"/>
        <v>0</v>
      </c>
      <c r="H134" s="21">
        <f t="shared" si="246"/>
        <v>34766.379279279274</v>
      </c>
      <c r="I134" s="21">
        <f t="shared" si="246"/>
        <v>30096.518918918911</v>
      </c>
      <c r="J134" s="21">
        <f t="shared" si="246"/>
        <v>23205.330630630626</v>
      </c>
      <c r="K134" s="21">
        <f t="shared" si="246"/>
        <v>30736.004504504501</v>
      </c>
      <c r="L134" s="21">
        <f t="shared" si="246"/>
        <v>20276.826126126125</v>
      </c>
      <c r="M134" s="21">
        <f t="shared" si="246"/>
        <v>23093.057657657657</v>
      </c>
      <c r="N134" s="21">
        <f t="shared" si="246"/>
        <v>28716.522522522519</v>
      </c>
      <c r="O134" s="21">
        <f t="shared" si="246"/>
        <v>25945.486486486483</v>
      </c>
      <c r="P134" s="21">
        <f t="shared" si="246"/>
        <v>21469.700900900898</v>
      </c>
      <c r="Q134" s="21">
        <f t="shared" si="246"/>
        <v>20508.120720720715</v>
      </c>
      <c r="R134" s="21">
        <f t="shared" si="246"/>
        <v>20924.287387387387</v>
      </c>
      <c r="S134" s="21">
        <f t="shared" si="246"/>
        <v>0</v>
      </c>
      <c r="T134" s="21">
        <f t="shared" si="246"/>
        <v>0</v>
      </c>
      <c r="U134" s="21">
        <f t="shared" si="246"/>
        <v>0</v>
      </c>
      <c r="V134" s="21">
        <f t="shared" si="246"/>
        <v>0</v>
      </c>
      <c r="W134" s="21">
        <f t="shared" si="246"/>
        <v>0</v>
      </c>
      <c r="X134" s="21">
        <f t="shared" si="246"/>
        <v>0</v>
      </c>
      <c r="Y134" s="21">
        <f t="shared" si="246"/>
        <v>0</v>
      </c>
      <c r="Z134" s="21">
        <f t="shared" si="246"/>
        <v>0</v>
      </c>
      <c r="AA134" s="4"/>
    </row>
    <row r="135" spans="1:50" ht="24.95" customHeight="1" x14ac:dyDescent="0.25">
      <c r="A135" s="19"/>
      <c r="B135" s="72" t="str">
        <f t="shared" si="245"/>
        <v>Mars</v>
      </c>
      <c r="C135" s="16" t="str">
        <f t="shared" si="245"/>
        <v>Béziers</v>
      </c>
      <c r="D135" s="16" t="str">
        <f t="shared" si="245"/>
        <v/>
      </c>
      <c r="E135" s="45">
        <f t="shared" si="245"/>
        <v>7871</v>
      </c>
      <c r="F135" s="21">
        <f t="shared" ref="F135:Z135" si="247">F23+F39+F55+F71+F87+F103+F119</f>
        <v>0</v>
      </c>
      <c r="G135" s="21">
        <f t="shared" si="247"/>
        <v>0</v>
      </c>
      <c r="H135" s="21">
        <f t="shared" si="247"/>
        <v>17696.388288288286</v>
      </c>
      <c r="I135" s="21">
        <f t="shared" si="247"/>
        <v>26783.954954954952</v>
      </c>
      <c r="J135" s="21">
        <f t="shared" si="247"/>
        <v>17978.399999999998</v>
      </c>
      <c r="K135" s="21">
        <f t="shared" si="247"/>
        <v>17877.170270270264</v>
      </c>
      <c r="L135" s="21">
        <f t="shared" si="247"/>
        <v>19366.781081081081</v>
      </c>
      <c r="M135" s="21">
        <f t="shared" si="247"/>
        <v>17175.924324324322</v>
      </c>
      <c r="N135" s="21">
        <f t="shared" si="247"/>
        <v>24249.530630630627</v>
      </c>
      <c r="O135" s="21">
        <f t="shared" si="247"/>
        <v>16537.256756756757</v>
      </c>
      <c r="P135" s="21">
        <f t="shared" si="247"/>
        <v>20727.758558558558</v>
      </c>
      <c r="Q135" s="21">
        <f t="shared" si="247"/>
        <v>17229.095495495494</v>
      </c>
      <c r="R135" s="21">
        <f t="shared" si="247"/>
        <v>17557.32522522522</v>
      </c>
      <c r="S135" s="21">
        <f t="shared" si="247"/>
        <v>0</v>
      </c>
      <c r="T135" s="21">
        <f t="shared" si="247"/>
        <v>0</v>
      </c>
      <c r="U135" s="21">
        <f t="shared" si="247"/>
        <v>0</v>
      </c>
      <c r="V135" s="21">
        <f t="shared" si="247"/>
        <v>0</v>
      </c>
      <c r="W135" s="21">
        <f t="shared" si="247"/>
        <v>0</v>
      </c>
      <c r="X135" s="21">
        <f t="shared" si="247"/>
        <v>0</v>
      </c>
      <c r="Y135" s="21">
        <f t="shared" si="247"/>
        <v>0</v>
      </c>
      <c r="Z135" s="21">
        <f t="shared" si="247"/>
        <v>0</v>
      </c>
      <c r="AA135" s="4"/>
    </row>
    <row r="136" spans="1:50" ht="24.95" customHeight="1" x14ac:dyDescent="0.25">
      <c r="A136" s="19"/>
      <c r="B136" s="72" t="str">
        <f t="shared" si="245"/>
        <v>Avril</v>
      </c>
      <c r="C136" s="16" t="str">
        <f t="shared" si="245"/>
        <v>Béziers</v>
      </c>
      <c r="D136" s="16" t="str">
        <f t="shared" si="245"/>
        <v/>
      </c>
      <c r="E136" s="45">
        <f t="shared" si="245"/>
        <v>7871</v>
      </c>
      <c r="F136" s="21">
        <f t="shared" ref="F136:Z136" si="248">F24+F40+F56+F72+F88+F104+F120</f>
        <v>0</v>
      </c>
      <c r="G136" s="21">
        <f t="shared" si="248"/>
        <v>0</v>
      </c>
      <c r="H136" s="21">
        <f t="shared" si="248"/>
        <v>11443.254054054054</v>
      </c>
      <c r="I136" s="21">
        <f t="shared" si="248"/>
        <v>12520.992792792791</v>
      </c>
      <c r="J136" s="21">
        <f t="shared" si="248"/>
        <v>12495.020720720717</v>
      </c>
      <c r="K136" s="21">
        <f t="shared" si="248"/>
        <v>11430.574774774774</v>
      </c>
      <c r="L136" s="21">
        <f t="shared" si="248"/>
        <v>12196.853153153152</v>
      </c>
      <c r="M136" s="21">
        <f t="shared" si="248"/>
        <v>10369.605405405404</v>
      </c>
      <c r="N136" s="21">
        <f t="shared" si="248"/>
        <v>13465.599099099098</v>
      </c>
      <c r="O136" s="21">
        <f t="shared" si="248"/>
        <v>16875.302702702702</v>
      </c>
      <c r="P136" s="21">
        <f t="shared" si="248"/>
        <v>17444.43873873874</v>
      </c>
      <c r="Q136" s="21">
        <f t="shared" si="248"/>
        <v>15400.825225225226</v>
      </c>
      <c r="R136" s="21">
        <f t="shared" si="248"/>
        <v>12507.086486486485</v>
      </c>
      <c r="S136" s="21">
        <f t="shared" si="248"/>
        <v>0</v>
      </c>
      <c r="T136" s="21">
        <f t="shared" si="248"/>
        <v>0</v>
      </c>
      <c r="U136" s="21">
        <f t="shared" si="248"/>
        <v>0</v>
      </c>
      <c r="V136" s="21">
        <f t="shared" si="248"/>
        <v>0</v>
      </c>
      <c r="W136" s="21">
        <f t="shared" si="248"/>
        <v>0</v>
      </c>
      <c r="X136" s="21">
        <f t="shared" si="248"/>
        <v>0</v>
      </c>
      <c r="Y136" s="21">
        <f t="shared" si="248"/>
        <v>0</v>
      </c>
      <c r="Z136" s="21">
        <f t="shared" si="248"/>
        <v>0</v>
      </c>
      <c r="AA136" s="4"/>
    </row>
    <row r="137" spans="1:50" ht="24.95" customHeight="1" x14ac:dyDescent="0.25">
      <c r="A137" s="19"/>
      <c r="B137" s="72" t="str">
        <f t="shared" si="245"/>
        <v>Mai</v>
      </c>
      <c r="C137" s="16" t="str">
        <f t="shared" si="245"/>
        <v>Béziers</v>
      </c>
      <c r="D137" s="16" t="str">
        <f t="shared" si="245"/>
        <v/>
      </c>
      <c r="E137" s="45">
        <f t="shared" si="245"/>
        <v>7871</v>
      </c>
      <c r="F137" s="21">
        <f t="shared" ref="F137:Z137" si="249">F25+F41+F57+F73+F89+F105+F121</f>
        <v>0</v>
      </c>
      <c r="G137" s="21">
        <f t="shared" si="249"/>
        <v>0</v>
      </c>
      <c r="H137" s="21">
        <f t="shared" si="249"/>
        <v>7530.2648648648637</v>
      </c>
      <c r="I137" s="21">
        <f t="shared" si="249"/>
        <v>10864.097297297296</v>
      </c>
      <c r="J137" s="21">
        <f t="shared" si="249"/>
        <v>7197.5360360360346</v>
      </c>
      <c r="K137" s="21">
        <f t="shared" si="249"/>
        <v>6977.8981981981979</v>
      </c>
      <c r="L137" s="21">
        <f t="shared" si="249"/>
        <v>8752.3837837837818</v>
      </c>
      <c r="M137" s="21">
        <f t="shared" si="249"/>
        <v>7272.7936936936931</v>
      </c>
      <c r="N137" s="21">
        <f t="shared" si="249"/>
        <v>7173.1999999999989</v>
      </c>
      <c r="O137" s="21">
        <f t="shared" si="249"/>
        <v>7687.1198198198181</v>
      </c>
      <c r="P137" s="21">
        <f t="shared" si="249"/>
        <v>9884.3162162162153</v>
      </c>
      <c r="Q137" s="21">
        <f t="shared" si="249"/>
        <v>10665.114414414413</v>
      </c>
      <c r="R137" s="21">
        <f t="shared" si="249"/>
        <v>5597.6972972972972</v>
      </c>
      <c r="S137" s="21">
        <f t="shared" si="249"/>
        <v>0</v>
      </c>
      <c r="T137" s="21">
        <f t="shared" si="249"/>
        <v>0</v>
      </c>
      <c r="U137" s="21">
        <f t="shared" si="249"/>
        <v>0</v>
      </c>
      <c r="V137" s="21">
        <f t="shared" si="249"/>
        <v>0</v>
      </c>
      <c r="W137" s="21">
        <f t="shared" si="249"/>
        <v>0</v>
      </c>
      <c r="X137" s="21">
        <f t="shared" si="249"/>
        <v>0</v>
      </c>
      <c r="Y137" s="21">
        <f t="shared" si="249"/>
        <v>0</v>
      </c>
      <c r="Z137" s="21">
        <f t="shared" si="249"/>
        <v>0</v>
      </c>
      <c r="AA137" s="4"/>
    </row>
    <row r="138" spans="1:50" ht="24.95" customHeight="1" x14ac:dyDescent="0.25">
      <c r="A138" s="19"/>
      <c r="B138" s="72" t="str">
        <f t="shared" si="245"/>
        <v>Juin</v>
      </c>
      <c r="C138" s="16" t="str">
        <f t="shared" si="245"/>
        <v>Béziers</v>
      </c>
      <c r="D138" s="16" t="str">
        <f t="shared" si="245"/>
        <v/>
      </c>
      <c r="E138" s="45">
        <f t="shared" si="245"/>
        <v>7871</v>
      </c>
      <c r="F138" s="21">
        <f t="shared" ref="F138:Z138" si="250">F26+F42+F58+F74+F90+F106+F122</f>
        <v>0</v>
      </c>
      <c r="G138" s="21">
        <f t="shared" si="250"/>
        <v>0</v>
      </c>
      <c r="H138" s="21">
        <f t="shared" si="250"/>
        <v>6999.7801801801788</v>
      </c>
      <c r="I138" s="21">
        <f t="shared" si="250"/>
        <v>6806.7279279279273</v>
      </c>
      <c r="J138" s="21">
        <f t="shared" si="250"/>
        <v>5283.373873873873</v>
      </c>
      <c r="K138" s="21">
        <f t="shared" si="250"/>
        <v>5237.3603603603597</v>
      </c>
      <c r="L138" s="21">
        <f t="shared" si="250"/>
        <v>7369.3198198198188</v>
      </c>
      <c r="M138" s="21">
        <f t="shared" si="250"/>
        <v>5709.7657657657655</v>
      </c>
      <c r="N138" s="21">
        <f t="shared" si="250"/>
        <v>5228.7711711711709</v>
      </c>
      <c r="O138" s="21">
        <f t="shared" si="250"/>
        <v>5895.2513513513504</v>
      </c>
      <c r="P138" s="21">
        <f t="shared" si="250"/>
        <v>8255.6423423423403</v>
      </c>
      <c r="Q138" s="21">
        <f t="shared" si="250"/>
        <v>5120.9972972972973</v>
      </c>
      <c r="R138" s="21">
        <f t="shared" si="250"/>
        <v>4759.6378378378377</v>
      </c>
      <c r="S138" s="21">
        <f t="shared" si="250"/>
        <v>0</v>
      </c>
      <c r="T138" s="21">
        <f t="shared" si="250"/>
        <v>0</v>
      </c>
      <c r="U138" s="21">
        <f t="shared" si="250"/>
        <v>0</v>
      </c>
      <c r="V138" s="21">
        <f t="shared" si="250"/>
        <v>0</v>
      </c>
      <c r="W138" s="21">
        <f t="shared" si="250"/>
        <v>0</v>
      </c>
      <c r="X138" s="21">
        <f t="shared" si="250"/>
        <v>0</v>
      </c>
      <c r="Y138" s="21">
        <f t="shared" si="250"/>
        <v>0</v>
      </c>
      <c r="Z138" s="21">
        <f t="shared" si="250"/>
        <v>0</v>
      </c>
      <c r="AA138" s="4"/>
    </row>
    <row r="139" spans="1:50" ht="24.95" customHeight="1" x14ac:dyDescent="0.25">
      <c r="A139" s="19"/>
      <c r="B139" s="72" t="str">
        <f t="shared" si="245"/>
        <v>Juillet</v>
      </c>
      <c r="C139" s="16" t="str">
        <f t="shared" si="245"/>
        <v>Béziers</v>
      </c>
      <c r="D139" s="16" t="str">
        <f t="shared" si="245"/>
        <v/>
      </c>
      <c r="E139" s="45">
        <f t="shared" si="245"/>
        <v>7871</v>
      </c>
      <c r="F139" s="21">
        <f t="shared" ref="F139:Z139" si="251">F27+F43+F59+F75+F91+F107+F123</f>
        <v>0</v>
      </c>
      <c r="G139" s="21">
        <f t="shared" si="251"/>
        <v>0</v>
      </c>
      <c r="H139" s="21">
        <f t="shared" si="251"/>
        <v>5070.4846846846849</v>
      </c>
      <c r="I139" s="21">
        <f t="shared" si="251"/>
        <v>5026.1072072072066</v>
      </c>
      <c r="J139" s="21">
        <f t="shared" si="251"/>
        <v>4784.7918918918913</v>
      </c>
      <c r="K139" s="21">
        <f t="shared" si="251"/>
        <v>4499.508108108108</v>
      </c>
      <c r="L139" s="21">
        <f t="shared" si="251"/>
        <v>7894.0783783783781</v>
      </c>
      <c r="M139" s="21">
        <f t="shared" si="251"/>
        <v>5104.841441441441</v>
      </c>
      <c r="N139" s="21">
        <f t="shared" si="251"/>
        <v>5609.9675675675662</v>
      </c>
      <c r="O139" s="21">
        <f t="shared" si="251"/>
        <v>5256.1747747747741</v>
      </c>
      <c r="P139" s="21">
        <f t="shared" si="251"/>
        <v>9499.0297297297293</v>
      </c>
      <c r="Q139" s="21">
        <f t="shared" si="251"/>
        <v>4417.2972972972966</v>
      </c>
      <c r="R139" s="21">
        <f t="shared" si="251"/>
        <v>4149.8054054054046</v>
      </c>
      <c r="S139" s="21">
        <f t="shared" si="251"/>
        <v>0</v>
      </c>
      <c r="T139" s="21">
        <f t="shared" si="251"/>
        <v>0</v>
      </c>
      <c r="U139" s="21">
        <f t="shared" si="251"/>
        <v>0</v>
      </c>
      <c r="V139" s="21">
        <f t="shared" si="251"/>
        <v>0</v>
      </c>
      <c r="W139" s="21">
        <f t="shared" si="251"/>
        <v>0</v>
      </c>
      <c r="X139" s="21">
        <f t="shared" si="251"/>
        <v>0</v>
      </c>
      <c r="Y139" s="21">
        <f t="shared" si="251"/>
        <v>0</v>
      </c>
      <c r="Z139" s="21">
        <f t="shared" si="251"/>
        <v>0</v>
      </c>
      <c r="AA139" s="4"/>
    </row>
    <row r="140" spans="1:50" ht="24.95" customHeight="1" x14ac:dyDescent="0.25">
      <c r="A140" s="19"/>
      <c r="B140" s="72" t="str">
        <f t="shared" si="245"/>
        <v>Août</v>
      </c>
      <c r="C140" s="16" t="str">
        <f t="shared" si="245"/>
        <v>Béziers</v>
      </c>
      <c r="D140" s="16" t="str">
        <f t="shared" si="245"/>
        <v/>
      </c>
      <c r="E140" s="45">
        <f t="shared" si="245"/>
        <v>7871</v>
      </c>
      <c r="F140" s="21">
        <f t="shared" ref="F140:Z140" si="252">F28+F44+F60+F76+F92+F108+F124</f>
        <v>0</v>
      </c>
      <c r="G140" s="21">
        <f t="shared" si="252"/>
        <v>0</v>
      </c>
      <c r="H140" s="21">
        <f t="shared" si="252"/>
        <v>4923.4459459459458</v>
      </c>
      <c r="I140" s="21">
        <f t="shared" si="252"/>
        <v>5036.7414414414407</v>
      </c>
      <c r="J140" s="21">
        <f t="shared" si="252"/>
        <v>4465.151351351351</v>
      </c>
      <c r="K140" s="21">
        <f t="shared" si="252"/>
        <v>4882.7495495495486</v>
      </c>
      <c r="L140" s="21">
        <f t="shared" si="252"/>
        <v>5657.2081081081078</v>
      </c>
      <c r="M140" s="21">
        <f t="shared" si="252"/>
        <v>4729.5756756756755</v>
      </c>
      <c r="N140" s="21">
        <f t="shared" si="252"/>
        <v>5884.4126126126121</v>
      </c>
      <c r="O140" s="21">
        <f t="shared" si="252"/>
        <v>5186.4387387387378</v>
      </c>
      <c r="P140" s="21">
        <f t="shared" si="252"/>
        <v>9717.8495495495481</v>
      </c>
      <c r="Q140" s="21">
        <f t="shared" si="252"/>
        <v>4314.840540540541</v>
      </c>
      <c r="R140" s="21">
        <f t="shared" si="252"/>
        <v>4302.7747747747744</v>
      </c>
      <c r="S140" s="21">
        <f t="shared" si="252"/>
        <v>0</v>
      </c>
      <c r="T140" s="21">
        <f t="shared" si="252"/>
        <v>0</v>
      </c>
      <c r="U140" s="21">
        <f t="shared" si="252"/>
        <v>0</v>
      </c>
      <c r="V140" s="21">
        <f t="shared" si="252"/>
        <v>0</v>
      </c>
      <c r="W140" s="21">
        <f t="shared" si="252"/>
        <v>0</v>
      </c>
      <c r="X140" s="21">
        <f t="shared" si="252"/>
        <v>0</v>
      </c>
      <c r="Y140" s="21">
        <f t="shared" si="252"/>
        <v>0</v>
      </c>
      <c r="Z140" s="21">
        <f t="shared" si="252"/>
        <v>0</v>
      </c>
      <c r="AA140" s="4"/>
    </row>
    <row r="141" spans="1:50" ht="24.95" customHeight="1" x14ac:dyDescent="0.25">
      <c r="A141" s="19"/>
      <c r="B141" s="72" t="str">
        <f t="shared" si="245"/>
        <v>Septembre</v>
      </c>
      <c r="C141" s="16" t="str">
        <f t="shared" si="245"/>
        <v>Béziers</v>
      </c>
      <c r="D141" s="16" t="str">
        <f t="shared" si="245"/>
        <v/>
      </c>
      <c r="E141" s="45">
        <f t="shared" si="245"/>
        <v>7871</v>
      </c>
      <c r="F141" s="21">
        <f t="shared" ref="F141:Z141" si="253">F29+F45+F61+F77+F93+F109+F125</f>
        <v>0</v>
      </c>
      <c r="G141" s="21">
        <f t="shared" si="253"/>
        <v>0</v>
      </c>
      <c r="H141" s="21">
        <f t="shared" si="253"/>
        <v>4630.1864864864865</v>
      </c>
      <c r="I141" s="21">
        <f t="shared" si="253"/>
        <v>5082.1414414414412</v>
      </c>
      <c r="J141" s="21">
        <f t="shared" si="253"/>
        <v>4761.8873873873863</v>
      </c>
      <c r="K141" s="21">
        <f t="shared" si="253"/>
        <v>5320.5936936936932</v>
      </c>
      <c r="L141" s="21">
        <f t="shared" si="253"/>
        <v>7168.4963963963955</v>
      </c>
      <c r="M141" s="21">
        <f t="shared" si="253"/>
        <v>5063.5315315315311</v>
      </c>
      <c r="N141" s="21">
        <f t="shared" si="253"/>
        <v>6378.9045045045041</v>
      </c>
      <c r="O141" s="21">
        <f t="shared" si="253"/>
        <v>5755.5747747747737</v>
      </c>
      <c r="P141" s="21">
        <f t="shared" si="253"/>
        <v>9390.8468468468454</v>
      </c>
      <c r="Q141" s="21">
        <f t="shared" si="253"/>
        <v>4277.0072072072062</v>
      </c>
      <c r="R141" s="21">
        <f t="shared" si="253"/>
        <v>4282.3243243243242</v>
      </c>
      <c r="S141" s="21">
        <f t="shared" si="253"/>
        <v>0</v>
      </c>
      <c r="T141" s="21">
        <f t="shared" si="253"/>
        <v>0</v>
      </c>
      <c r="U141" s="21">
        <f t="shared" si="253"/>
        <v>0</v>
      </c>
      <c r="V141" s="21">
        <f t="shared" si="253"/>
        <v>0</v>
      </c>
      <c r="W141" s="21">
        <f t="shared" si="253"/>
        <v>0</v>
      </c>
      <c r="X141" s="21">
        <f t="shared" si="253"/>
        <v>0</v>
      </c>
      <c r="Y141" s="21">
        <f t="shared" si="253"/>
        <v>0</v>
      </c>
      <c r="Z141" s="21">
        <f t="shared" si="253"/>
        <v>0</v>
      </c>
      <c r="AA141" s="4"/>
    </row>
    <row r="142" spans="1:50" ht="24.95" customHeight="1" x14ac:dyDescent="0.25">
      <c r="A142" s="19"/>
      <c r="B142" s="72" t="str">
        <f t="shared" si="245"/>
        <v>Octobre</v>
      </c>
      <c r="C142" s="16" t="str">
        <f t="shared" si="245"/>
        <v>Béziers</v>
      </c>
      <c r="D142" s="16" t="str">
        <f t="shared" si="245"/>
        <v/>
      </c>
      <c r="E142" s="45">
        <f t="shared" si="245"/>
        <v>7871</v>
      </c>
      <c r="F142" s="21">
        <f t="shared" ref="F142:Z142" si="254">F30+F46+F62+F78+F94+F110+F126</f>
        <v>0</v>
      </c>
      <c r="G142" s="21">
        <f t="shared" si="254"/>
        <v>0</v>
      </c>
      <c r="H142" s="21">
        <f t="shared" si="254"/>
        <v>6700.7945945945939</v>
      </c>
      <c r="I142" s="21">
        <f t="shared" si="254"/>
        <v>5177.4405405405405</v>
      </c>
      <c r="J142" s="21">
        <f t="shared" si="254"/>
        <v>5127.745945945946</v>
      </c>
      <c r="K142" s="21">
        <f t="shared" si="254"/>
        <v>7740.699999999998</v>
      </c>
      <c r="L142" s="21">
        <f t="shared" si="254"/>
        <v>10487.604504504503</v>
      </c>
      <c r="M142" s="21">
        <f t="shared" si="254"/>
        <v>5436.5477477477461</v>
      </c>
      <c r="N142" s="21">
        <f t="shared" si="254"/>
        <v>7953.1801801801803</v>
      </c>
      <c r="O142" s="21">
        <f t="shared" si="254"/>
        <v>7541.103603603603</v>
      </c>
      <c r="P142" s="21">
        <f t="shared" si="254"/>
        <v>13299.132432432432</v>
      </c>
      <c r="Q142" s="21">
        <f t="shared" si="254"/>
        <v>6818.9981981981973</v>
      </c>
      <c r="R142" s="21">
        <f t="shared" si="254"/>
        <v>4151.6459459459447</v>
      </c>
      <c r="S142" s="21">
        <f t="shared" si="254"/>
        <v>0</v>
      </c>
      <c r="T142" s="21">
        <f t="shared" si="254"/>
        <v>0</v>
      </c>
      <c r="U142" s="21">
        <f t="shared" si="254"/>
        <v>0</v>
      </c>
      <c r="V142" s="21">
        <f t="shared" si="254"/>
        <v>0</v>
      </c>
      <c r="W142" s="21">
        <f t="shared" si="254"/>
        <v>0</v>
      </c>
      <c r="X142" s="21">
        <f t="shared" si="254"/>
        <v>0</v>
      </c>
      <c r="Y142" s="21">
        <f t="shared" si="254"/>
        <v>0</v>
      </c>
      <c r="Z142" s="21">
        <f t="shared" si="254"/>
        <v>0</v>
      </c>
      <c r="AA142" s="4"/>
    </row>
    <row r="143" spans="1:50" ht="24.95" customHeight="1" x14ac:dyDescent="0.25">
      <c r="A143" s="19"/>
      <c r="B143" s="72" t="str">
        <f t="shared" si="245"/>
        <v>Novembre</v>
      </c>
      <c r="C143" s="16" t="str">
        <f t="shared" si="245"/>
        <v>Béziers</v>
      </c>
      <c r="D143" s="16" t="str">
        <f t="shared" si="245"/>
        <v/>
      </c>
      <c r="E143" s="45">
        <f t="shared" si="245"/>
        <v>7871</v>
      </c>
      <c r="F143" s="21">
        <f t="shared" ref="F143:Z143" si="255">F31+F47+F63+F79+F95+F111+F127</f>
        <v>0</v>
      </c>
      <c r="G143" s="21">
        <f t="shared" si="255"/>
        <v>0</v>
      </c>
      <c r="H143" s="21">
        <f t="shared" si="255"/>
        <v>19256.348648648647</v>
      </c>
      <c r="I143" s="21">
        <f t="shared" si="255"/>
        <v>19664.539639639639</v>
      </c>
      <c r="J143" s="21">
        <f t="shared" si="255"/>
        <v>14342.718918918919</v>
      </c>
      <c r="K143" s="21">
        <f t="shared" si="255"/>
        <v>13429.606306306307</v>
      </c>
      <c r="L143" s="21">
        <f t="shared" si="255"/>
        <v>19512.592792792791</v>
      </c>
      <c r="M143" s="21">
        <f t="shared" si="255"/>
        <v>19408.09099099099</v>
      </c>
      <c r="N143" s="21">
        <f t="shared" si="255"/>
        <v>21599.970270270267</v>
      </c>
      <c r="O143" s="21">
        <f t="shared" si="255"/>
        <v>18105.397297297295</v>
      </c>
      <c r="P143" s="21">
        <f t="shared" si="255"/>
        <v>18381.069369369365</v>
      </c>
      <c r="Q143" s="21">
        <f t="shared" si="255"/>
        <v>13752.927927927925</v>
      </c>
      <c r="R143" s="21">
        <f t="shared" si="255"/>
        <v>8220.2630630630629</v>
      </c>
      <c r="S143" s="21">
        <f t="shared" si="255"/>
        <v>0</v>
      </c>
      <c r="T143" s="21">
        <f t="shared" si="255"/>
        <v>0</v>
      </c>
      <c r="U143" s="21">
        <f t="shared" si="255"/>
        <v>0</v>
      </c>
      <c r="V143" s="21">
        <f t="shared" si="255"/>
        <v>0</v>
      </c>
      <c r="W143" s="21">
        <f t="shared" si="255"/>
        <v>0</v>
      </c>
      <c r="X143" s="21">
        <f t="shared" si="255"/>
        <v>0</v>
      </c>
      <c r="Y143" s="21">
        <f t="shared" si="255"/>
        <v>0</v>
      </c>
      <c r="Z143" s="21">
        <f t="shared" si="255"/>
        <v>0</v>
      </c>
      <c r="AA143" s="4"/>
    </row>
    <row r="144" spans="1:50" ht="24.95" customHeight="1" x14ac:dyDescent="0.25">
      <c r="A144" s="19"/>
      <c r="B144" s="72" t="str">
        <f t="shared" si="245"/>
        <v>Décembre</v>
      </c>
      <c r="C144" s="16" t="str">
        <f t="shared" si="245"/>
        <v>Béziers</v>
      </c>
      <c r="D144" s="16" t="str">
        <f t="shared" si="245"/>
        <v/>
      </c>
      <c r="E144" s="45">
        <f t="shared" si="245"/>
        <v>7871</v>
      </c>
      <c r="F144" s="21">
        <f t="shared" ref="F144:Z144" si="256">F32+F48+F64+F80+F96+F112+F128</f>
        <v>0</v>
      </c>
      <c r="G144" s="21">
        <f t="shared" si="256"/>
        <v>0</v>
      </c>
      <c r="H144" s="21">
        <f t="shared" si="256"/>
        <v>30020.238738738735</v>
      </c>
      <c r="I144" s="21">
        <f t="shared" si="256"/>
        <v>27065.148648648646</v>
      </c>
      <c r="J144" s="21">
        <f t="shared" si="256"/>
        <v>23970.586486486489</v>
      </c>
      <c r="K144" s="21">
        <f t="shared" si="256"/>
        <v>15679.973873873871</v>
      </c>
      <c r="L144" s="21">
        <f t="shared" si="256"/>
        <v>20956.190090090087</v>
      </c>
      <c r="M144" s="21">
        <f t="shared" si="256"/>
        <v>27246.748648648645</v>
      </c>
      <c r="N144" s="21">
        <f t="shared" si="256"/>
        <v>25915.729771531525</v>
      </c>
      <c r="O144" s="21">
        <f t="shared" si="256"/>
        <v>22458.480180180177</v>
      </c>
      <c r="P144" s="21">
        <f t="shared" si="256"/>
        <v>23796.786694414415</v>
      </c>
      <c r="Q144" s="21">
        <f t="shared" si="256"/>
        <v>20452.699999999997</v>
      </c>
      <c r="R144" s="21">
        <f t="shared" si="256"/>
        <v>16485.108108108107</v>
      </c>
      <c r="S144" s="21">
        <f t="shared" si="256"/>
        <v>0</v>
      </c>
      <c r="T144" s="21">
        <f t="shared" si="256"/>
        <v>0</v>
      </c>
      <c r="U144" s="21">
        <f t="shared" si="256"/>
        <v>0</v>
      </c>
      <c r="V144" s="21">
        <f t="shared" si="256"/>
        <v>0</v>
      </c>
      <c r="W144" s="21">
        <f t="shared" si="256"/>
        <v>0</v>
      </c>
      <c r="X144" s="21">
        <f t="shared" si="256"/>
        <v>0</v>
      </c>
      <c r="Y144" s="21">
        <f t="shared" si="256"/>
        <v>0</v>
      </c>
      <c r="Z144" s="21">
        <f t="shared" si="256"/>
        <v>0</v>
      </c>
      <c r="AA144" s="4"/>
    </row>
    <row r="145" spans="1:27" ht="24.95" customHeight="1" x14ac:dyDescent="0.25">
      <c r="A145" s="19"/>
      <c r="B145" s="86" t="s">
        <v>38</v>
      </c>
      <c r="C145" s="16" t="str">
        <f t="shared" si="245"/>
        <v>Béziers</v>
      </c>
      <c r="D145" s="16" t="str">
        <f t="shared" si="245"/>
        <v/>
      </c>
      <c r="E145" s="45">
        <f t="shared" si="245"/>
        <v>7871</v>
      </c>
      <c r="F145" s="103">
        <f>SUM(F133:F144)</f>
        <v>0</v>
      </c>
      <c r="G145" s="103">
        <f t="shared" ref="G145" si="257">SUM(G133:G144)</f>
        <v>0</v>
      </c>
      <c r="H145" s="103">
        <f t="shared" ref="H145" si="258">SUM(H133:H144)</f>
        <v>174506.55675675673</v>
      </c>
      <c r="I145" s="103">
        <f t="shared" ref="I145" si="259">SUM(I133:I144)</f>
        <v>186645.3306306306</v>
      </c>
      <c r="J145" s="103">
        <f t="shared" ref="J145" si="260">SUM(J133:J144)</f>
        <v>151859.11441441439</v>
      </c>
      <c r="K145" s="103">
        <f t="shared" ref="K145" si="261">SUM(K133:K144)</f>
        <v>154241.3873873874</v>
      </c>
      <c r="L145" s="103">
        <f t="shared" ref="L145" si="262">SUM(L133:L144)</f>
        <v>161839.75225225225</v>
      </c>
      <c r="M145" s="103">
        <f t="shared" ref="M145" si="263">SUM(M133:M144)</f>
        <v>161230.32882882879</v>
      </c>
      <c r="N145" s="103">
        <f t="shared" ref="N145" si="264">SUM(N133:N144)</f>
        <v>174639.79013189187</v>
      </c>
      <c r="O145" s="103">
        <f t="shared" ref="O145" si="265">SUM(O133:O144)</f>
        <v>169695.79279279275</v>
      </c>
      <c r="P145" s="103">
        <f t="shared" ref="P145" si="266">SUM(P133:P144)</f>
        <v>188093.45606378376</v>
      </c>
      <c r="Q145" s="103">
        <f t="shared" ref="Q145:Z145" si="267">SUM(Q133:Q144)</f>
        <v>152710.46666666662</v>
      </c>
      <c r="R145" s="103">
        <f t="shared" si="267"/>
        <v>126145.74054054053</v>
      </c>
      <c r="S145" s="103">
        <f t="shared" si="267"/>
        <v>0</v>
      </c>
      <c r="T145" s="103">
        <f t="shared" si="267"/>
        <v>0</v>
      </c>
      <c r="U145" s="103">
        <f t="shared" si="267"/>
        <v>0</v>
      </c>
      <c r="V145" s="103">
        <f t="shared" si="267"/>
        <v>0</v>
      </c>
      <c r="W145" s="103">
        <f t="shared" si="267"/>
        <v>0</v>
      </c>
      <c r="X145" s="103">
        <f t="shared" si="267"/>
        <v>0</v>
      </c>
      <c r="Y145" s="103">
        <f t="shared" si="267"/>
        <v>0</v>
      </c>
      <c r="Z145" s="103">
        <f t="shared" si="267"/>
        <v>0</v>
      </c>
      <c r="AA145" s="4"/>
    </row>
    <row r="146" spans="1:27" ht="50.1" customHeight="1" x14ac:dyDescent="0.25">
      <c r="A146" s="19"/>
      <c r="B146" s="296" t="s">
        <v>76</v>
      </c>
      <c r="C146" s="296"/>
      <c r="D146" s="296"/>
      <c r="E146" s="296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5"/>
      <c r="AA146" s="4"/>
    </row>
    <row r="147" spans="1:27" ht="50.1" customHeight="1" x14ac:dyDescent="0.25">
      <c r="A147" s="19"/>
      <c r="B147" s="297"/>
      <c r="C147" s="297"/>
      <c r="D147" s="297"/>
      <c r="E147" s="297"/>
      <c r="F147" s="294" t="s">
        <v>74</v>
      </c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5"/>
      <c r="AA147" s="4"/>
    </row>
    <row r="148" spans="1:27" ht="50.1" customHeight="1" x14ac:dyDescent="0.25">
      <c r="A148" s="19"/>
      <c r="B148" s="96" t="str">
        <f>B132</f>
        <v>Mois</v>
      </c>
      <c r="C148" s="97" t="str">
        <f t="shared" ref="B148:E149" si="268">C36</f>
        <v xml:space="preserve">VILLE : </v>
      </c>
      <c r="D148" s="97" t="str">
        <f t="shared" si="268"/>
        <v>ANNEE</v>
      </c>
      <c r="E148" s="97" t="str">
        <f t="shared" si="268"/>
        <v xml:space="preserve">Surface de plancher </v>
      </c>
      <c r="F148" s="98">
        <v>2010</v>
      </c>
      <c r="G148" s="98">
        <f>F148+1</f>
        <v>2011</v>
      </c>
      <c r="H148" s="98">
        <f>G148+1</f>
        <v>2012</v>
      </c>
      <c r="I148" s="98">
        <f t="shared" ref="I148:Q148" si="269">H148+1</f>
        <v>2013</v>
      </c>
      <c r="J148" s="98">
        <f t="shared" si="269"/>
        <v>2014</v>
      </c>
      <c r="K148" s="98">
        <f t="shared" si="269"/>
        <v>2015</v>
      </c>
      <c r="L148" s="98">
        <f t="shared" si="269"/>
        <v>2016</v>
      </c>
      <c r="M148" s="98">
        <f t="shared" si="269"/>
        <v>2017</v>
      </c>
      <c r="N148" s="98">
        <f t="shared" si="269"/>
        <v>2018</v>
      </c>
      <c r="O148" s="98">
        <f t="shared" si="269"/>
        <v>2019</v>
      </c>
      <c r="P148" s="98">
        <f t="shared" si="269"/>
        <v>2020</v>
      </c>
      <c r="Q148" s="98">
        <f t="shared" si="269"/>
        <v>2021</v>
      </c>
      <c r="R148" s="98">
        <f t="shared" ref="R148" si="270">Q148+1</f>
        <v>2022</v>
      </c>
      <c r="S148" s="98">
        <f t="shared" ref="S148" si="271">R148+1</f>
        <v>2023</v>
      </c>
      <c r="T148" s="98">
        <f t="shared" ref="T148" si="272">S148+1</f>
        <v>2024</v>
      </c>
      <c r="U148" s="98">
        <f t="shared" ref="U148" si="273">T148+1</f>
        <v>2025</v>
      </c>
      <c r="V148" s="98">
        <f t="shared" ref="V148" si="274">U148+1</f>
        <v>2026</v>
      </c>
      <c r="W148" s="98">
        <f t="shared" ref="W148" si="275">V148+1</f>
        <v>2027</v>
      </c>
      <c r="X148" s="98">
        <f t="shared" ref="X148" si="276">W148+1</f>
        <v>2028</v>
      </c>
      <c r="Y148" s="98">
        <f t="shared" ref="Y148" si="277">X148+1</f>
        <v>2029</v>
      </c>
      <c r="Z148" s="98">
        <f t="shared" ref="Z148" si="278">Y148+1</f>
        <v>2030</v>
      </c>
      <c r="AA148" s="4"/>
    </row>
    <row r="149" spans="1:27" ht="24.95" customHeight="1" x14ac:dyDescent="0.25">
      <c r="A149" s="19"/>
      <c r="B149" s="72" t="str">
        <f t="shared" si="268"/>
        <v>Janvier</v>
      </c>
      <c r="C149" s="16" t="str">
        <f t="shared" si="268"/>
        <v>Béziers</v>
      </c>
      <c r="D149" s="16" t="str">
        <f t="shared" si="268"/>
        <v/>
      </c>
      <c r="E149" s="45">
        <f t="shared" si="268"/>
        <v>7871</v>
      </c>
      <c r="F149" s="21">
        <f>F5+F133</f>
        <v>0</v>
      </c>
      <c r="G149" s="21">
        <f t="shared" ref="G149:Z149" si="279">G5+G133</f>
        <v>0</v>
      </c>
      <c r="H149" s="21">
        <f t="shared" si="279"/>
        <v>2749756.9909909908</v>
      </c>
      <c r="I149" s="21">
        <f t="shared" si="279"/>
        <v>3383816.9198198197</v>
      </c>
      <c r="J149" s="21">
        <f t="shared" si="279"/>
        <v>3210966.571171171</v>
      </c>
      <c r="K149" s="21">
        <f t="shared" si="279"/>
        <v>3166301.2477477477</v>
      </c>
      <c r="L149" s="21">
        <f t="shared" si="279"/>
        <v>3053049.4180180179</v>
      </c>
      <c r="M149" s="21">
        <f t="shared" si="279"/>
        <v>2912859.8459459459</v>
      </c>
      <c r="N149" s="21">
        <f t="shared" si="279"/>
        <v>2721792.0018018018</v>
      </c>
      <c r="O149" s="21">
        <f t="shared" si="279"/>
        <v>2915780.2063063062</v>
      </c>
      <c r="P149" s="21">
        <f t="shared" si="279"/>
        <v>2974514.8846846847</v>
      </c>
      <c r="Q149" s="21">
        <f t="shared" si="279"/>
        <v>3143736.5423423424</v>
      </c>
      <c r="R149" s="21">
        <f t="shared" si="279"/>
        <v>3257063.7846846846</v>
      </c>
      <c r="S149" s="21">
        <f t="shared" si="279"/>
        <v>0</v>
      </c>
      <c r="T149" s="21">
        <f t="shared" si="279"/>
        <v>0</v>
      </c>
      <c r="U149" s="21">
        <f t="shared" si="279"/>
        <v>0</v>
      </c>
      <c r="V149" s="21">
        <f t="shared" si="279"/>
        <v>0</v>
      </c>
      <c r="W149" s="21">
        <f t="shared" si="279"/>
        <v>0</v>
      </c>
      <c r="X149" s="21">
        <f t="shared" si="279"/>
        <v>0</v>
      </c>
      <c r="Y149" s="21">
        <f t="shared" si="279"/>
        <v>0</v>
      </c>
      <c r="Z149" s="21">
        <f t="shared" si="279"/>
        <v>0</v>
      </c>
      <c r="AA149" s="4"/>
    </row>
    <row r="150" spans="1:27" ht="24.95" customHeight="1" x14ac:dyDescent="0.25">
      <c r="A150" s="19"/>
      <c r="B150" s="72" t="str">
        <f t="shared" ref="B150:E161" si="280">B38</f>
        <v>Février</v>
      </c>
      <c r="C150" s="16" t="str">
        <f t="shared" si="280"/>
        <v>Béziers</v>
      </c>
      <c r="D150" s="16" t="str">
        <f t="shared" si="280"/>
        <v/>
      </c>
      <c r="E150" s="45">
        <f t="shared" si="280"/>
        <v>7871</v>
      </c>
      <c r="F150" s="21">
        <f t="shared" ref="F150:Z150" si="281">F6+F134</f>
        <v>0</v>
      </c>
      <c r="G150" s="21">
        <f t="shared" si="281"/>
        <v>0</v>
      </c>
      <c r="H150" s="21">
        <f t="shared" si="281"/>
        <v>2815886.3792792792</v>
      </c>
      <c r="I150" s="21">
        <f t="shared" si="281"/>
        <v>2943824.5189189189</v>
      </c>
      <c r="J150" s="21">
        <f t="shared" si="281"/>
        <v>2754661.3306306307</v>
      </c>
      <c r="K150" s="21">
        <f t="shared" si="281"/>
        <v>2755408.0045045046</v>
      </c>
      <c r="L150" s="21">
        <f t="shared" si="281"/>
        <v>2746804.8261261261</v>
      </c>
      <c r="M150" s="21">
        <f t="shared" si="281"/>
        <v>2349237.0576576577</v>
      </c>
      <c r="N150" s="21">
        <f t="shared" si="281"/>
        <v>2643564.5225225226</v>
      </c>
      <c r="O150" s="21">
        <f t="shared" si="281"/>
        <v>2384921.4864864866</v>
      </c>
      <c r="P150" s="21">
        <f t="shared" si="281"/>
        <v>2523293.7009009011</v>
      </c>
      <c r="Q150" s="21">
        <f t="shared" si="281"/>
        <v>2646492.1207207208</v>
      </c>
      <c r="R150" s="21">
        <f t="shared" si="281"/>
        <v>2698428.2873873874</v>
      </c>
      <c r="S150" s="21">
        <f t="shared" si="281"/>
        <v>0</v>
      </c>
      <c r="T150" s="21">
        <f t="shared" si="281"/>
        <v>0</v>
      </c>
      <c r="U150" s="21">
        <f t="shared" si="281"/>
        <v>0</v>
      </c>
      <c r="V150" s="21">
        <f t="shared" si="281"/>
        <v>0</v>
      </c>
      <c r="W150" s="21">
        <f t="shared" si="281"/>
        <v>0</v>
      </c>
      <c r="X150" s="21">
        <f t="shared" si="281"/>
        <v>0</v>
      </c>
      <c r="Y150" s="21">
        <f t="shared" si="281"/>
        <v>0</v>
      </c>
      <c r="Z150" s="21">
        <f t="shared" si="281"/>
        <v>0</v>
      </c>
      <c r="AA150" s="4"/>
    </row>
    <row r="151" spans="1:27" ht="24.95" customHeight="1" x14ac:dyDescent="0.25">
      <c r="A151" s="19"/>
      <c r="B151" s="72" t="str">
        <f t="shared" si="280"/>
        <v>Mars</v>
      </c>
      <c r="C151" s="16" t="str">
        <f t="shared" si="280"/>
        <v>Béziers</v>
      </c>
      <c r="D151" s="16" t="str">
        <f t="shared" si="280"/>
        <v/>
      </c>
      <c r="E151" s="45">
        <f t="shared" si="280"/>
        <v>7871</v>
      </c>
      <c r="F151" s="21">
        <f t="shared" ref="F151:Z151" si="282">F7+F135</f>
        <v>0</v>
      </c>
      <c r="G151" s="21">
        <f t="shared" si="282"/>
        <v>0</v>
      </c>
      <c r="H151" s="21">
        <f t="shared" si="282"/>
        <v>2301344.3882882884</v>
      </c>
      <c r="I151" s="21">
        <f t="shared" si="282"/>
        <v>3018527.9549549548</v>
      </c>
      <c r="J151" s="21">
        <f t="shared" si="282"/>
        <v>2746298.4</v>
      </c>
      <c r="K151" s="21">
        <f t="shared" si="282"/>
        <v>2715669.1702702702</v>
      </c>
      <c r="L151" s="21">
        <f t="shared" si="282"/>
        <v>2893478.7810810809</v>
      </c>
      <c r="M151" s="21">
        <f t="shared" si="282"/>
        <v>2424151.9243243244</v>
      </c>
      <c r="N151" s="21">
        <f t="shared" si="282"/>
        <v>2686393.5306306304</v>
      </c>
      <c r="O151" s="21">
        <f t="shared" si="282"/>
        <v>2384281.2567567569</v>
      </c>
      <c r="P151" s="21">
        <f t="shared" si="282"/>
        <v>2683319.7585585588</v>
      </c>
      <c r="Q151" s="21">
        <f t="shared" si="282"/>
        <v>2815629.0954954955</v>
      </c>
      <c r="R151" s="21">
        <f t="shared" si="282"/>
        <v>2911381.3252252252</v>
      </c>
      <c r="S151" s="21">
        <f t="shared" si="282"/>
        <v>0</v>
      </c>
      <c r="T151" s="21">
        <f t="shared" si="282"/>
        <v>0</v>
      </c>
      <c r="U151" s="21">
        <f t="shared" si="282"/>
        <v>0</v>
      </c>
      <c r="V151" s="21">
        <f t="shared" si="282"/>
        <v>0</v>
      </c>
      <c r="W151" s="21">
        <f t="shared" si="282"/>
        <v>0</v>
      </c>
      <c r="X151" s="21">
        <f t="shared" si="282"/>
        <v>0</v>
      </c>
      <c r="Y151" s="21">
        <f t="shared" si="282"/>
        <v>0</v>
      </c>
      <c r="Z151" s="21">
        <f t="shared" si="282"/>
        <v>0</v>
      </c>
      <c r="AA151" s="4"/>
    </row>
    <row r="152" spans="1:27" ht="24.95" customHeight="1" x14ac:dyDescent="0.25">
      <c r="A152" s="19"/>
      <c r="B152" s="72" t="str">
        <f t="shared" si="280"/>
        <v>Avril</v>
      </c>
      <c r="C152" s="16" t="str">
        <f t="shared" si="280"/>
        <v>Béziers</v>
      </c>
      <c r="D152" s="16" t="str">
        <f t="shared" si="280"/>
        <v/>
      </c>
      <c r="E152" s="45">
        <f t="shared" si="280"/>
        <v>7871</v>
      </c>
      <c r="F152" s="21">
        <f t="shared" ref="F152:Z152" si="283">F8+F136</f>
        <v>0</v>
      </c>
      <c r="G152" s="21">
        <f t="shared" si="283"/>
        <v>0</v>
      </c>
      <c r="H152" s="21">
        <f t="shared" si="283"/>
        <v>2155955.2540540542</v>
      </c>
      <c r="I152" s="21">
        <f t="shared" si="283"/>
        <v>2655272.9927927926</v>
      </c>
      <c r="J152" s="21">
        <f t="shared" si="283"/>
        <v>2409487.0207207208</v>
      </c>
      <c r="K152" s="21">
        <f t="shared" si="283"/>
        <v>2299814.5747747747</v>
      </c>
      <c r="L152" s="21">
        <f t="shared" si="283"/>
        <v>2557028.8531531533</v>
      </c>
      <c r="M152" s="21">
        <f t="shared" si="283"/>
        <v>2182529.6054054056</v>
      </c>
      <c r="N152" s="21">
        <f t="shared" si="283"/>
        <v>2238937.5990990992</v>
      </c>
      <c r="O152" s="21">
        <f t="shared" si="283"/>
        <v>2228587.3027027026</v>
      </c>
      <c r="P152" s="21">
        <f t="shared" si="283"/>
        <v>2425316.4387387387</v>
      </c>
      <c r="Q152" s="21">
        <f t="shared" si="283"/>
        <v>2536808.8252252252</v>
      </c>
      <c r="R152" s="21">
        <f t="shared" si="283"/>
        <v>2502811.0864864867</v>
      </c>
      <c r="S152" s="21">
        <f t="shared" si="283"/>
        <v>0</v>
      </c>
      <c r="T152" s="21">
        <f t="shared" si="283"/>
        <v>0</v>
      </c>
      <c r="U152" s="21">
        <f t="shared" si="283"/>
        <v>0</v>
      </c>
      <c r="V152" s="21">
        <f t="shared" si="283"/>
        <v>0</v>
      </c>
      <c r="W152" s="21">
        <f t="shared" si="283"/>
        <v>0</v>
      </c>
      <c r="X152" s="21">
        <f t="shared" si="283"/>
        <v>0</v>
      </c>
      <c r="Y152" s="21">
        <f t="shared" si="283"/>
        <v>0</v>
      </c>
      <c r="Z152" s="21">
        <f t="shared" si="283"/>
        <v>0</v>
      </c>
      <c r="AA152" s="4"/>
    </row>
    <row r="153" spans="1:27" ht="24.95" customHeight="1" x14ac:dyDescent="0.25">
      <c r="A153" s="19"/>
      <c r="B153" s="72" t="str">
        <f t="shared" si="280"/>
        <v>Mai</v>
      </c>
      <c r="C153" s="16" t="str">
        <f t="shared" si="280"/>
        <v>Béziers</v>
      </c>
      <c r="D153" s="16" t="str">
        <f t="shared" si="280"/>
        <v/>
      </c>
      <c r="E153" s="45">
        <f t="shared" si="280"/>
        <v>7871</v>
      </c>
      <c r="F153" s="21">
        <f t="shared" ref="F153:Z153" si="284">F9+F137</f>
        <v>0</v>
      </c>
      <c r="G153" s="21">
        <f t="shared" si="284"/>
        <v>0</v>
      </c>
      <c r="H153" s="21">
        <f t="shared" si="284"/>
        <v>1865770.2648648648</v>
      </c>
      <c r="I153" s="21">
        <f t="shared" si="284"/>
        <v>2439024.0972972973</v>
      </c>
      <c r="J153" s="21">
        <f t="shared" si="284"/>
        <v>2204829.536036036</v>
      </c>
      <c r="K153" s="21">
        <f t="shared" si="284"/>
        <v>2112129.8981981981</v>
      </c>
      <c r="L153" s="21">
        <f t="shared" si="284"/>
        <v>2342512.3837837838</v>
      </c>
      <c r="M153" s="21">
        <f t="shared" si="284"/>
        <v>2162216.7936936938</v>
      </c>
      <c r="N153" s="21">
        <f t="shared" si="284"/>
        <v>2084997.2</v>
      </c>
      <c r="O153" s="21">
        <f t="shared" si="284"/>
        <v>2028231.1198198199</v>
      </c>
      <c r="P153" s="21">
        <f t="shared" si="284"/>
        <v>2241308.3162162164</v>
      </c>
      <c r="Q153" s="21">
        <f t="shared" si="284"/>
        <v>2326185.1144144144</v>
      </c>
      <c r="R153" s="21">
        <f t="shared" si="284"/>
        <v>2522333.6972972974</v>
      </c>
      <c r="S153" s="21">
        <f t="shared" si="284"/>
        <v>0</v>
      </c>
      <c r="T153" s="21">
        <f t="shared" si="284"/>
        <v>0</v>
      </c>
      <c r="U153" s="21">
        <f t="shared" si="284"/>
        <v>0</v>
      </c>
      <c r="V153" s="21">
        <f t="shared" si="284"/>
        <v>0</v>
      </c>
      <c r="W153" s="21">
        <f t="shared" si="284"/>
        <v>0</v>
      </c>
      <c r="X153" s="21">
        <f t="shared" si="284"/>
        <v>0</v>
      </c>
      <c r="Y153" s="21">
        <f t="shared" si="284"/>
        <v>0</v>
      </c>
      <c r="Z153" s="21">
        <f t="shared" si="284"/>
        <v>0</v>
      </c>
      <c r="AA153" s="4"/>
    </row>
    <row r="154" spans="1:27" ht="24.95" customHeight="1" x14ac:dyDescent="0.25">
      <c r="A154" s="19"/>
      <c r="B154" s="72" t="str">
        <f t="shared" si="280"/>
        <v>Juin</v>
      </c>
      <c r="C154" s="16" t="str">
        <f t="shared" si="280"/>
        <v>Béziers</v>
      </c>
      <c r="D154" s="16" t="str">
        <f t="shared" si="280"/>
        <v/>
      </c>
      <c r="E154" s="45">
        <f t="shared" si="280"/>
        <v>7871</v>
      </c>
      <c r="F154" s="21">
        <f t="shared" ref="F154:Z154" si="285">F10+F138</f>
        <v>0</v>
      </c>
      <c r="G154" s="21">
        <f t="shared" si="285"/>
        <v>0</v>
      </c>
      <c r="H154" s="21">
        <f t="shared" si="285"/>
        <v>2864343.78018018</v>
      </c>
      <c r="I154" s="21">
        <f t="shared" si="285"/>
        <v>2346838.7279279279</v>
      </c>
      <c r="J154" s="21">
        <f t="shared" si="285"/>
        <v>2938403.3738738741</v>
      </c>
      <c r="K154" s="21">
        <f t="shared" si="285"/>
        <v>3551221.3603603602</v>
      </c>
      <c r="L154" s="21">
        <f t="shared" si="285"/>
        <v>2993865.3198198196</v>
      </c>
      <c r="M154" s="21">
        <f t="shared" si="285"/>
        <v>3589005.7657657657</v>
      </c>
      <c r="N154" s="21">
        <f t="shared" si="285"/>
        <v>2931244.7711711712</v>
      </c>
      <c r="O154" s="21">
        <f t="shared" si="285"/>
        <v>2606215.2513513514</v>
      </c>
      <c r="P154" s="21">
        <f t="shared" si="285"/>
        <v>2997055.6423423425</v>
      </c>
      <c r="Q154" s="21">
        <f t="shared" si="285"/>
        <v>3171520.9972972972</v>
      </c>
      <c r="R154" s="21">
        <f t="shared" si="285"/>
        <v>3504791.6378378379</v>
      </c>
      <c r="S154" s="21">
        <f t="shared" si="285"/>
        <v>0</v>
      </c>
      <c r="T154" s="21">
        <f t="shared" si="285"/>
        <v>0</v>
      </c>
      <c r="U154" s="21">
        <f t="shared" si="285"/>
        <v>0</v>
      </c>
      <c r="V154" s="21">
        <f t="shared" si="285"/>
        <v>0</v>
      </c>
      <c r="W154" s="21">
        <f t="shared" si="285"/>
        <v>0</v>
      </c>
      <c r="X154" s="21">
        <f t="shared" si="285"/>
        <v>0</v>
      </c>
      <c r="Y154" s="21">
        <f t="shared" si="285"/>
        <v>0</v>
      </c>
      <c r="Z154" s="21">
        <f t="shared" si="285"/>
        <v>0</v>
      </c>
      <c r="AA154" s="4"/>
    </row>
    <row r="155" spans="1:27" ht="24.95" customHeight="1" x14ac:dyDescent="0.25">
      <c r="A155" s="19"/>
      <c r="B155" s="72" t="str">
        <f t="shared" si="280"/>
        <v>Juillet</v>
      </c>
      <c r="C155" s="16" t="str">
        <f t="shared" si="280"/>
        <v>Béziers</v>
      </c>
      <c r="D155" s="16" t="str">
        <f t="shared" si="280"/>
        <v/>
      </c>
      <c r="E155" s="45">
        <f t="shared" si="280"/>
        <v>7871</v>
      </c>
      <c r="F155" s="21">
        <f t="shared" ref="F155:Z155" si="286">F11+F139</f>
        <v>0</v>
      </c>
      <c r="G155" s="21">
        <f t="shared" si="286"/>
        <v>0</v>
      </c>
      <c r="H155" s="21">
        <f t="shared" si="286"/>
        <v>3588302.4846846848</v>
      </c>
      <c r="I155" s="21">
        <f t="shared" si="286"/>
        <v>4057250.107207207</v>
      </c>
      <c r="J155" s="21">
        <f t="shared" si="286"/>
        <v>3358576.791891892</v>
      </c>
      <c r="K155" s="21">
        <f t="shared" si="286"/>
        <v>4390035.5081081083</v>
      </c>
      <c r="L155" s="21">
        <f t="shared" si="286"/>
        <v>3780310.0783783784</v>
      </c>
      <c r="M155" s="21">
        <f t="shared" si="286"/>
        <v>3674224.8414414413</v>
      </c>
      <c r="N155" s="21">
        <f t="shared" si="286"/>
        <v>4068457.9675675677</v>
      </c>
      <c r="O155" s="21">
        <f t="shared" si="286"/>
        <v>4290824.1747747744</v>
      </c>
      <c r="P155" s="21">
        <f t="shared" si="286"/>
        <v>3950235.0297297295</v>
      </c>
      <c r="Q155" s="21">
        <f t="shared" si="286"/>
        <v>3717057.2972972975</v>
      </c>
      <c r="R155" s="21">
        <f t="shared" si="286"/>
        <v>4143029.8054054054</v>
      </c>
      <c r="S155" s="21">
        <f t="shared" si="286"/>
        <v>0</v>
      </c>
      <c r="T155" s="21">
        <f t="shared" si="286"/>
        <v>0</v>
      </c>
      <c r="U155" s="21">
        <f t="shared" si="286"/>
        <v>0</v>
      </c>
      <c r="V155" s="21">
        <f t="shared" si="286"/>
        <v>0</v>
      </c>
      <c r="W155" s="21">
        <f t="shared" si="286"/>
        <v>0</v>
      </c>
      <c r="X155" s="21">
        <f t="shared" si="286"/>
        <v>0</v>
      </c>
      <c r="Y155" s="21">
        <f t="shared" si="286"/>
        <v>0</v>
      </c>
      <c r="Z155" s="21">
        <f t="shared" si="286"/>
        <v>0</v>
      </c>
      <c r="AA155" s="4"/>
    </row>
    <row r="156" spans="1:27" ht="24.95" customHeight="1" x14ac:dyDescent="0.25">
      <c r="A156" s="19"/>
      <c r="B156" s="72" t="str">
        <f t="shared" si="280"/>
        <v>Août</v>
      </c>
      <c r="C156" s="16" t="str">
        <f t="shared" si="280"/>
        <v>Béziers</v>
      </c>
      <c r="D156" s="16" t="str">
        <f t="shared" si="280"/>
        <v/>
      </c>
      <c r="E156" s="45">
        <f t="shared" si="280"/>
        <v>7871</v>
      </c>
      <c r="F156" s="21">
        <f t="shared" ref="F156:Z156" si="287">F12+F140</f>
        <v>0</v>
      </c>
      <c r="G156" s="21">
        <f t="shared" si="287"/>
        <v>0</v>
      </c>
      <c r="H156" s="21">
        <f t="shared" si="287"/>
        <v>4047291.445945946</v>
      </c>
      <c r="I156" s="21">
        <f t="shared" si="287"/>
        <v>3690412.7414414412</v>
      </c>
      <c r="J156" s="21">
        <f t="shared" si="287"/>
        <v>3394161.1513513513</v>
      </c>
      <c r="K156" s="21">
        <f t="shared" si="287"/>
        <v>3660114.7495495495</v>
      </c>
      <c r="L156" s="21">
        <f t="shared" si="287"/>
        <v>3714265.208108108</v>
      </c>
      <c r="M156" s="21">
        <f t="shared" si="287"/>
        <v>3719545.5756756756</v>
      </c>
      <c r="N156" s="21">
        <f t="shared" si="287"/>
        <v>4075580.4126126128</v>
      </c>
      <c r="O156" s="21">
        <f t="shared" si="287"/>
        <v>3794882.4387387387</v>
      </c>
      <c r="P156" s="21">
        <f t="shared" si="287"/>
        <v>3914997.8495495496</v>
      </c>
      <c r="Q156" s="21">
        <f t="shared" si="287"/>
        <v>3729818.8405405404</v>
      </c>
      <c r="R156" s="21">
        <f t="shared" si="287"/>
        <v>4197134.7747747749</v>
      </c>
      <c r="S156" s="21">
        <f t="shared" si="287"/>
        <v>0</v>
      </c>
      <c r="T156" s="21">
        <f t="shared" si="287"/>
        <v>0</v>
      </c>
      <c r="U156" s="21">
        <f t="shared" si="287"/>
        <v>0</v>
      </c>
      <c r="V156" s="21">
        <f t="shared" si="287"/>
        <v>0</v>
      </c>
      <c r="W156" s="21">
        <f t="shared" si="287"/>
        <v>0</v>
      </c>
      <c r="X156" s="21">
        <f t="shared" si="287"/>
        <v>0</v>
      </c>
      <c r="Y156" s="21">
        <f t="shared" si="287"/>
        <v>0</v>
      </c>
      <c r="Z156" s="21">
        <f t="shared" si="287"/>
        <v>0</v>
      </c>
      <c r="AA156" s="4"/>
    </row>
    <row r="157" spans="1:27" ht="24.95" customHeight="1" x14ac:dyDescent="0.25">
      <c r="A157" s="19"/>
      <c r="B157" s="72" t="str">
        <f t="shared" si="280"/>
        <v>Septembre</v>
      </c>
      <c r="C157" s="16" t="str">
        <f t="shared" si="280"/>
        <v>Béziers</v>
      </c>
      <c r="D157" s="16" t="str">
        <f t="shared" si="280"/>
        <v/>
      </c>
      <c r="E157" s="45">
        <f t="shared" si="280"/>
        <v>7871</v>
      </c>
      <c r="F157" s="21">
        <f t="shared" ref="F157:Z157" si="288">F13+F141</f>
        <v>0</v>
      </c>
      <c r="G157" s="21">
        <f t="shared" si="288"/>
        <v>0</v>
      </c>
      <c r="H157" s="21">
        <f t="shared" si="288"/>
        <v>2892182.1864864863</v>
      </c>
      <c r="I157" s="21">
        <f t="shared" si="288"/>
        <v>2409754.1414414416</v>
      </c>
      <c r="J157" s="21">
        <f t="shared" si="288"/>
        <v>3581657.8873873875</v>
      </c>
      <c r="K157" s="21">
        <f t="shared" si="288"/>
        <v>2825160.5936936936</v>
      </c>
      <c r="L157" s="21">
        <f t="shared" si="288"/>
        <v>3252224.4963963963</v>
      </c>
      <c r="M157" s="21">
        <f t="shared" si="288"/>
        <v>2464583.5315315314</v>
      </c>
      <c r="N157" s="21">
        <f t="shared" si="288"/>
        <v>3207722.9045045045</v>
      </c>
      <c r="O157" s="21">
        <f t="shared" si="288"/>
        <v>3039675.5747747747</v>
      </c>
      <c r="P157" s="21">
        <f t="shared" si="288"/>
        <v>3105326.8468468469</v>
      </c>
      <c r="Q157" s="21">
        <f t="shared" si="288"/>
        <v>3171445.0072072074</v>
      </c>
      <c r="R157" s="21">
        <f t="shared" si="288"/>
        <v>2916730.3243243243</v>
      </c>
      <c r="S157" s="21">
        <f t="shared" si="288"/>
        <v>0</v>
      </c>
      <c r="T157" s="21">
        <f t="shared" si="288"/>
        <v>0</v>
      </c>
      <c r="U157" s="21">
        <f t="shared" si="288"/>
        <v>0</v>
      </c>
      <c r="V157" s="21">
        <f t="shared" si="288"/>
        <v>0</v>
      </c>
      <c r="W157" s="21">
        <f t="shared" si="288"/>
        <v>0</v>
      </c>
      <c r="X157" s="21">
        <f t="shared" si="288"/>
        <v>0</v>
      </c>
      <c r="Y157" s="21">
        <f t="shared" si="288"/>
        <v>0</v>
      </c>
      <c r="Z157" s="21">
        <f t="shared" si="288"/>
        <v>0</v>
      </c>
      <c r="AA157" s="4"/>
    </row>
    <row r="158" spans="1:27" ht="24.95" customHeight="1" x14ac:dyDescent="0.25">
      <c r="A158" s="19"/>
      <c r="B158" s="72" t="str">
        <f t="shared" si="280"/>
        <v>Octobre</v>
      </c>
      <c r="C158" s="16" t="str">
        <f t="shared" si="280"/>
        <v>Béziers</v>
      </c>
      <c r="D158" s="16" t="str">
        <f t="shared" si="280"/>
        <v/>
      </c>
      <c r="E158" s="45">
        <f t="shared" si="280"/>
        <v>7871</v>
      </c>
      <c r="F158" s="21">
        <f t="shared" ref="F158:Z158" si="289">F14+F142</f>
        <v>0</v>
      </c>
      <c r="G158" s="21">
        <f t="shared" si="289"/>
        <v>0</v>
      </c>
      <c r="H158" s="21">
        <f t="shared" si="289"/>
        <v>2462892.7945945947</v>
      </c>
      <c r="I158" s="21">
        <f t="shared" si="289"/>
        <v>2290041.4405405405</v>
      </c>
      <c r="J158" s="21">
        <f t="shared" si="289"/>
        <v>1984519.7459459458</v>
      </c>
      <c r="K158" s="21">
        <f t="shared" si="289"/>
        <v>2573948.7000000002</v>
      </c>
      <c r="L158" s="21">
        <f t="shared" si="289"/>
        <v>2472631.6045045047</v>
      </c>
      <c r="M158" s="21">
        <f t="shared" si="289"/>
        <v>2198652.547747748</v>
      </c>
      <c r="N158" s="21">
        <f t="shared" si="289"/>
        <v>2486097.1801801804</v>
      </c>
      <c r="O158" s="21">
        <f t="shared" si="289"/>
        <v>2308661.1036036038</v>
      </c>
      <c r="P158" s="21">
        <f t="shared" si="289"/>
        <v>2590451.1324324324</v>
      </c>
      <c r="Q158" s="21">
        <f t="shared" si="289"/>
        <v>2365154.9981981982</v>
      </c>
      <c r="R158" s="21">
        <f t="shared" si="289"/>
        <v>2143095.6459459458</v>
      </c>
      <c r="S158" s="21">
        <f t="shared" si="289"/>
        <v>0</v>
      </c>
      <c r="T158" s="21">
        <f t="shared" si="289"/>
        <v>0</v>
      </c>
      <c r="U158" s="21">
        <f t="shared" si="289"/>
        <v>0</v>
      </c>
      <c r="V158" s="21">
        <f t="shared" si="289"/>
        <v>0</v>
      </c>
      <c r="W158" s="21">
        <f t="shared" si="289"/>
        <v>0</v>
      </c>
      <c r="X158" s="21">
        <f t="shared" si="289"/>
        <v>0</v>
      </c>
      <c r="Y158" s="21">
        <f t="shared" si="289"/>
        <v>0</v>
      </c>
      <c r="Z158" s="21">
        <f t="shared" si="289"/>
        <v>0</v>
      </c>
      <c r="AA158" s="4"/>
    </row>
    <row r="159" spans="1:27" ht="24.95" customHeight="1" x14ac:dyDescent="0.25">
      <c r="A159" s="19"/>
      <c r="B159" s="72" t="str">
        <f t="shared" si="280"/>
        <v>Novembre</v>
      </c>
      <c r="C159" s="16" t="str">
        <f t="shared" si="280"/>
        <v>Béziers</v>
      </c>
      <c r="D159" s="16" t="str">
        <f t="shared" si="280"/>
        <v/>
      </c>
      <c r="E159" s="45">
        <f t="shared" si="280"/>
        <v>7871</v>
      </c>
      <c r="F159" s="21">
        <f t="shared" ref="F159:Z159" si="290">F15+F143</f>
        <v>0</v>
      </c>
      <c r="G159" s="21">
        <f t="shared" si="290"/>
        <v>0</v>
      </c>
      <c r="H159" s="21">
        <f t="shared" si="290"/>
        <v>2959672.3486486487</v>
      </c>
      <c r="I159" s="21">
        <f t="shared" si="290"/>
        <v>2917008.5396396397</v>
      </c>
      <c r="J159" s="21">
        <f t="shared" si="290"/>
        <v>2640390.7189189191</v>
      </c>
      <c r="K159" s="21">
        <f t="shared" si="290"/>
        <v>2669813.6063063061</v>
      </c>
      <c r="L159" s="21">
        <f t="shared" si="290"/>
        <v>2499448.5927927927</v>
      </c>
      <c r="M159" s="21">
        <f t="shared" si="290"/>
        <v>2419472.0909909909</v>
      </c>
      <c r="N159" s="21">
        <f t="shared" si="290"/>
        <v>2488799.9702702705</v>
      </c>
      <c r="O159" s="21">
        <f t="shared" si="290"/>
        <v>2556345.3972972971</v>
      </c>
      <c r="P159" s="21">
        <f t="shared" si="290"/>
        <v>2686861.0693693692</v>
      </c>
      <c r="Q159" s="21">
        <f t="shared" si="290"/>
        <v>2722040.927927928</v>
      </c>
      <c r="R159" s="21">
        <f t="shared" si="290"/>
        <v>2540188.2630630629</v>
      </c>
      <c r="S159" s="21">
        <f t="shared" si="290"/>
        <v>0</v>
      </c>
      <c r="T159" s="21">
        <f t="shared" si="290"/>
        <v>0</v>
      </c>
      <c r="U159" s="21">
        <f t="shared" si="290"/>
        <v>0</v>
      </c>
      <c r="V159" s="21">
        <f t="shared" si="290"/>
        <v>0</v>
      </c>
      <c r="W159" s="21">
        <f t="shared" si="290"/>
        <v>0</v>
      </c>
      <c r="X159" s="21">
        <f t="shared" si="290"/>
        <v>0</v>
      </c>
      <c r="Y159" s="21">
        <f t="shared" si="290"/>
        <v>0</v>
      </c>
      <c r="Z159" s="21">
        <f t="shared" si="290"/>
        <v>0</v>
      </c>
      <c r="AA159" s="4"/>
    </row>
    <row r="160" spans="1:27" ht="24.95" customHeight="1" x14ac:dyDescent="0.25">
      <c r="A160" s="19"/>
      <c r="B160" s="72" t="str">
        <f t="shared" si="280"/>
        <v>Décembre</v>
      </c>
      <c r="C160" s="16" t="str">
        <f t="shared" si="280"/>
        <v>Béziers</v>
      </c>
      <c r="D160" s="16" t="str">
        <f t="shared" si="280"/>
        <v/>
      </c>
      <c r="E160" s="45">
        <f t="shared" si="280"/>
        <v>7871</v>
      </c>
      <c r="F160" s="21">
        <f t="shared" ref="F160:Z160" si="291">F16+F144</f>
        <v>0</v>
      </c>
      <c r="G160" s="21">
        <f t="shared" si="291"/>
        <v>0</v>
      </c>
      <c r="H160" s="21">
        <f t="shared" si="291"/>
        <v>3289668.2387387389</v>
      </c>
      <c r="I160" s="21">
        <f t="shared" si="291"/>
        <v>3225145.1486486485</v>
      </c>
      <c r="J160" s="21">
        <f t="shared" si="291"/>
        <v>3045154.5864864867</v>
      </c>
      <c r="K160" s="21">
        <f t="shared" si="291"/>
        <v>2918911.9738738737</v>
      </c>
      <c r="L160" s="21">
        <f t="shared" si="291"/>
        <v>2742620.19009009</v>
      </c>
      <c r="M160" s="21">
        <f t="shared" si="291"/>
        <v>2757422.7486486486</v>
      </c>
      <c r="N160" s="21">
        <f t="shared" si="291"/>
        <v>2684603.7297715317</v>
      </c>
      <c r="O160" s="21">
        <f t="shared" si="291"/>
        <v>2781306.4801801802</v>
      </c>
      <c r="P160" s="21">
        <f t="shared" si="291"/>
        <v>3093620.7866944144</v>
      </c>
      <c r="Q160" s="21">
        <f t="shared" si="291"/>
        <v>3055716.7</v>
      </c>
      <c r="R160" s="21">
        <f t="shared" si="291"/>
        <v>3052133.1081081079</v>
      </c>
      <c r="S160" s="21">
        <f t="shared" si="291"/>
        <v>0</v>
      </c>
      <c r="T160" s="21">
        <f t="shared" si="291"/>
        <v>0</v>
      </c>
      <c r="U160" s="21">
        <f t="shared" si="291"/>
        <v>0</v>
      </c>
      <c r="V160" s="21">
        <f t="shared" si="291"/>
        <v>0</v>
      </c>
      <c r="W160" s="21">
        <f t="shared" si="291"/>
        <v>0</v>
      </c>
      <c r="X160" s="21">
        <f t="shared" si="291"/>
        <v>0</v>
      </c>
      <c r="Y160" s="21">
        <f t="shared" si="291"/>
        <v>0</v>
      </c>
      <c r="Z160" s="21">
        <f t="shared" si="291"/>
        <v>0</v>
      </c>
      <c r="AA160" s="4"/>
    </row>
    <row r="161" spans="1:27" ht="24.95" customHeight="1" x14ac:dyDescent="0.25">
      <c r="A161" s="19"/>
      <c r="B161" s="86" t="s">
        <v>38</v>
      </c>
      <c r="C161" s="16" t="str">
        <f t="shared" si="280"/>
        <v>Béziers</v>
      </c>
      <c r="D161" s="16" t="str">
        <f t="shared" si="280"/>
        <v/>
      </c>
      <c r="E161" s="45">
        <f t="shared" si="280"/>
        <v>7871</v>
      </c>
      <c r="F161" s="103">
        <f>SUM(F149:F160)</f>
        <v>0</v>
      </c>
      <c r="G161" s="103">
        <f t="shared" ref="G161" si="292">SUM(G149:G160)</f>
        <v>0</v>
      </c>
      <c r="H161" s="103">
        <f t="shared" ref="H161" si="293">SUM(H149:H160)</f>
        <v>33993066.556756757</v>
      </c>
      <c r="I161" s="103">
        <f t="shared" ref="I161" si="294">SUM(I149:I160)</f>
        <v>35376917.33063063</v>
      </c>
      <c r="J161" s="103">
        <f t="shared" ref="J161" si="295">SUM(J149:J160)</f>
        <v>34269107.114414416</v>
      </c>
      <c r="K161" s="103">
        <f t="shared" ref="K161" si="296">SUM(K149:K160)</f>
        <v>35638529.387387387</v>
      </c>
      <c r="L161" s="103">
        <f t="shared" ref="L161" si="297">SUM(L149:L160)</f>
        <v>35048239.752252251</v>
      </c>
      <c r="M161" s="103">
        <f t="shared" ref="M161" si="298">SUM(M149:M160)</f>
        <v>32853902.32882883</v>
      </c>
      <c r="N161" s="103">
        <f t="shared" ref="N161" si="299">SUM(N149:N160)</f>
        <v>34318191.790131889</v>
      </c>
      <c r="O161" s="103">
        <f t="shared" ref="O161" si="300">SUM(O149:O160)</f>
        <v>33319711.792792793</v>
      </c>
      <c r="P161" s="103">
        <f t="shared" ref="P161" si="301">SUM(P149:P160)</f>
        <v>35186301.456063785</v>
      </c>
      <c r="Q161" s="103">
        <f t="shared" ref="Q161:Z161" si="302">SUM(Q149:Q160)</f>
        <v>35401606.466666669</v>
      </c>
      <c r="R161" s="103">
        <f t="shared" si="302"/>
        <v>36389121.740540534</v>
      </c>
      <c r="S161" s="103">
        <f t="shared" si="302"/>
        <v>0</v>
      </c>
      <c r="T161" s="103">
        <f t="shared" si="302"/>
        <v>0</v>
      </c>
      <c r="U161" s="103">
        <f t="shared" si="302"/>
        <v>0</v>
      </c>
      <c r="V161" s="103">
        <f t="shared" si="302"/>
        <v>0</v>
      </c>
      <c r="W161" s="103">
        <f t="shared" si="302"/>
        <v>0</v>
      </c>
      <c r="X161" s="103">
        <f t="shared" si="302"/>
        <v>0</v>
      </c>
      <c r="Y161" s="103">
        <f t="shared" si="302"/>
        <v>0</v>
      </c>
      <c r="Z161" s="103">
        <f t="shared" si="302"/>
        <v>0</v>
      </c>
      <c r="AA161" s="4"/>
    </row>
    <row r="162" spans="1:27" ht="50.1" customHeight="1" x14ac:dyDescent="0.25">
      <c r="A162" s="19"/>
      <c r="B162" s="270" t="s">
        <v>35</v>
      </c>
      <c r="C162" s="270"/>
      <c r="D162" s="270"/>
      <c r="E162" s="270"/>
      <c r="F162" s="276"/>
      <c r="G162" s="276"/>
      <c r="H162" s="276"/>
      <c r="I162" s="276"/>
      <c r="J162" s="276"/>
      <c r="K162" s="276"/>
      <c r="L162" s="276"/>
      <c r="M162" s="276"/>
      <c r="N162" s="276"/>
      <c r="O162" s="276"/>
      <c r="P162" s="276"/>
      <c r="Q162" s="276"/>
      <c r="R162" s="276"/>
      <c r="S162" s="276"/>
      <c r="T162" s="276"/>
      <c r="U162" s="276"/>
      <c r="V162" s="276"/>
      <c r="W162" s="276"/>
      <c r="X162" s="276"/>
      <c r="Y162" s="276"/>
      <c r="Z162" s="277"/>
      <c r="AA162" s="4"/>
    </row>
    <row r="163" spans="1:27" ht="50.1" customHeight="1" x14ac:dyDescent="0.25">
      <c r="A163" s="19"/>
      <c r="B163" s="271"/>
      <c r="C163" s="271"/>
      <c r="D163" s="271"/>
      <c r="E163" s="271"/>
      <c r="F163" s="276" t="s">
        <v>74</v>
      </c>
      <c r="G163" s="276"/>
      <c r="H163" s="276"/>
      <c r="I163" s="276"/>
      <c r="J163" s="276"/>
      <c r="K163" s="276"/>
      <c r="L163" s="276"/>
      <c r="M163" s="276"/>
      <c r="N163" s="276"/>
      <c r="O163" s="276"/>
      <c r="P163" s="276"/>
      <c r="Q163" s="276"/>
      <c r="R163" s="276"/>
      <c r="S163" s="276"/>
      <c r="T163" s="276"/>
      <c r="U163" s="276"/>
      <c r="V163" s="276"/>
      <c r="W163" s="276"/>
      <c r="X163" s="276"/>
      <c r="Y163" s="276"/>
      <c r="Z163" s="277"/>
      <c r="AA163" s="4"/>
    </row>
    <row r="164" spans="1:27" ht="50.1" customHeight="1" x14ac:dyDescent="0.25">
      <c r="A164" s="19"/>
      <c r="B164" s="77" t="str">
        <f>B148</f>
        <v>Mois</v>
      </c>
      <c r="C164" s="78" t="str">
        <f t="shared" ref="B164:E170" si="303">C4</f>
        <v xml:space="preserve">VILLE : </v>
      </c>
      <c r="D164" s="78" t="str">
        <f t="shared" si="303"/>
        <v>ANNEE</v>
      </c>
      <c r="E164" s="78" t="str">
        <f t="shared" si="303"/>
        <v xml:space="preserve">Surface de plancher </v>
      </c>
      <c r="F164" s="79">
        <v>2010</v>
      </c>
      <c r="G164" s="79">
        <f>F164+1</f>
        <v>2011</v>
      </c>
      <c r="H164" s="79">
        <f>G164+1</f>
        <v>2012</v>
      </c>
      <c r="I164" s="79">
        <f t="shared" ref="I164:Q164" si="304">H164+1</f>
        <v>2013</v>
      </c>
      <c r="J164" s="79">
        <f t="shared" si="304"/>
        <v>2014</v>
      </c>
      <c r="K164" s="79">
        <f t="shared" si="304"/>
        <v>2015</v>
      </c>
      <c r="L164" s="79">
        <f t="shared" si="304"/>
        <v>2016</v>
      </c>
      <c r="M164" s="79">
        <f t="shared" si="304"/>
        <v>2017</v>
      </c>
      <c r="N164" s="79">
        <f t="shared" si="304"/>
        <v>2018</v>
      </c>
      <c r="O164" s="79">
        <f t="shared" si="304"/>
        <v>2019</v>
      </c>
      <c r="P164" s="79">
        <f t="shared" si="304"/>
        <v>2020</v>
      </c>
      <c r="Q164" s="79">
        <f t="shared" si="304"/>
        <v>2021</v>
      </c>
      <c r="R164" s="79">
        <f t="shared" ref="R164" si="305">Q164+1</f>
        <v>2022</v>
      </c>
      <c r="S164" s="79">
        <f t="shared" ref="S164" si="306">R164+1</f>
        <v>2023</v>
      </c>
      <c r="T164" s="79">
        <f t="shared" ref="T164" si="307">S164+1</f>
        <v>2024</v>
      </c>
      <c r="U164" s="79">
        <f t="shared" ref="U164" si="308">T164+1</f>
        <v>2025</v>
      </c>
      <c r="V164" s="79">
        <f t="shared" ref="V164" si="309">U164+1</f>
        <v>2026</v>
      </c>
      <c r="W164" s="79">
        <f t="shared" ref="W164" si="310">V164+1</f>
        <v>2027</v>
      </c>
      <c r="X164" s="79">
        <f t="shared" ref="X164" si="311">W164+1</f>
        <v>2028</v>
      </c>
      <c r="Y164" s="79">
        <f t="shared" ref="Y164" si="312">X164+1</f>
        <v>2029</v>
      </c>
      <c r="Z164" s="79">
        <f t="shared" ref="Z164" si="313">Y164+1</f>
        <v>2030</v>
      </c>
      <c r="AA164" s="4"/>
    </row>
    <row r="165" spans="1:27" ht="24.95" customHeight="1" x14ac:dyDescent="0.25">
      <c r="A165" s="19"/>
      <c r="B165" s="72" t="str">
        <f t="shared" si="303"/>
        <v>Janvier</v>
      </c>
      <c r="C165" s="11" t="str">
        <f t="shared" si="303"/>
        <v>Béziers</v>
      </c>
      <c r="D165" s="11" t="str">
        <f t="shared" si="303"/>
        <v/>
      </c>
      <c r="E165" s="45">
        <f t="shared" si="303"/>
        <v>7871</v>
      </c>
      <c r="F165" s="21">
        <f>'CONSOMMATIONS kWh PCI'!F167*NOTICE!$L$17</f>
        <v>0</v>
      </c>
      <c r="G165" s="21">
        <f>'CONSOMMATIONS kWh PCI'!G167*NOTICE!$L$17</f>
        <v>0</v>
      </c>
      <c r="H165" s="21">
        <f>'CONSOMMATIONS kWh PCI'!H167*NOTICE!$L$17</f>
        <v>0</v>
      </c>
      <c r="I165" s="21">
        <f>'CONSOMMATIONS kWh PCI'!I167*NOTICE!$L$17</f>
        <v>0</v>
      </c>
      <c r="J165" s="21">
        <f>'CONSOMMATIONS kWh PCI'!J167*NOTICE!$L$17</f>
        <v>0</v>
      </c>
      <c r="K165" s="21">
        <f>'CONSOMMATIONS kWh PCI'!K167*NOTICE!$L$17</f>
        <v>0</v>
      </c>
      <c r="L165" s="21">
        <f>'CONSOMMATIONS kWh PCI'!L167*NOTICE!$L$17</f>
        <v>0</v>
      </c>
      <c r="M165" s="21">
        <f>'CONSOMMATIONS kWh PCI'!M167*NOTICE!$L$17</f>
        <v>0</v>
      </c>
      <c r="N165" s="21">
        <f>'CONSOMMATIONS kWh PCI'!N167*NOTICE!$L$17</f>
        <v>0</v>
      </c>
      <c r="O165" s="21">
        <f>'CONSOMMATIONS kWh PCI'!O167*NOTICE!$L$17</f>
        <v>0</v>
      </c>
      <c r="P165" s="21">
        <f>'CONSOMMATIONS kWh PCI'!P167*NOTICE!$L$17</f>
        <v>0</v>
      </c>
      <c r="Q165" s="21">
        <f>'CONSOMMATIONS kWh PCI'!Q167*NOTICE!$L$17</f>
        <v>0</v>
      </c>
      <c r="R165" s="21">
        <f>'CONSOMMATIONS kWh PCI'!R167*NOTICE!$L$17</f>
        <v>0</v>
      </c>
      <c r="S165" s="21">
        <f>'CONSOMMATIONS kWh PCI'!S167*NOTICE!$L$17</f>
        <v>0</v>
      </c>
      <c r="T165" s="21">
        <f>'CONSOMMATIONS kWh PCI'!T167*NOTICE!$L$17</f>
        <v>0</v>
      </c>
      <c r="U165" s="21">
        <f>'CONSOMMATIONS kWh PCI'!U167*NOTICE!$L$17</f>
        <v>0</v>
      </c>
      <c r="V165" s="21">
        <f>'CONSOMMATIONS kWh PCI'!V167*NOTICE!$L$17</f>
        <v>0</v>
      </c>
      <c r="W165" s="21">
        <f>'CONSOMMATIONS kWh PCI'!W167*NOTICE!$L$17</f>
        <v>0</v>
      </c>
      <c r="X165" s="21">
        <f>'CONSOMMATIONS kWh PCI'!X167*NOTICE!$L$17</f>
        <v>0</v>
      </c>
      <c r="Y165" s="21">
        <f>'CONSOMMATIONS kWh PCI'!Y167*NOTICE!$L$17</f>
        <v>0</v>
      </c>
      <c r="Z165" s="21">
        <f>'CONSOMMATIONS kWh PCI'!Z167*NOTICE!$L$17</f>
        <v>0</v>
      </c>
      <c r="AA165" s="4"/>
    </row>
    <row r="166" spans="1:27" ht="24.95" customHeight="1" x14ac:dyDescent="0.25">
      <c r="A166" s="19"/>
      <c r="B166" s="72" t="str">
        <f t="shared" si="303"/>
        <v>Février</v>
      </c>
      <c r="C166" s="11" t="str">
        <f t="shared" si="303"/>
        <v>Béziers</v>
      </c>
      <c r="D166" s="11" t="str">
        <f t="shared" si="303"/>
        <v/>
      </c>
      <c r="E166" s="45">
        <f t="shared" si="303"/>
        <v>7871</v>
      </c>
      <c r="F166" s="21">
        <f>'CONSOMMATIONS kWh PCI'!F168*NOTICE!$L$17</f>
        <v>0</v>
      </c>
      <c r="G166" s="21">
        <f>'CONSOMMATIONS kWh PCI'!G168*NOTICE!$L$17</f>
        <v>0</v>
      </c>
      <c r="H166" s="21">
        <f>'CONSOMMATIONS kWh PCI'!H168*NOTICE!$L$17</f>
        <v>0</v>
      </c>
      <c r="I166" s="21">
        <f>'CONSOMMATIONS kWh PCI'!I168*NOTICE!$L$17</f>
        <v>0</v>
      </c>
      <c r="J166" s="21">
        <f>'CONSOMMATIONS kWh PCI'!J168*NOTICE!$L$17</f>
        <v>0</v>
      </c>
      <c r="K166" s="21">
        <f>'CONSOMMATIONS kWh PCI'!K168*NOTICE!$L$17</f>
        <v>0</v>
      </c>
      <c r="L166" s="21">
        <f>'CONSOMMATIONS kWh PCI'!L168*NOTICE!$L$17</f>
        <v>0</v>
      </c>
      <c r="M166" s="21">
        <f>'CONSOMMATIONS kWh PCI'!M168*NOTICE!$L$17</f>
        <v>0</v>
      </c>
      <c r="N166" s="21">
        <f>'CONSOMMATIONS kWh PCI'!N168*NOTICE!$L$17</f>
        <v>0</v>
      </c>
      <c r="O166" s="21">
        <f>'CONSOMMATIONS kWh PCI'!O168*NOTICE!$L$17</f>
        <v>0</v>
      </c>
      <c r="P166" s="21">
        <f>'CONSOMMATIONS kWh PCI'!P168*NOTICE!$L$17</f>
        <v>0</v>
      </c>
      <c r="Q166" s="21">
        <f>'CONSOMMATIONS kWh PCI'!Q168*NOTICE!$L$17</f>
        <v>0</v>
      </c>
      <c r="R166" s="21">
        <f>'CONSOMMATIONS kWh PCI'!R168*NOTICE!$L$17</f>
        <v>0</v>
      </c>
      <c r="S166" s="21">
        <f>'CONSOMMATIONS kWh PCI'!S168*NOTICE!$L$17</f>
        <v>0</v>
      </c>
      <c r="T166" s="21">
        <f>'CONSOMMATIONS kWh PCI'!T168*NOTICE!$L$17</f>
        <v>0</v>
      </c>
      <c r="U166" s="21">
        <f>'CONSOMMATIONS kWh PCI'!U168*NOTICE!$L$17</f>
        <v>0</v>
      </c>
      <c r="V166" s="21">
        <f>'CONSOMMATIONS kWh PCI'!V168*NOTICE!$L$17</f>
        <v>0</v>
      </c>
      <c r="W166" s="21">
        <f>'CONSOMMATIONS kWh PCI'!W168*NOTICE!$L$17</f>
        <v>0</v>
      </c>
      <c r="X166" s="21">
        <f>'CONSOMMATIONS kWh PCI'!X168*NOTICE!$L$17</f>
        <v>0</v>
      </c>
      <c r="Y166" s="21">
        <f>'CONSOMMATIONS kWh PCI'!Y168*NOTICE!$L$17</f>
        <v>0</v>
      </c>
      <c r="Z166" s="21">
        <f>'CONSOMMATIONS kWh PCI'!Z168*NOTICE!$L$17</f>
        <v>0</v>
      </c>
      <c r="AA166" s="4"/>
    </row>
    <row r="167" spans="1:27" ht="24.95" customHeight="1" x14ac:dyDescent="0.25">
      <c r="A167" s="19"/>
      <c r="B167" s="72" t="str">
        <f t="shared" si="303"/>
        <v>Mars</v>
      </c>
      <c r="C167" s="11" t="str">
        <f t="shared" si="303"/>
        <v>Béziers</v>
      </c>
      <c r="D167" s="11" t="str">
        <f t="shared" si="303"/>
        <v/>
      </c>
      <c r="E167" s="45">
        <f t="shared" si="303"/>
        <v>7871</v>
      </c>
      <c r="F167" s="21">
        <f>'CONSOMMATIONS kWh PCI'!F169*NOTICE!$L$17</f>
        <v>0</v>
      </c>
      <c r="G167" s="21">
        <f>'CONSOMMATIONS kWh PCI'!G169*NOTICE!$L$17</f>
        <v>0</v>
      </c>
      <c r="H167" s="21">
        <f>'CONSOMMATIONS kWh PCI'!H169*NOTICE!$L$17</f>
        <v>0</v>
      </c>
      <c r="I167" s="21">
        <f>'CONSOMMATIONS kWh PCI'!I169*NOTICE!$L$17</f>
        <v>0</v>
      </c>
      <c r="J167" s="21">
        <f>'CONSOMMATIONS kWh PCI'!J169*NOTICE!$L$17</f>
        <v>0</v>
      </c>
      <c r="K167" s="21">
        <f>'CONSOMMATIONS kWh PCI'!K169*NOTICE!$L$17</f>
        <v>0</v>
      </c>
      <c r="L167" s="21">
        <f>'CONSOMMATIONS kWh PCI'!L169*NOTICE!$L$17</f>
        <v>0</v>
      </c>
      <c r="M167" s="21">
        <f>'CONSOMMATIONS kWh PCI'!M169*NOTICE!$L$17</f>
        <v>0</v>
      </c>
      <c r="N167" s="21">
        <f>'CONSOMMATIONS kWh PCI'!N169*NOTICE!$L$17</f>
        <v>0</v>
      </c>
      <c r="O167" s="21">
        <f>'CONSOMMATIONS kWh PCI'!O169*NOTICE!$L$17</f>
        <v>0</v>
      </c>
      <c r="P167" s="21">
        <f>'CONSOMMATIONS kWh PCI'!P169*NOTICE!$L$17</f>
        <v>0</v>
      </c>
      <c r="Q167" s="21">
        <f>'CONSOMMATIONS kWh PCI'!Q169*NOTICE!$L$17</f>
        <v>0</v>
      </c>
      <c r="R167" s="21">
        <f>'CONSOMMATIONS kWh PCI'!R169*NOTICE!$L$17</f>
        <v>0</v>
      </c>
      <c r="S167" s="21">
        <f>'CONSOMMATIONS kWh PCI'!S169*NOTICE!$L$17</f>
        <v>0</v>
      </c>
      <c r="T167" s="21">
        <f>'CONSOMMATIONS kWh PCI'!T169*NOTICE!$L$17</f>
        <v>0</v>
      </c>
      <c r="U167" s="21">
        <f>'CONSOMMATIONS kWh PCI'!U169*NOTICE!$L$17</f>
        <v>0</v>
      </c>
      <c r="V167" s="21">
        <f>'CONSOMMATIONS kWh PCI'!V169*NOTICE!$L$17</f>
        <v>0</v>
      </c>
      <c r="W167" s="21">
        <f>'CONSOMMATIONS kWh PCI'!W169*NOTICE!$L$17</f>
        <v>0</v>
      </c>
      <c r="X167" s="21">
        <f>'CONSOMMATIONS kWh PCI'!X169*NOTICE!$L$17</f>
        <v>0</v>
      </c>
      <c r="Y167" s="21">
        <f>'CONSOMMATIONS kWh PCI'!Y169*NOTICE!$L$17</f>
        <v>0</v>
      </c>
      <c r="Z167" s="21">
        <f>'CONSOMMATIONS kWh PCI'!Z169*NOTICE!$L$17</f>
        <v>0</v>
      </c>
      <c r="AA167" s="4"/>
    </row>
    <row r="168" spans="1:27" ht="24.95" customHeight="1" x14ac:dyDescent="0.25">
      <c r="A168" s="19"/>
      <c r="B168" s="72" t="str">
        <f t="shared" si="303"/>
        <v>Avril</v>
      </c>
      <c r="C168" s="11" t="str">
        <f t="shared" si="303"/>
        <v>Béziers</v>
      </c>
      <c r="D168" s="11" t="str">
        <f t="shared" si="303"/>
        <v/>
      </c>
      <c r="E168" s="45">
        <f t="shared" si="303"/>
        <v>7871</v>
      </c>
      <c r="F168" s="21">
        <f>'CONSOMMATIONS kWh PCI'!F170*NOTICE!$L$17</f>
        <v>0</v>
      </c>
      <c r="G168" s="21">
        <f>'CONSOMMATIONS kWh PCI'!G170*NOTICE!$L$17</f>
        <v>0</v>
      </c>
      <c r="H168" s="21">
        <f>'CONSOMMATIONS kWh PCI'!H170*NOTICE!$L$17</f>
        <v>0</v>
      </c>
      <c r="I168" s="21">
        <f>'CONSOMMATIONS kWh PCI'!I170*NOTICE!$L$17</f>
        <v>0</v>
      </c>
      <c r="J168" s="21">
        <f>'CONSOMMATIONS kWh PCI'!J170*NOTICE!$L$17</f>
        <v>0</v>
      </c>
      <c r="K168" s="21">
        <f>'CONSOMMATIONS kWh PCI'!K170*NOTICE!$L$17</f>
        <v>0</v>
      </c>
      <c r="L168" s="21">
        <f>'CONSOMMATIONS kWh PCI'!L170*NOTICE!$L$17</f>
        <v>0</v>
      </c>
      <c r="M168" s="21">
        <f>'CONSOMMATIONS kWh PCI'!M170*NOTICE!$L$17</f>
        <v>0</v>
      </c>
      <c r="N168" s="21">
        <f>'CONSOMMATIONS kWh PCI'!N170*NOTICE!$L$17</f>
        <v>0</v>
      </c>
      <c r="O168" s="21">
        <f>'CONSOMMATIONS kWh PCI'!O170*NOTICE!$L$17</f>
        <v>0</v>
      </c>
      <c r="P168" s="21">
        <f>'CONSOMMATIONS kWh PCI'!P170*NOTICE!$L$17</f>
        <v>0</v>
      </c>
      <c r="Q168" s="21">
        <f>'CONSOMMATIONS kWh PCI'!Q170*NOTICE!$L$17</f>
        <v>0</v>
      </c>
      <c r="R168" s="21">
        <f>'CONSOMMATIONS kWh PCI'!R170*NOTICE!$L$17</f>
        <v>0</v>
      </c>
      <c r="S168" s="21">
        <f>'CONSOMMATIONS kWh PCI'!S170*NOTICE!$L$17</f>
        <v>0</v>
      </c>
      <c r="T168" s="21">
        <f>'CONSOMMATIONS kWh PCI'!T170*NOTICE!$L$17</f>
        <v>0</v>
      </c>
      <c r="U168" s="21">
        <f>'CONSOMMATIONS kWh PCI'!U170*NOTICE!$L$17</f>
        <v>0</v>
      </c>
      <c r="V168" s="21">
        <f>'CONSOMMATIONS kWh PCI'!V170*NOTICE!$L$17</f>
        <v>0</v>
      </c>
      <c r="W168" s="21">
        <f>'CONSOMMATIONS kWh PCI'!W170*NOTICE!$L$17</f>
        <v>0</v>
      </c>
      <c r="X168" s="21">
        <f>'CONSOMMATIONS kWh PCI'!X170*NOTICE!$L$17</f>
        <v>0</v>
      </c>
      <c r="Y168" s="21">
        <f>'CONSOMMATIONS kWh PCI'!Y170*NOTICE!$L$17</f>
        <v>0</v>
      </c>
      <c r="Z168" s="21">
        <f>'CONSOMMATIONS kWh PCI'!Z170*NOTICE!$L$17</f>
        <v>0</v>
      </c>
      <c r="AA168" s="4"/>
    </row>
    <row r="169" spans="1:27" ht="24.95" customHeight="1" x14ac:dyDescent="0.25">
      <c r="A169" s="19"/>
      <c r="B169" s="72" t="str">
        <f t="shared" si="303"/>
        <v>Mai</v>
      </c>
      <c r="C169" s="11" t="str">
        <f t="shared" si="303"/>
        <v>Béziers</v>
      </c>
      <c r="D169" s="11" t="str">
        <f t="shared" si="303"/>
        <v/>
      </c>
      <c r="E169" s="45">
        <f t="shared" si="303"/>
        <v>7871</v>
      </c>
      <c r="F169" s="21">
        <f>'CONSOMMATIONS kWh PCI'!F171*NOTICE!$L$17</f>
        <v>0</v>
      </c>
      <c r="G169" s="21">
        <f>'CONSOMMATIONS kWh PCI'!G171*NOTICE!$L$17</f>
        <v>0</v>
      </c>
      <c r="H169" s="21">
        <f>'CONSOMMATIONS kWh PCI'!H171*NOTICE!$L$17</f>
        <v>0</v>
      </c>
      <c r="I169" s="21">
        <f>'CONSOMMATIONS kWh PCI'!I171*NOTICE!$L$17</f>
        <v>0</v>
      </c>
      <c r="J169" s="21">
        <f>'CONSOMMATIONS kWh PCI'!J171*NOTICE!$L$17</f>
        <v>0</v>
      </c>
      <c r="K169" s="21">
        <f>'CONSOMMATIONS kWh PCI'!K171*NOTICE!$L$17</f>
        <v>0</v>
      </c>
      <c r="L169" s="21">
        <f>'CONSOMMATIONS kWh PCI'!L171*NOTICE!$L$17</f>
        <v>0</v>
      </c>
      <c r="M169" s="21">
        <f>'CONSOMMATIONS kWh PCI'!M171*NOTICE!$L$17</f>
        <v>0</v>
      </c>
      <c r="N169" s="21">
        <f>'CONSOMMATIONS kWh PCI'!N171*NOTICE!$L$17</f>
        <v>0</v>
      </c>
      <c r="O169" s="21">
        <f>'CONSOMMATIONS kWh PCI'!O171*NOTICE!$L$17</f>
        <v>0</v>
      </c>
      <c r="P169" s="21">
        <f>'CONSOMMATIONS kWh PCI'!P171*NOTICE!$L$17</f>
        <v>0</v>
      </c>
      <c r="Q169" s="21">
        <f>'CONSOMMATIONS kWh PCI'!Q171*NOTICE!$L$17</f>
        <v>0</v>
      </c>
      <c r="R169" s="21">
        <f>'CONSOMMATIONS kWh PCI'!R171*NOTICE!$L$17</f>
        <v>0</v>
      </c>
      <c r="S169" s="21">
        <f>'CONSOMMATIONS kWh PCI'!S171*NOTICE!$L$17</f>
        <v>0</v>
      </c>
      <c r="T169" s="21">
        <f>'CONSOMMATIONS kWh PCI'!T171*NOTICE!$L$17</f>
        <v>0</v>
      </c>
      <c r="U169" s="21">
        <f>'CONSOMMATIONS kWh PCI'!U171*NOTICE!$L$17</f>
        <v>0</v>
      </c>
      <c r="V169" s="21">
        <f>'CONSOMMATIONS kWh PCI'!V171*NOTICE!$L$17</f>
        <v>0</v>
      </c>
      <c r="W169" s="21">
        <f>'CONSOMMATIONS kWh PCI'!W171*NOTICE!$L$17</f>
        <v>0</v>
      </c>
      <c r="X169" s="21">
        <f>'CONSOMMATIONS kWh PCI'!X171*NOTICE!$L$17</f>
        <v>0</v>
      </c>
      <c r="Y169" s="21">
        <f>'CONSOMMATIONS kWh PCI'!Y171*NOTICE!$L$17</f>
        <v>0</v>
      </c>
      <c r="Z169" s="21">
        <f>'CONSOMMATIONS kWh PCI'!Z171*NOTICE!$L$17</f>
        <v>0</v>
      </c>
      <c r="AA169" s="4"/>
    </row>
    <row r="170" spans="1:27" ht="24.95" customHeight="1" x14ac:dyDescent="0.25">
      <c r="A170" s="19"/>
      <c r="B170" s="72" t="str">
        <f t="shared" si="303"/>
        <v>Juin</v>
      </c>
      <c r="C170" s="11" t="str">
        <f t="shared" si="303"/>
        <v>Béziers</v>
      </c>
      <c r="D170" s="11" t="str">
        <f t="shared" si="303"/>
        <v/>
      </c>
      <c r="E170" s="45">
        <f t="shared" si="303"/>
        <v>7871</v>
      </c>
      <c r="F170" s="21">
        <f>'CONSOMMATIONS kWh PCI'!F172*NOTICE!$L$17</f>
        <v>0</v>
      </c>
      <c r="G170" s="21">
        <f>'CONSOMMATIONS kWh PCI'!G172*NOTICE!$L$17</f>
        <v>0</v>
      </c>
      <c r="H170" s="21">
        <f>'CONSOMMATIONS kWh PCI'!H172*NOTICE!$L$17</f>
        <v>0</v>
      </c>
      <c r="I170" s="21">
        <f>'CONSOMMATIONS kWh PCI'!I172*NOTICE!$L$17</f>
        <v>0</v>
      </c>
      <c r="J170" s="21">
        <f>'CONSOMMATIONS kWh PCI'!J172*NOTICE!$L$17</f>
        <v>0</v>
      </c>
      <c r="K170" s="21">
        <f>'CONSOMMATIONS kWh PCI'!K172*NOTICE!$L$17</f>
        <v>0</v>
      </c>
      <c r="L170" s="21">
        <f>'CONSOMMATIONS kWh PCI'!L172*NOTICE!$L$17</f>
        <v>0</v>
      </c>
      <c r="M170" s="21">
        <f>'CONSOMMATIONS kWh PCI'!M172*NOTICE!$L$17</f>
        <v>0</v>
      </c>
      <c r="N170" s="21">
        <f>'CONSOMMATIONS kWh PCI'!N172*NOTICE!$L$17</f>
        <v>0</v>
      </c>
      <c r="O170" s="21">
        <f>'CONSOMMATIONS kWh PCI'!O172*NOTICE!$L$17</f>
        <v>0</v>
      </c>
      <c r="P170" s="21">
        <f>'CONSOMMATIONS kWh PCI'!P172*NOTICE!$L$17</f>
        <v>0</v>
      </c>
      <c r="Q170" s="21">
        <f>'CONSOMMATIONS kWh PCI'!Q172*NOTICE!$L$17</f>
        <v>0</v>
      </c>
      <c r="R170" s="21">
        <f>'CONSOMMATIONS kWh PCI'!R172*NOTICE!$L$17</f>
        <v>0</v>
      </c>
      <c r="S170" s="21">
        <f>'CONSOMMATIONS kWh PCI'!S172*NOTICE!$L$17</f>
        <v>0</v>
      </c>
      <c r="T170" s="21">
        <f>'CONSOMMATIONS kWh PCI'!T172*NOTICE!$L$17</f>
        <v>0</v>
      </c>
      <c r="U170" s="21">
        <f>'CONSOMMATIONS kWh PCI'!U172*NOTICE!$L$17</f>
        <v>0</v>
      </c>
      <c r="V170" s="21">
        <f>'CONSOMMATIONS kWh PCI'!V172*NOTICE!$L$17</f>
        <v>0</v>
      </c>
      <c r="W170" s="21">
        <f>'CONSOMMATIONS kWh PCI'!W172*NOTICE!$L$17</f>
        <v>0</v>
      </c>
      <c r="X170" s="21">
        <f>'CONSOMMATIONS kWh PCI'!X172*NOTICE!$L$17</f>
        <v>0</v>
      </c>
      <c r="Y170" s="21">
        <f>'CONSOMMATIONS kWh PCI'!Y172*NOTICE!$L$17</f>
        <v>0</v>
      </c>
      <c r="Z170" s="21">
        <f>'CONSOMMATIONS kWh PCI'!Z172*NOTICE!$L$17</f>
        <v>0</v>
      </c>
      <c r="AA170" s="4"/>
    </row>
    <row r="171" spans="1:27" ht="24.95" customHeight="1" x14ac:dyDescent="0.25">
      <c r="A171" s="19"/>
      <c r="B171" s="72" t="str">
        <f t="shared" ref="B171:E172" si="314">B11</f>
        <v>Juillet</v>
      </c>
      <c r="C171" s="11" t="str">
        <f t="shared" si="314"/>
        <v>Béziers</v>
      </c>
      <c r="D171" s="11" t="str">
        <f t="shared" si="314"/>
        <v/>
      </c>
      <c r="E171" s="45">
        <f t="shared" si="314"/>
        <v>7871</v>
      </c>
      <c r="F171" s="21">
        <f>'CONSOMMATIONS kWh PCI'!F173*NOTICE!$L$17</f>
        <v>0</v>
      </c>
      <c r="G171" s="21">
        <f>'CONSOMMATIONS kWh PCI'!G173*NOTICE!$L$17</f>
        <v>0</v>
      </c>
      <c r="H171" s="21">
        <f>'CONSOMMATIONS kWh PCI'!H173*NOTICE!$L$17</f>
        <v>0</v>
      </c>
      <c r="I171" s="21">
        <f>'CONSOMMATIONS kWh PCI'!I173*NOTICE!$L$17</f>
        <v>0</v>
      </c>
      <c r="J171" s="21">
        <f>'CONSOMMATIONS kWh PCI'!J173*NOTICE!$L$17</f>
        <v>0</v>
      </c>
      <c r="K171" s="21">
        <f>'CONSOMMATIONS kWh PCI'!K173*NOTICE!$L$17</f>
        <v>0</v>
      </c>
      <c r="L171" s="21">
        <f>'CONSOMMATIONS kWh PCI'!L173*NOTICE!$L$17</f>
        <v>0</v>
      </c>
      <c r="M171" s="21">
        <f>'CONSOMMATIONS kWh PCI'!M173*NOTICE!$L$17</f>
        <v>0</v>
      </c>
      <c r="N171" s="21">
        <f>'CONSOMMATIONS kWh PCI'!N173*NOTICE!$L$17</f>
        <v>0</v>
      </c>
      <c r="O171" s="21">
        <f>'CONSOMMATIONS kWh PCI'!O173*NOTICE!$L$17</f>
        <v>0</v>
      </c>
      <c r="P171" s="21">
        <f>'CONSOMMATIONS kWh PCI'!P173*NOTICE!$L$17</f>
        <v>0</v>
      </c>
      <c r="Q171" s="21">
        <f>'CONSOMMATIONS kWh PCI'!Q173*NOTICE!$L$17</f>
        <v>0</v>
      </c>
      <c r="R171" s="21">
        <f>'CONSOMMATIONS kWh PCI'!R173*NOTICE!$L$17</f>
        <v>0</v>
      </c>
      <c r="S171" s="21">
        <f>'CONSOMMATIONS kWh PCI'!S173*NOTICE!$L$17</f>
        <v>0</v>
      </c>
      <c r="T171" s="21">
        <f>'CONSOMMATIONS kWh PCI'!T173*NOTICE!$L$17</f>
        <v>0</v>
      </c>
      <c r="U171" s="21">
        <f>'CONSOMMATIONS kWh PCI'!U173*NOTICE!$L$17</f>
        <v>0</v>
      </c>
      <c r="V171" s="21">
        <f>'CONSOMMATIONS kWh PCI'!V173*NOTICE!$L$17</f>
        <v>0</v>
      </c>
      <c r="W171" s="21">
        <f>'CONSOMMATIONS kWh PCI'!W173*NOTICE!$L$17</f>
        <v>0</v>
      </c>
      <c r="X171" s="21">
        <f>'CONSOMMATIONS kWh PCI'!X173*NOTICE!$L$17</f>
        <v>0</v>
      </c>
      <c r="Y171" s="21">
        <f>'CONSOMMATIONS kWh PCI'!Y173*NOTICE!$L$17</f>
        <v>0</v>
      </c>
      <c r="Z171" s="21">
        <f>'CONSOMMATIONS kWh PCI'!Z173*NOTICE!$L$17</f>
        <v>0</v>
      </c>
      <c r="AA171" s="4"/>
    </row>
    <row r="172" spans="1:27" ht="24.95" customHeight="1" x14ac:dyDescent="0.25">
      <c r="A172" s="19"/>
      <c r="B172" s="72" t="str">
        <f t="shared" si="314"/>
        <v>Août</v>
      </c>
      <c r="C172" s="11" t="str">
        <f t="shared" si="314"/>
        <v>Béziers</v>
      </c>
      <c r="D172" s="11" t="str">
        <f t="shared" si="314"/>
        <v/>
      </c>
      <c r="E172" s="45">
        <f t="shared" si="314"/>
        <v>7871</v>
      </c>
      <c r="F172" s="21">
        <f>'CONSOMMATIONS kWh PCI'!F174*NOTICE!$L$17</f>
        <v>0</v>
      </c>
      <c r="G172" s="21">
        <f>'CONSOMMATIONS kWh PCI'!G174*NOTICE!$L$17</f>
        <v>0</v>
      </c>
      <c r="H172" s="21">
        <f>'CONSOMMATIONS kWh PCI'!H174*NOTICE!$L$17</f>
        <v>0</v>
      </c>
      <c r="I172" s="21">
        <f>'CONSOMMATIONS kWh PCI'!I174*NOTICE!$L$17</f>
        <v>0</v>
      </c>
      <c r="J172" s="21">
        <f>'CONSOMMATIONS kWh PCI'!J174*NOTICE!$L$17</f>
        <v>0</v>
      </c>
      <c r="K172" s="21">
        <f>'CONSOMMATIONS kWh PCI'!K174*NOTICE!$L$17</f>
        <v>0</v>
      </c>
      <c r="L172" s="21">
        <f>'CONSOMMATIONS kWh PCI'!L174*NOTICE!$L$17</f>
        <v>0</v>
      </c>
      <c r="M172" s="21">
        <f>'CONSOMMATIONS kWh PCI'!M174*NOTICE!$L$17</f>
        <v>0</v>
      </c>
      <c r="N172" s="21">
        <f>'CONSOMMATIONS kWh PCI'!N174*NOTICE!$L$17</f>
        <v>0</v>
      </c>
      <c r="O172" s="21">
        <f>'CONSOMMATIONS kWh PCI'!O174*NOTICE!$L$17</f>
        <v>0</v>
      </c>
      <c r="P172" s="21">
        <f>'CONSOMMATIONS kWh PCI'!P174*NOTICE!$L$17</f>
        <v>0</v>
      </c>
      <c r="Q172" s="21">
        <f>'CONSOMMATIONS kWh PCI'!Q174*NOTICE!$L$17</f>
        <v>0</v>
      </c>
      <c r="R172" s="21">
        <f>'CONSOMMATIONS kWh PCI'!R174*NOTICE!$L$17</f>
        <v>0</v>
      </c>
      <c r="S172" s="21">
        <f>'CONSOMMATIONS kWh PCI'!S174*NOTICE!$L$17</f>
        <v>0</v>
      </c>
      <c r="T172" s="21">
        <f>'CONSOMMATIONS kWh PCI'!T174*NOTICE!$L$17</f>
        <v>0</v>
      </c>
      <c r="U172" s="21">
        <f>'CONSOMMATIONS kWh PCI'!U174*NOTICE!$L$17</f>
        <v>0</v>
      </c>
      <c r="V172" s="21">
        <f>'CONSOMMATIONS kWh PCI'!V174*NOTICE!$L$17</f>
        <v>0</v>
      </c>
      <c r="W172" s="21">
        <f>'CONSOMMATIONS kWh PCI'!W174*NOTICE!$L$17</f>
        <v>0</v>
      </c>
      <c r="X172" s="21">
        <f>'CONSOMMATIONS kWh PCI'!X174*NOTICE!$L$17</f>
        <v>0</v>
      </c>
      <c r="Y172" s="21">
        <f>'CONSOMMATIONS kWh PCI'!Y174*NOTICE!$L$17</f>
        <v>0</v>
      </c>
      <c r="Z172" s="21">
        <f>'CONSOMMATIONS kWh PCI'!Z174*NOTICE!$L$17</f>
        <v>0</v>
      </c>
      <c r="AA172" s="4"/>
    </row>
    <row r="173" spans="1:27" ht="24.95" customHeight="1" x14ac:dyDescent="0.25">
      <c r="A173" s="19"/>
      <c r="B173" s="72" t="str">
        <f t="shared" ref="B173:E176" si="315">B13</f>
        <v>Septembre</v>
      </c>
      <c r="C173" s="11" t="str">
        <f t="shared" si="315"/>
        <v>Béziers</v>
      </c>
      <c r="D173" s="11" t="str">
        <f t="shared" si="315"/>
        <v/>
      </c>
      <c r="E173" s="45">
        <f t="shared" si="315"/>
        <v>7871</v>
      </c>
      <c r="F173" s="21">
        <f>'CONSOMMATIONS kWh PCI'!F175*NOTICE!$L$17</f>
        <v>0</v>
      </c>
      <c r="G173" s="21">
        <f>'CONSOMMATIONS kWh PCI'!G175*NOTICE!$L$17</f>
        <v>0</v>
      </c>
      <c r="H173" s="21">
        <f>'CONSOMMATIONS kWh PCI'!H175*NOTICE!$L$17</f>
        <v>0</v>
      </c>
      <c r="I173" s="21">
        <f>'CONSOMMATIONS kWh PCI'!I175*NOTICE!$L$17</f>
        <v>0</v>
      </c>
      <c r="J173" s="21">
        <f>'CONSOMMATIONS kWh PCI'!J175*NOTICE!$L$17</f>
        <v>0</v>
      </c>
      <c r="K173" s="21">
        <f>'CONSOMMATIONS kWh PCI'!K175*NOTICE!$L$17</f>
        <v>0</v>
      </c>
      <c r="L173" s="21">
        <f>'CONSOMMATIONS kWh PCI'!L175*NOTICE!$L$17</f>
        <v>0</v>
      </c>
      <c r="M173" s="21">
        <f>'CONSOMMATIONS kWh PCI'!M175*NOTICE!$L$17</f>
        <v>0</v>
      </c>
      <c r="N173" s="21">
        <f>'CONSOMMATIONS kWh PCI'!N175*NOTICE!$L$17</f>
        <v>0</v>
      </c>
      <c r="O173" s="21">
        <f>'CONSOMMATIONS kWh PCI'!O175*NOTICE!$L$17</f>
        <v>0</v>
      </c>
      <c r="P173" s="21">
        <f>'CONSOMMATIONS kWh PCI'!P175*NOTICE!$L$17</f>
        <v>0</v>
      </c>
      <c r="Q173" s="21">
        <f>'CONSOMMATIONS kWh PCI'!Q175*NOTICE!$L$17</f>
        <v>0</v>
      </c>
      <c r="R173" s="21">
        <f>'CONSOMMATIONS kWh PCI'!R175*NOTICE!$L$17</f>
        <v>0</v>
      </c>
      <c r="S173" s="21">
        <f>'CONSOMMATIONS kWh PCI'!S175*NOTICE!$L$17</f>
        <v>0</v>
      </c>
      <c r="T173" s="21">
        <f>'CONSOMMATIONS kWh PCI'!T175*NOTICE!$L$17</f>
        <v>0</v>
      </c>
      <c r="U173" s="21">
        <f>'CONSOMMATIONS kWh PCI'!U175*NOTICE!$L$17</f>
        <v>0</v>
      </c>
      <c r="V173" s="21">
        <f>'CONSOMMATIONS kWh PCI'!V175*NOTICE!$L$17</f>
        <v>0</v>
      </c>
      <c r="W173" s="21">
        <f>'CONSOMMATIONS kWh PCI'!W175*NOTICE!$L$17</f>
        <v>0</v>
      </c>
      <c r="X173" s="21">
        <f>'CONSOMMATIONS kWh PCI'!X175*NOTICE!$L$17</f>
        <v>0</v>
      </c>
      <c r="Y173" s="21">
        <f>'CONSOMMATIONS kWh PCI'!Y175*NOTICE!$L$17</f>
        <v>0</v>
      </c>
      <c r="Z173" s="21">
        <f>'CONSOMMATIONS kWh PCI'!Z175*NOTICE!$L$17</f>
        <v>0</v>
      </c>
      <c r="AA173" s="4"/>
    </row>
    <row r="174" spans="1:27" ht="24.95" customHeight="1" x14ac:dyDescent="0.25">
      <c r="A174" s="19"/>
      <c r="B174" s="72" t="str">
        <f t="shared" si="315"/>
        <v>Octobre</v>
      </c>
      <c r="C174" s="11" t="str">
        <f t="shared" si="315"/>
        <v>Béziers</v>
      </c>
      <c r="D174" s="11" t="str">
        <f t="shared" si="315"/>
        <v/>
      </c>
      <c r="E174" s="45">
        <f t="shared" si="315"/>
        <v>7871</v>
      </c>
      <c r="F174" s="21">
        <f>'CONSOMMATIONS kWh PCI'!F176*NOTICE!$L$17</f>
        <v>0</v>
      </c>
      <c r="G174" s="21">
        <f>'CONSOMMATIONS kWh PCI'!G176*NOTICE!$L$17</f>
        <v>0</v>
      </c>
      <c r="H174" s="21">
        <f>'CONSOMMATIONS kWh PCI'!H176*NOTICE!$L$17</f>
        <v>0</v>
      </c>
      <c r="I174" s="21">
        <f>'CONSOMMATIONS kWh PCI'!I176*NOTICE!$L$17</f>
        <v>0</v>
      </c>
      <c r="J174" s="21">
        <f>'CONSOMMATIONS kWh PCI'!J176*NOTICE!$L$17</f>
        <v>0</v>
      </c>
      <c r="K174" s="21">
        <f>'CONSOMMATIONS kWh PCI'!K176*NOTICE!$L$17</f>
        <v>0</v>
      </c>
      <c r="L174" s="21">
        <f>'CONSOMMATIONS kWh PCI'!L176*NOTICE!$L$17</f>
        <v>0</v>
      </c>
      <c r="M174" s="21">
        <f>'CONSOMMATIONS kWh PCI'!M176*NOTICE!$L$17</f>
        <v>0</v>
      </c>
      <c r="N174" s="21">
        <f>'CONSOMMATIONS kWh PCI'!N176*NOTICE!$L$17</f>
        <v>0</v>
      </c>
      <c r="O174" s="21">
        <f>'CONSOMMATIONS kWh PCI'!O176*NOTICE!$L$17</f>
        <v>0</v>
      </c>
      <c r="P174" s="21">
        <f>'CONSOMMATIONS kWh PCI'!P176*NOTICE!$L$17</f>
        <v>0</v>
      </c>
      <c r="Q174" s="21">
        <f>'CONSOMMATIONS kWh PCI'!Q176*NOTICE!$L$17</f>
        <v>0</v>
      </c>
      <c r="R174" s="21">
        <f>'CONSOMMATIONS kWh PCI'!R176*NOTICE!$L$17</f>
        <v>0</v>
      </c>
      <c r="S174" s="21">
        <f>'CONSOMMATIONS kWh PCI'!S176*NOTICE!$L$17</f>
        <v>0</v>
      </c>
      <c r="T174" s="21">
        <f>'CONSOMMATIONS kWh PCI'!T176*NOTICE!$L$17</f>
        <v>0</v>
      </c>
      <c r="U174" s="21">
        <f>'CONSOMMATIONS kWh PCI'!U176*NOTICE!$L$17</f>
        <v>0</v>
      </c>
      <c r="V174" s="21">
        <f>'CONSOMMATIONS kWh PCI'!V176*NOTICE!$L$17</f>
        <v>0</v>
      </c>
      <c r="W174" s="21">
        <f>'CONSOMMATIONS kWh PCI'!W176*NOTICE!$L$17</f>
        <v>0</v>
      </c>
      <c r="X174" s="21">
        <f>'CONSOMMATIONS kWh PCI'!X176*NOTICE!$L$17</f>
        <v>0</v>
      </c>
      <c r="Y174" s="21">
        <f>'CONSOMMATIONS kWh PCI'!Y176*NOTICE!$L$17</f>
        <v>0</v>
      </c>
      <c r="Z174" s="21">
        <f>'CONSOMMATIONS kWh PCI'!Z176*NOTICE!$L$17</f>
        <v>0</v>
      </c>
      <c r="AA174" s="4"/>
    </row>
    <row r="175" spans="1:27" ht="24.95" customHeight="1" x14ac:dyDescent="0.25">
      <c r="A175" s="19"/>
      <c r="B175" s="72" t="str">
        <f t="shared" si="315"/>
        <v>Novembre</v>
      </c>
      <c r="C175" s="11" t="str">
        <f t="shared" si="315"/>
        <v>Béziers</v>
      </c>
      <c r="D175" s="11" t="str">
        <f t="shared" si="315"/>
        <v/>
      </c>
      <c r="E175" s="45">
        <f t="shared" si="315"/>
        <v>7871</v>
      </c>
      <c r="F175" s="21">
        <f>'CONSOMMATIONS kWh PCI'!F177*NOTICE!$L$17</f>
        <v>0</v>
      </c>
      <c r="G175" s="21">
        <f>'CONSOMMATIONS kWh PCI'!G177*NOTICE!$L$17</f>
        <v>0</v>
      </c>
      <c r="H175" s="21">
        <f>'CONSOMMATIONS kWh PCI'!H177*NOTICE!$L$17</f>
        <v>0</v>
      </c>
      <c r="I175" s="21">
        <f>'CONSOMMATIONS kWh PCI'!I177*NOTICE!$L$17</f>
        <v>0</v>
      </c>
      <c r="J175" s="21">
        <f>'CONSOMMATIONS kWh PCI'!J177*NOTICE!$L$17</f>
        <v>0</v>
      </c>
      <c r="K175" s="21">
        <f>'CONSOMMATIONS kWh PCI'!K177*NOTICE!$L$17</f>
        <v>0</v>
      </c>
      <c r="L175" s="21">
        <f>'CONSOMMATIONS kWh PCI'!L177*NOTICE!$L$17</f>
        <v>0</v>
      </c>
      <c r="M175" s="21">
        <f>'CONSOMMATIONS kWh PCI'!M177*NOTICE!$L$17</f>
        <v>0</v>
      </c>
      <c r="N175" s="21">
        <f>'CONSOMMATIONS kWh PCI'!N177*NOTICE!$L$17</f>
        <v>0</v>
      </c>
      <c r="O175" s="21">
        <f>'CONSOMMATIONS kWh PCI'!O177*NOTICE!$L$17</f>
        <v>0</v>
      </c>
      <c r="P175" s="21">
        <f>'CONSOMMATIONS kWh PCI'!P177*NOTICE!$L$17</f>
        <v>0</v>
      </c>
      <c r="Q175" s="21">
        <f>'CONSOMMATIONS kWh PCI'!Q177*NOTICE!$L$17</f>
        <v>0</v>
      </c>
      <c r="R175" s="21">
        <f>'CONSOMMATIONS kWh PCI'!R177*NOTICE!$L$17</f>
        <v>0</v>
      </c>
      <c r="S175" s="21">
        <f>'CONSOMMATIONS kWh PCI'!S177*NOTICE!$L$17</f>
        <v>0</v>
      </c>
      <c r="T175" s="21">
        <f>'CONSOMMATIONS kWh PCI'!T177*NOTICE!$L$17</f>
        <v>0</v>
      </c>
      <c r="U175" s="21">
        <f>'CONSOMMATIONS kWh PCI'!U177*NOTICE!$L$17</f>
        <v>0</v>
      </c>
      <c r="V175" s="21">
        <f>'CONSOMMATIONS kWh PCI'!V177*NOTICE!$L$17</f>
        <v>0</v>
      </c>
      <c r="W175" s="21">
        <f>'CONSOMMATIONS kWh PCI'!W177*NOTICE!$L$17</f>
        <v>0</v>
      </c>
      <c r="X175" s="21">
        <f>'CONSOMMATIONS kWh PCI'!X177*NOTICE!$L$17</f>
        <v>0</v>
      </c>
      <c r="Y175" s="21">
        <f>'CONSOMMATIONS kWh PCI'!Y177*NOTICE!$L$17</f>
        <v>0</v>
      </c>
      <c r="Z175" s="21">
        <f>'CONSOMMATIONS kWh PCI'!Z177*NOTICE!$L$17</f>
        <v>0</v>
      </c>
      <c r="AA175" s="4"/>
    </row>
    <row r="176" spans="1:27" ht="24.95" customHeight="1" x14ac:dyDescent="0.25">
      <c r="A176" s="19"/>
      <c r="B176" s="72" t="str">
        <f t="shared" si="315"/>
        <v>Décembre</v>
      </c>
      <c r="C176" s="11" t="str">
        <f t="shared" si="315"/>
        <v>Béziers</v>
      </c>
      <c r="D176" s="11" t="str">
        <f t="shared" si="315"/>
        <v/>
      </c>
      <c r="E176" s="45">
        <f t="shared" si="315"/>
        <v>7871</v>
      </c>
      <c r="F176" s="21">
        <f>'CONSOMMATIONS kWh PCI'!F178*NOTICE!$L$17</f>
        <v>0</v>
      </c>
      <c r="G176" s="21">
        <f>'CONSOMMATIONS kWh PCI'!G178*NOTICE!$L$17</f>
        <v>0</v>
      </c>
      <c r="H176" s="21">
        <f>'CONSOMMATIONS kWh PCI'!H178*NOTICE!$L$17</f>
        <v>0</v>
      </c>
      <c r="I176" s="21">
        <f>'CONSOMMATIONS kWh PCI'!I178*NOTICE!$L$17</f>
        <v>0</v>
      </c>
      <c r="J176" s="21">
        <f>'CONSOMMATIONS kWh PCI'!J178*NOTICE!$L$17</f>
        <v>0</v>
      </c>
      <c r="K176" s="21">
        <f>'CONSOMMATIONS kWh PCI'!K178*NOTICE!$L$17</f>
        <v>0</v>
      </c>
      <c r="L176" s="21">
        <f>'CONSOMMATIONS kWh PCI'!L178*NOTICE!$L$17</f>
        <v>0</v>
      </c>
      <c r="M176" s="21">
        <f>'CONSOMMATIONS kWh PCI'!M178*NOTICE!$L$17</f>
        <v>0</v>
      </c>
      <c r="N176" s="21">
        <f>'CONSOMMATIONS kWh PCI'!N178*NOTICE!$L$17</f>
        <v>0</v>
      </c>
      <c r="O176" s="21">
        <f>'CONSOMMATIONS kWh PCI'!O178*NOTICE!$L$17</f>
        <v>0</v>
      </c>
      <c r="P176" s="21">
        <f>'CONSOMMATIONS kWh PCI'!P178*NOTICE!$L$17</f>
        <v>0</v>
      </c>
      <c r="Q176" s="21">
        <f>'CONSOMMATIONS kWh PCI'!Q178*NOTICE!$L$17</f>
        <v>0</v>
      </c>
      <c r="R176" s="21">
        <f>'CONSOMMATIONS kWh PCI'!R178*NOTICE!$L$17</f>
        <v>0</v>
      </c>
      <c r="S176" s="21">
        <f>'CONSOMMATIONS kWh PCI'!S178*NOTICE!$L$17</f>
        <v>0</v>
      </c>
      <c r="T176" s="21">
        <f>'CONSOMMATIONS kWh PCI'!T178*NOTICE!$L$17</f>
        <v>0</v>
      </c>
      <c r="U176" s="21">
        <f>'CONSOMMATIONS kWh PCI'!U178*NOTICE!$L$17</f>
        <v>0</v>
      </c>
      <c r="V176" s="21">
        <f>'CONSOMMATIONS kWh PCI'!V178*NOTICE!$L$17</f>
        <v>0</v>
      </c>
      <c r="W176" s="21">
        <f>'CONSOMMATIONS kWh PCI'!W178*NOTICE!$L$17</f>
        <v>0</v>
      </c>
      <c r="X176" s="21">
        <f>'CONSOMMATIONS kWh PCI'!X178*NOTICE!$L$17</f>
        <v>0</v>
      </c>
      <c r="Y176" s="21">
        <f>'CONSOMMATIONS kWh PCI'!Y178*NOTICE!$L$17</f>
        <v>0</v>
      </c>
      <c r="Z176" s="21">
        <f>'CONSOMMATIONS kWh PCI'!Z178*NOTICE!$L$17</f>
        <v>0</v>
      </c>
      <c r="AA176" s="4"/>
    </row>
    <row r="177" spans="1:27" ht="24.95" customHeight="1" x14ac:dyDescent="0.25">
      <c r="A177" s="19"/>
      <c r="B177" s="86" t="s">
        <v>38</v>
      </c>
      <c r="C177" s="11" t="str">
        <f>C17</f>
        <v>Béziers</v>
      </c>
      <c r="D177" s="11" t="str">
        <f>D17</f>
        <v/>
      </c>
      <c r="E177" s="45">
        <f>E17</f>
        <v>7871</v>
      </c>
      <c r="F177" s="103">
        <f>SUM(F165:F176)</f>
        <v>0</v>
      </c>
      <c r="G177" s="103">
        <f t="shared" ref="G177:Z177" si="316">SUM(G165:G176)</f>
        <v>0</v>
      </c>
      <c r="H177" s="103">
        <f t="shared" si="316"/>
        <v>0</v>
      </c>
      <c r="I177" s="103">
        <f t="shared" si="316"/>
        <v>0</v>
      </c>
      <c r="J177" s="103">
        <f t="shared" si="316"/>
        <v>0</v>
      </c>
      <c r="K177" s="103">
        <f t="shared" si="316"/>
        <v>0</v>
      </c>
      <c r="L177" s="103">
        <f t="shared" si="316"/>
        <v>0</v>
      </c>
      <c r="M177" s="103">
        <f t="shared" si="316"/>
        <v>0</v>
      </c>
      <c r="N177" s="103">
        <f t="shared" si="316"/>
        <v>0</v>
      </c>
      <c r="O177" s="103">
        <f t="shared" si="316"/>
        <v>0</v>
      </c>
      <c r="P177" s="103">
        <f t="shared" si="316"/>
        <v>0</v>
      </c>
      <c r="Q177" s="103">
        <f t="shared" si="316"/>
        <v>0</v>
      </c>
      <c r="R177" s="103">
        <f t="shared" si="316"/>
        <v>0</v>
      </c>
      <c r="S177" s="103">
        <f t="shared" si="316"/>
        <v>0</v>
      </c>
      <c r="T177" s="103">
        <f t="shared" si="316"/>
        <v>0</v>
      </c>
      <c r="U177" s="103">
        <f t="shared" si="316"/>
        <v>0</v>
      </c>
      <c r="V177" s="103">
        <f t="shared" si="316"/>
        <v>0</v>
      </c>
      <c r="W177" s="103">
        <f t="shared" si="316"/>
        <v>0</v>
      </c>
      <c r="X177" s="103">
        <f t="shared" si="316"/>
        <v>0</v>
      </c>
      <c r="Y177" s="103">
        <f t="shared" si="316"/>
        <v>0</v>
      </c>
      <c r="Z177" s="103">
        <f t="shared" si="316"/>
        <v>0</v>
      </c>
      <c r="AA177" s="4"/>
    </row>
  </sheetData>
  <autoFilter ref="B4:AA4"/>
  <mergeCells count="34">
    <mergeCell ref="AN3:AX3"/>
    <mergeCell ref="B2:E3"/>
    <mergeCell ref="F3:Z3"/>
    <mergeCell ref="F2:Z2"/>
    <mergeCell ref="B18:E19"/>
    <mergeCell ref="B34:E35"/>
    <mergeCell ref="F18:Z18"/>
    <mergeCell ref="F19:Z19"/>
    <mergeCell ref="F34:Z34"/>
    <mergeCell ref="F35:Z35"/>
    <mergeCell ref="B50:E51"/>
    <mergeCell ref="B66:E67"/>
    <mergeCell ref="F50:Z50"/>
    <mergeCell ref="F51:Z51"/>
    <mergeCell ref="F66:Z66"/>
    <mergeCell ref="F67:Z67"/>
    <mergeCell ref="B82:E83"/>
    <mergeCell ref="B98:E99"/>
    <mergeCell ref="F82:Z82"/>
    <mergeCell ref="F83:Z83"/>
    <mergeCell ref="F98:Z98"/>
    <mergeCell ref="F99:Z99"/>
    <mergeCell ref="B114:E115"/>
    <mergeCell ref="B130:E131"/>
    <mergeCell ref="F114:Z114"/>
    <mergeCell ref="F115:Z115"/>
    <mergeCell ref="F130:Z130"/>
    <mergeCell ref="F131:Z131"/>
    <mergeCell ref="B146:E147"/>
    <mergeCell ref="B162:E163"/>
    <mergeCell ref="F146:Z146"/>
    <mergeCell ref="F147:Z147"/>
    <mergeCell ref="F162:Z162"/>
    <mergeCell ref="F163:Z163"/>
  </mergeCells>
  <conditionalFormatting sqref="F117:Z128">
    <cfRule type="colorScale" priority="2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7:Z17 F101:Z112">
    <cfRule type="colorScale" priority="3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33:Z144">
    <cfRule type="colorScale" priority="2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49:Z160">
    <cfRule type="colorScale" priority="1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33:Z33">
    <cfRule type="colorScale" priority="1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49:Z49">
    <cfRule type="colorScale" priority="1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65:Z65">
    <cfRule type="colorScale" priority="1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97:Z97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13:Z113">
    <cfRule type="colorScale" priority="1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29:Z129">
    <cfRule type="colorScale" priority="1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45:Z145">
    <cfRule type="colorScale" priority="1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61:Z161">
    <cfRule type="colorScale" priority="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77:Z177">
    <cfRule type="colorScale" priority="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5:Z16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21:Z32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37:Z48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53:Z64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85:Z96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65:Z176">
    <cfRule type="colorScale" priority="20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81:Z81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69:Z8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X193"/>
  <sheetViews>
    <sheetView showGridLines="0" zoomScale="55" zoomScaleNormal="55" workbookViewId="0">
      <pane xSplit="5" ySplit="4" topLeftCell="F29" activePane="bottomRight" state="frozen"/>
      <selection activeCell="AI20" sqref="AI20"/>
      <selection pane="topRight" activeCell="AI20" sqref="AI20"/>
      <selection pane="bottomLeft" activeCell="AI20" sqref="AI20"/>
      <selection pane="bottomRight" activeCell="P42" sqref="P42"/>
    </sheetView>
  </sheetViews>
  <sheetFormatPr baseColWidth="10" defaultColWidth="10.85546875" defaultRowHeight="14.25" x14ac:dyDescent="0.25"/>
  <cols>
    <col min="1" max="1" width="1.85546875" style="1" customWidth="1"/>
    <col min="2" max="2" width="45.42578125" style="2" customWidth="1"/>
    <col min="3" max="3" width="15.28515625" style="2" customWidth="1"/>
    <col min="4" max="4" width="12.5703125" style="2" customWidth="1"/>
    <col min="5" max="5" width="11.85546875" style="2" customWidth="1"/>
    <col min="6" max="26" width="14" style="2" customWidth="1"/>
    <col min="27" max="27" width="26.85546875" style="2" customWidth="1"/>
    <col min="28" max="50" width="11.5703125" style="1" hidden="1" customWidth="1"/>
    <col min="51" max="51" width="11.5703125" style="1" customWidth="1"/>
    <col min="52" max="16384" width="10.85546875" style="1"/>
  </cols>
  <sheetData>
    <row r="1" spans="1:50" ht="69.95" customHeight="1" x14ac:dyDescent="0.25">
      <c r="A1" s="304" t="s">
        <v>143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5"/>
    </row>
    <row r="2" spans="1:50" ht="50.1" customHeight="1" x14ac:dyDescent="0.25">
      <c r="A2" s="19"/>
      <c r="B2" s="289" t="s">
        <v>157</v>
      </c>
      <c r="C2" s="289"/>
      <c r="D2" s="289"/>
      <c r="E2" s="289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6"/>
    </row>
    <row r="3" spans="1:50" s="12" customFormat="1" ht="50.1" customHeight="1" x14ac:dyDescent="0.25">
      <c r="A3" s="19"/>
      <c r="B3" s="247"/>
      <c r="C3" s="247"/>
      <c r="D3" s="247"/>
      <c r="E3" s="247"/>
      <c r="F3" s="302" t="s">
        <v>160</v>
      </c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20"/>
      <c r="AB3" s="99"/>
      <c r="AC3" s="99"/>
      <c r="AD3" s="99"/>
      <c r="AE3" s="99"/>
      <c r="AF3" s="99"/>
      <c r="AG3" s="99"/>
      <c r="AH3" s="99"/>
      <c r="AI3" s="99"/>
      <c r="AJ3" s="99"/>
      <c r="AN3" s="284" t="s">
        <v>19</v>
      </c>
      <c r="AO3" s="285"/>
      <c r="AP3" s="285"/>
      <c r="AQ3" s="285"/>
      <c r="AR3" s="285"/>
      <c r="AS3" s="285"/>
      <c r="AT3" s="285"/>
      <c r="AU3" s="285"/>
      <c r="AV3" s="285"/>
      <c r="AW3" s="285"/>
      <c r="AX3" s="286"/>
    </row>
    <row r="4" spans="1:50" ht="50.1" customHeight="1" x14ac:dyDescent="0.25">
      <c r="A4" s="19"/>
      <c r="B4" s="43" t="s">
        <v>154</v>
      </c>
      <c r="C4" s="44" t="s">
        <v>141</v>
      </c>
      <c r="D4" s="44" t="str">
        <f>PATRIMOINE!D2</f>
        <v>ANNEE</v>
      </c>
      <c r="E4" s="44" t="str">
        <f>PATRIMOINE!E2</f>
        <v xml:space="preserve">Surface de plancher </v>
      </c>
      <c r="F4" s="161">
        <v>2010</v>
      </c>
      <c r="G4" s="161">
        <f>F4+1</f>
        <v>2011</v>
      </c>
      <c r="H4" s="161">
        <f>G4+1</f>
        <v>2012</v>
      </c>
      <c r="I4" s="161">
        <f t="shared" ref="I4:Q4" si="0">H4+1</f>
        <v>2013</v>
      </c>
      <c r="J4" s="161">
        <f t="shared" si="0"/>
        <v>2014</v>
      </c>
      <c r="K4" s="161">
        <f t="shared" si="0"/>
        <v>2015</v>
      </c>
      <c r="L4" s="161">
        <f t="shared" si="0"/>
        <v>2016</v>
      </c>
      <c r="M4" s="161">
        <f t="shared" si="0"/>
        <v>2017</v>
      </c>
      <c r="N4" s="161">
        <f t="shared" si="0"/>
        <v>2018</v>
      </c>
      <c r="O4" s="161">
        <f t="shared" si="0"/>
        <v>2019</v>
      </c>
      <c r="P4" s="161">
        <f t="shared" si="0"/>
        <v>2020</v>
      </c>
      <c r="Q4" s="161">
        <f t="shared" si="0"/>
        <v>2021</v>
      </c>
      <c r="R4" s="161">
        <f t="shared" ref="R4" si="1">Q4+1</f>
        <v>2022</v>
      </c>
      <c r="S4" s="161">
        <f t="shared" ref="S4" si="2">R4+1</f>
        <v>2023</v>
      </c>
      <c r="T4" s="161">
        <f t="shared" ref="T4" si="3">S4+1</f>
        <v>2024</v>
      </c>
      <c r="U4" s="161">
        <f t="shared" ref="U4" si="4">T4+1</f>
        <v>2025</v>
      </c>
      <c r="V4" s="161">
        <f t="shared" ref="V4" si="5">U4+1</f>
        <v>2026</v>
      </c>
      <c r="W4" s="161">
        <f t="shared" ref="W4" si="6">V4+1</f>
        <v>2027</v>
      </c>
      <c r="X4" s="161">
        <f t="shared" ref="X4" si="7">W4+1</f>
        <v>2028</v>
      </c>
      <c r="Y4" s="161">
        <f t="shared" ref="Y4" si="8">X4+1</f>
        <v>2029</v>
      </c>
      <c r="Z4" s="161">
        <f t="shared" ref="Z4" si="9">Y4+1</f>
        <v>2030</v>
      </c>
      <c r="AA4" s="70" t="s">
        <v>11</v>
      </c>
      <c r="AB4" s="46" t="s">
        <v>13</v>
      </c>
      <c r="AC4" s="47">
        <v>2009</v>
      </c>
      <c r="AD4" s="47">
        <f>AC4+1</f>
        <v>2010</v>
      </c>
      <c r="AE4" s="47">
        <f>AD4+1</f>
        <v>2011</v>
      </c>
      <c r="AF4" s="47">
        <f t="shared" ref="AF4:AM4" si="10">AE4+1</f>
        <v>2012</v>
      </c>
      <c r="AG4" s="47">
        <f t="shared" si="10"/>
        <v>2013</v>
      </c>
      <c r="AH4" s="47">
        <f t="shared" si="10"/>
        <v>2014</v>
      </c>
      <c r="AI4" s="47">
        <f t="shared" si="10"/>
        <v>2015</v>
      </c>
      <c r="AJ4" s="47">
        <f t="shared" si="10"/>
        <v>2016</v>
      </c>
      <c r="AK4" s="47">
        <f t="shared" si="10"/>
        <v>2017</v>
      </c>
      <c r="AL4" s="47">
        <f t="shared" si="10"/>
        <v>2018</v>
      </c>
      <c r="AM4" s="48">
        <f t="shared" si="10"/>
        <v>2019</v>
      </c>
      <c r="AN4" s="47">
        <v>2009</v>
      </c>
      <c r="AO4" s="47">
        <f>AN4+1</f>
        <v>2010</v>
      </c>
      <c r="AP4" s="47">
        <f>AO4+1</f>
        <v>2011</v>
      </c>
      <c r="AQ4" s="47">
        <f t="shared" ref="AQ4:AX4" si="11">AP4+1</f>
        <v>2012</v>
      </c>
      <c r="AR4" s="47">
        <f t="shared" si="11"/>
        <v>2013</v>
      </c>
      <c r="AS4" s="47">
        <f t="shared" si="11"/>
        <v>2014</v>
      </c>
      <c r="AT4" s="47">
        <f t="shared" si="11"/>
        <v>2015</v>
      </c>
      <c r="AU4" s="47">
        <f t="shared" si="11"/>
        <v>2016</v>
      </c>
      <c r="AV4" s="47">
        <f t="shared" si="11"/>
        <v>2017</v>
      </c>
      <c r="AW4" s="47">
        <f t="shared" si="11"/>
        <v>2018</v>
      </c>
      <c r="AX4" s="48">
        <f t="shared" si="11"/>
        <v>2019</v>
      </c>
    </row>
    <row r="5" spans="1:50" ht="24.95" customHeight="1" x14ac:dyDescent="0.25">
      <c r="A5" s="19"/>
      <c r="B5" s="72" t="s">
        <v>129</v>
      </c>
      <c r="C5" s="11" t="str">
        <f>IF(PATRIMOINE!C4="","",PATRIMOINE!C4)</f>
        <v>Béziers</v>
      </c>
      <c r="D5" s="11"/>
      <c r="E5" s="45">
        <f>IF(PATRIMOINE!E4="","",PATRIMOINE!E4)</f>
        <v>7871</v>
      </c>
      <c r="F5" s="21"/>
      <c r="G5" s="21"/>
      <c r="H5" s="21">
        <v>285.35000000000002</v>
      </c>
      <c r="I5" s="21">
        <v>323.3</v>
      </c>
      <c r="J5" s="21">
        <v>207.3</v>
      </c>
      <c r="K5" s="21">
        <v>279.8</v>
      </c>
      <c r="L5" s="21">
        <v>238.4</v>
      </c>
      <c r="M5" s="21">
        <v>345.3</v>
      </c>
      <c r="N5" s="21">
        <v>208.8</v>
      </c>
      <c r="O5" s="21">
        <v>336.6</v>
      </c>
      <c r="P5" s="21">
        <v>249.3</v>
      </c>
      <c r="Q5" s="21">
        <v>317.2</v>
      </c>
      <c r="R5" s="186">
        <v>351.5</v>
      </c>
      <c r="S5" s="186"/>
      <c r="T5" s="186"/>
      <c r="U5" s="186"/>
      <c r="V5" s="186"/>
      <c r="W5" s="186"/>
      <c r="X5" s="186"/>
      <c r="Y5" s="186"/>
      <c r="Z5" s="186"/>
      <c r="AA5" s="160"/>
      <c r="AB5" s="50" t="e">
        <f>IF(#REF!="",0,#REF!)</f>
        <v>#REF!</v>
      </c>
      <c r="AC5" s="49">
        <f t="shared" ref="AC5:AM16" si="12">F5</f>
        <v>0</v>
      </c>
      <c r="AD5" s="49">
        <f t="shared" si="12"/>
        <v>0</v>
      </c>
      <c r="AE5" s="49">
        <f t="shared" si="12"/>
        <v>285.35000000000002</v>
      </c>
      <c r="AF5" s="49">
        <f t="shared" si="12"/>
        <v>323.3</v>
      </c>
      <c r="AG5" s="49">
        <f t="shared" si="12"/>
        <v>207.3</v>
      </c>
      <c r="AH5" s="49">
        <f t="shared" si="12"/>
        <v>279.8</v>
      </c>
      <c r="AI5" s="49">
        <f t="shared" si="12"/>
        <v>238.4</v>
      </c>
      <c r="AJ5" s="49">
        <f t="shared" si="12"/>
        <v>345.3</v>
      </c>
      <c r="AK5" s="49">
        <f t="shared" si="12"/>
        <v>208.8</v>
      </c>
      <c r="AL5" s="49">
        <f t="shared" si="12"/>
        <v>336.6</v>
      </c>
      <c r="AM5" s="49">
        <f t="shared" si="12"/>
        <v>249.3</v>
      </c>
      <c r="AN5" s="49" t="e">
        <f>$AB$5*AC5</f>
        <v>#REF!</v>
      </c>
      <c r="AO5" s="49" t="e">
        <f>AB5*AD5</f>
        <v>#REF!</v>
      </c>
      <c r="AP5" s="49" t="e">
        <f>AB5*AE5</f>
        <v>#REF!</v>
      </c>
      <c r="AQ5" s="49" t="e">
        <f>AB5*AF5</f>
        <v>#REF!</v>
      </c>
      <c r="AR5" s="49" t="e">
        <f>AB5*AG5</f>
        <v>#REF!</v>
      </c>
      <c r="AS5" s="49" t="e">
        <f>AB5*AH5</f>
        <v>#REF!</v>
      </c>
      <c r="AT5" s="49" t="e">
        <f>AB5*AI5</f>
        <v>#REF!</v>
      </c>
      <c r="AU5" s="49" t="e">
        <f>AB5*AJ5</f>
        <v>#REF!</v>
      </c>
      <c r="AV5" s="49" t="e">
        <f>AB5*AK5</f>
        <v>#REF!</v>
      </c>
      <c r="AW5" s="49" t="e">
        <f>AB5*AL5</f>
        <v>#REF!</v>
      </c>
      <c r="AX5" s="49" t="e">
        <f>AB5*AM5</f>
        <v>#REF!</v>
      </c>
    </row>
    <row r="6" spans="1:50" ht="24.95" customHeight="1" x14ac:dyDescent="0.25">
      <c r="A6" s="19"/>
      <c r="B6" s="72" t="s">
        <v>130</v>
      </c>
      <c r="C6" s="11" t="str">
        <f>C5</f>
        <v>Béziers</v>
      </c>
      <c r="D6" s="11"/>
      <c r="E6" s="45">
        <f>E5</f>
        <v>7871</v>
      </c>
      <c r="F6" s="21"/>
      <c r="G6" s="21"/>
      <c r="H6" s="21">
        <v>391.53</v>
      </c>
      <c r="I6" s="21">
        <v>293.10000000000002</v>
      </c>
      <c r="J6" s="21">
        <v>186.8</v>
      </c>
      <c r="K6" s="21">
        <v>283.10000000000002</v>
      </c>
      <c r="L6" s="21">
        <v>214.1</v>
      </c>
      <c r="M6" s="21">
        <v>183</v>
      </c>
      <c r="N6" s="21">
        <v>315.8</v>
      </c>
      <c r="O6" s="21">
        <v>201.1</v>
      </c>
      <c r="P6" s="21">
        <v>157.69999999999999</v>
      </c>
      <c r="Q6" s="21">
        <v>181.2</v>
      </c>
      <c r="R6" s="186">
        <v>210.9</v>
      </c>
      <c r="S6" s="186"/>
      <c r="T6" s="186"/>
      <c r="U6" s="186"/>
      <c r="V6" s="186"/>
      <c r="W6" s="186"/>
      <c r="X6" s="186"/>
      <c r="Y6" s="186"/>
      <c r="Z6" s="186"/>
      <c r="AA6" s="160"/>
      <c r="AB6" s="50" t="e">
        <f>IF(#REF!="",0,#REF!)</f>
        <v>#REF!</v>
      </c>
      <c r="AC6" s="49">
        <f t="shared" si="12"/>
        <v>0</v>
      </c>
      <c r="AD6" s="49">
        <f t="shared" si="12"/>
        <v>0</v>
      </c>
      <c r="AE6" s="49">
        <f t="shared" si="12"/>
        <v>391.53</v>
      </c>
      <c r="AF6" s="49">
        <f t="shared" si="12"/>
        <v>293.10000000000002</v>
      </c>
      <c r="AG6" s="49">
        <f t="shared" si="12"/>
        <v>186.8</v>
      </c>
      <c r="AH6" s="49">
        <f t="shared" si="12"/>
        <v>283.10000000000002</v>
      </c>
      <c r="AI6" s="49">
        <f t="shared" si="12"/>
        <v>214.1</v>
      </c>
      <c r="AJ6" s="49">
        <f t="shared" si="12"/>
        <v>183</v>
      </c>
      <c r="AK6" s="49">
        <f t="shared" si="12"/>
        <v>315.8</v>
      </c>
      <c r="AL6" s="49">
        <f t="shared" si="12"/>
        <v>201.1</v>
      </c>
      <c r="AM6" s="49">
        <f t="shared" si="12"/>
        <v>157.69999999999999</v>
      </c>
      <c r="AN6" s="49" t="e">
        <f t="shared" ref="AN6:AN85" si="13">AB6*AC6</f>
        <v>#REF!</v>
      </c>
      <c r="AO6" s="49" t="e">
        <f t="shared" ref="AO6:AO85" si="14">AB6*AD6</f>
        <v>#REF!</v>
      </c>
      <c r="AP6" s="49" t="e">
        <f t="shared" ref="AP6:AP85" si="15">AB6*AE6</f>
        <v>#REF!</v>
      </c>
      <c r="AQ6" s="49" t="e">
        <f t="shared" ref="AQ6:AQ85" si="16">AB6*AF6</f>
        <v>#REF!</v>
      </c>
      <c r="AR6" s="49" t="e">
        <f t="shared" ref="AR6:AR85" si="17">AB6*AG6</f>
        <v>#REF!</v>
      </c>
      <c r="AS6" s="49" t="e">
        <f t="shared" ref="AS6:AS85" si="18">AB6*AH6</f>
        <v>#REF!</v>
      </c>
      <c r="AT6" s="49" t="e">
        <f t="shared" ref="AT6:AT85" si="19">AB6*AI6</f>
        <v>#REF!</v>
      </c>
      <c r="AU6" s="49" t="e">
        <f t="shared" ref="AU6:AU85" si="20">AB6*AJ6</f>
        <v>#REF!</v>
      </c>
      <c r="AV6" s="49" t="e">
        <f t="shared" ref="AV6:AV85" si="21">AB6*AK6</f>
        <v>#REF!</v>
      </c>
      <c r="AW6" s="49" t="e">
        <f t="shared" ref="AW6:AW85" si="22">AB6*AL6</f>
        <v>#REF!</v>
      </c>
      <c r="AX6" s="49" t="e">
        <f t="shared" ref="AX6:AX85" si="23">AB6*AM6</f>
        <v>#REF!</v>
      </c>
    </row>
    <row r="7" spans="1:50" ht="24.95" customHeight="1" x14ac:dyDescent="0.25">
      <c r="A7" s="19"/>
      <c r="B7" s="72" t="s">
        <v>131</v>
      </c>
      <c r="C7" s="11" t="str">
        <f t="shared" ref="C7:C15" si="24">C6</f>
        <v>Béziers</v>
      </c>
      <c r="D7" s="11"/>
      <c r="E7" s="45">
        <f t="shared" ref="E7:E15" si="25">E6</f>
        <v>7871</v>
      </c>
      <c r="F7" s="21"/>
      <c r="G7" s="21"/>
      <c r="H7" s="21">
        <v>183.9</v>
      </c>
      <c r="I7" s="21">
        <v>219.8</v>
      </c>
      <c r="J7" s="21">
        <v>143.5</v>
      </c>
      <c r="K7" s="21">
        <v>171.5</v>
      </c>
      <c r="L7" s="21">
        <v>219.1</v>
      </c>
      <c r="M7" s="21">
        <v>144.69999999999999</v>
      </c>
      <c r="N7" s="21">
        <v>205.9</v>
      </c>
      <c r="O7" s="21">
        <v>161.30000000000001</v>
      </c>
      <c r="P7" s="21">
        <v>189.6</v>
      </c>
      <c r="Q7" s="21">
        <v>191.7</v>
      </c>
      <c r="R7" s="186">
        <v>224.5</v>
      </c>
      <c r="S7" s="186"/>
      <c r="T7" s="186"/>
      <c r="U7" s="186"/>
      <c r="V7" s="186"/>
      <c r="W7" s="186"/>
      <c r="X7" s="186"/>
      <c r="Y7" s="186"/>
      <c r="Z7" s="186"/>
      <c r="AA7" s="160"/>
      <c r="AB7" s="50" t="e">
        <f>IF(#REF!="",0,#REF!)</f>
        <v>#REF!</v>
      </c>
      <c r="AC7" s="49">
        <f t="shared" si="12"/>
        <v>0</v>
      </c>
      <c r="AD7" s="49">
        <f t="shared" si="12"/>
        <v>0</v>
      </c>
      <c r="AE7" s="49">
        <f t="shared" si="12"/>
        <v>183.9</v>
      </c>
      <c r="AF7" s="49">
        <f t="shared" si="12"/>
        <v>219.8</v>
      </c>
      <c r="AG7" s="49">
        <f t="shared" si="12"/>
        <v>143.5</v>
      </c>
      <c r="AH7" s="49">
        <f t="shared" si="12"/>
        <v>171.5</v>
      </c>
      <c r="AI7" s="49">
        <f t="shared" si="12"/>
        <v>219.1</v>
      </c>
      <c r="AJ7" s="49">
        <f t="shared" si="12"/>
        <v>144.69999999999999</v>
      </c>
      <c r="AK7" s="49">
        <f t="shared" si="12"/>
        <v>205.9</v>
      </c>
      <c r="AL7" s="49">
        <f t="shared" si="12"/>
        <v>161.30000000000001</v>
      </c>
      <c r="AM7" s="49">
        <f t="shared" si="12"/>
        <v>189.6</v>
      </c>
      <c r="AN7" s="49" t="e">
        <f t="shared" si="13"/>
        <v>#REF!</v>
      </c>
      <c r="AO7" s="49" t="e">
        <f t="shared" si="14"/>
        <v>#REF!</v>
      </c>
      <c r="AP7" s="49" t="e">
        <f t="shared" si="15"/>
        <v>#REF!</v>
      </c>
      <c r="AQ7" s="49" t="e">
        <f t="shared" si="16"/>
        <v>#REF!</v>
      </c>
      <c r="AR7" s="49" t="e">
        <f t="shared" si="17"/>
        <v>#REF!</v>
      </c>
      <c r="AS7" s="49" t="e">
        <f t="shared" si="18"/>
        <v>#REF!</v>
      </c>
      <c r="AT7" s="49" t="e">
        <f t="shared" si="19"/>
        <v>#REF!</v>
      </c>
      <c r="AU7" s="49" t="e">
        <f t="shared" si="20"/>
        <v>#REF!</v>
      </c>
      <c r="AV7" s="49" t="e">
        <f t="shared" si="21"/>
        <v>#REF!</v>
      </c>
      <c r="AW7" s="49" t="e">
        <f t="shared" si="22"/>
        <v>#REF!</v>
      </c>
      <c r="AX7" s="49" t="e">
        <f t="shared" si="23"/>
        <v>#REF!</v>
      </c>
    </row>
    <row r="8" spans="1:50" ht="24.95" customHeight="1" x14ac:dyDescent="0.25">
      <c r="A8" s="19"/>
      <c r="B8" s="72" t="s">
        <v>132</v>
      </c>
      <c r="C8" s="11" t="str">
        <f t="shared" si="24"/>
        <v>Béziers</v>
      </c>
      <c r="D8" s="11"/>
      <c r="E8" s="45">
        <f t="shared" si="25"/>
        <v>7871</v>
      </c>
      <c r="F8" s="21"/>
      <c r="G8" s="21"/>
      <c r="H8" s="21">
        <v>146.37</v>
      </c>
      <c r="I8" s="21">
        <v>154.19999999999999</v>
      </c>
      <c r="J8" s="21">
        <v>79.099999999999994</v>
      </c>
      <c r="K8" s="21">
        <v>106.1</v>
      </c>
      <c r="L8" s="21">
        <v>101.1</v>
      </c>
      <c r="M8" s="21">
        <v>109.6</v>
      </c>
      <c r="N8" s="21">
        <v>103</v>
      </c>
      <c r="O8" s="21">
        <v>129.1</v>
      </c>
      <c r="P8" s="21">
        <v>81.7</v>
      </c>
      <c r="Q8" s="21">
        <v>145.1</v>
      </c>
      <c r="R8" s="186">
        <v>147.30000000000001</v>
      </c>
      <c r="S8" s="186"/>
      <c r="T8" s="186"/>
      <c r="U8" s="186"/>
      <c r="V8" s="186"/>
      <c r="W8" s="186"/>
      <c r="X8" s="186"/>
      <c r="Y8" s="186"/>
      <c r="Z8" s="186"/>
      <c r="AA8" s="160"/>
      <c r="AB8" s="50" t="e">
        <f>IF(#REF!="",0,#REF!)</f>
        <v>#REF!</v>
      </c>
      <c r="AC8" s="49">
        <f t="shared" si="12"/>
        <v>0</v>
      </c>
      <c r="AD8" s="49">
        <f t="shared" si="12"/>
        <v>0</v>
      </c>
      <c r="AE8" s="49">
        <f t="shared" si="12"/>
        <v>146.37</v>
      </c>
      <c r="AF8" s="49">
        <f t="shared" si="12"/>
        <v>154.19999999999999</v>
      </c>
      <c r="AG8" s="49">
        <f t="shared" si="12"/>
        <v>79.099999999999994</v>
      </c>
      <c r="AH8" s="49">
        <f t="shared" si="12"/>
        <v>106.1</v>
      </c>
      <c r="AI8" s="49">
        <f t="shared" si="12"/>
        <v>101.1</v>
      </c>
      <c r="AJ8" s="49">
        <f t="shared" si="12"/>
        <v>109.6</v>
      </c>
      <c r="AK8" s="49">
        <f t="shared" si="12"/>
        <v>103</v>
      </c>
      <c r="AL8" s="49">
        <f t="shared" si="12"/>
        <v>129.1</v>
      </c>
      <c r="AM8" s="49">
        <f t="shared" si="12"/>
        <v>81.7</v>
      </c>
      <c r="AN8" s="49" t="e">
        <f t="shared" si="13"/>
        <v>#REF!</v>
      </c>
      <c r="AO8" s="49" t="e">
        <f t="shared" si="14"/>
        <v>#REF!</v>
      </c>
      <c r="AP8" s="49" t="e">
        <f t="shared" si="15"/>
        <v>#REF!</v>
      </c>
      <c r="AQ8" s="49" t="e">
        <f t="shared" si="16"/>
        <v>#REF!</v>
      </c>
      <c r="AR8" s="49" t="e">
        <f t="shared" si="17"/>
        <v>#REF!</v>
      </c>
      <c r="AS8" s="49" t="e">
        <f t="shared" si="18"/>
        <v>#REF!</v>
      </c>
      <c r="AT8" s="49" t="e">
        <f t="shared" si="19"/>
        <v>#REF!</v>
      </c>
      <c r="AU8" s="49" t="e">
        <f t="shared" si="20"/>
        <v>#REF!</v>
      </c>
      <c r="AV8" s="49" t="e">
        <f t="shared" si="21"/>
        <v>#REF!</v>
      </c>
      <c r="AW8" s="49" t="e">
        <f t="shared" si="22"/>
        <v>#REF!</v>
      </c>
      <c r="AX8" s="49" t="e">
        <f t="shared" si="23"/>
        <v>#REF!</v>
      </c>
    </row>
    <row r="9" spans="1:50" ht="24.95" customHeight="1" x14ac:dyDescent="0.25">
      <c r="A9" s="19"/>
      <c r="B9" s="72" t="s">
        <v>133</v>
      </c>
      <c r="C9" s="11" t="str">
        <f t="shared" si="24"/>
        <v>Béziers</v>
      </c>
      <c r="D9" s="11"/>
      <c r="E9" s="45">
        <f t="shared" si="25"/>
        <v>7871</v>
      </c>
      <c r="F9" s="21"/>
      <c r="G9" s="21"/>
      <c r="H9" s="21">
        <v>43.6</v>
      </c>
      <c r="I9" s="21">
        <v>92.1</v>
      </c>
      <c r="J9" s="21">
        <v>50.4</v>
      </c>
      <c r="K9" s="21">
        <v>31.5</v>
      </c>
      <c r="L9" s="21">
        <v>56.7</v>
      </c>
      <c r="M9" s="21">
        <v>45.5</v>
      </c>
      <c r="N9" s="21">
        <v>50.7</v>
      </c>
      <c r="O9" s="21">
        <v>69</v>
      </c>
      <c r="P9" s="21">
        <v>21.1</v>
      </c>
      <c r="Q9" s="21">
        <v>63.5</v>
      </c>
      <c r="R9" s="186">
        <v>33</v>
      </c>
      <c r="S9" s="186"/>
      <c r="T9" s="186"/>
      <c r="U9" s="186"/>
      <c r="V9" s="186"/>
      <c r="W9" s="186"/>
      <c r="X9" s="186"/>
      <c r="Y9" s="186"/>
      <c r="Z9" s="186"/>
      <c r="AA9" s="160"/>
      <c r="AB9" s="50" t="e">
        <f>IF(#REF!="",0,#REF!)</f>
        <v>#REF!</v>
      </c>
      <c r="AC9" s="49">
        <f t="shared" si="12"/>
        <v>0</v>
      </c>
      <c r="AD9" s="49">
        <f t="shared" si="12"/>
        <v>0</v>
      </c>
      <c r="AE9" s="49">
        <f t="shared" si="12"/>
        <v>43.6</v>
      </c>
      <c r="AF9" s="49">
        <f t="shared" si="12"/>
        <v>92.1</v>
      </c>
      <c r="AG9" s="49">
        <f t="shared" si="12"/>
        <v>50.4</v>
      </c>
      <c r="AH9" s="49">
        <f t="shared" si="12"/>
        <v>31.5</v>
      </c>
      <c r="AI9" s="49">
        <f t="shared" si="12"/>
        <v>56.7</v>
      </c>
      <c r="AJ9" s="49">
        <f t="shared" si="12"/>
        <v>45.5</v>
      </c>
      <c r="AK9" s="49">
        <f t="shared" si="12"/>
        <v>50.7</v>
      </c>
      <c r="AL9" s="49">
        <f t="shared" si="12"/>
        <v>69</v>
      </c>
      <c r="AM9" s="49">
        <f t="shared" si="12"/>
        <v>21.1</v>
      </c>
      <c r="AN9" s="49" t="e">
        <f t="shared" si="13"/>
        <v>#REF!</v>
      </c>
      <c r="AO9" s="49" t="e">
        <f t="shared" si="14"/>
        <v>#REF!</v>
      </c>
      <c r="AP9" s="49" t="e">
        <f t="shared" si="15"/>
        <v>#REF!</v>
      </c>
      <c r="AQ9" s="49" t="e">
        <f t="shared" si="16"/>
        <v>#REF!</v>
      </c>
      <c r="AR9" s="49" t="e">
        <f t="shared" si="17"/>
        <v>#REF!</v>
      </c>
      <c r="AS9" s="49" t="e">
        <f t="shared" si="18"/>
        <v>#REF!</v>
      </c>
      <c r="AT9" s="49" t="e">
        <f t="shared" si="19"/>
        <v>#REF!</v>
      </c>
      <c r="AU9" s="49" t="e">
        <f t="shared" si="20"/>
        <v>#REF!</v>
      </c>
      <c r="AV9" s="49" t="e">
        <f t="shared" si="21"/>
        <v>#REF!</v>
      </c>
      <c r="AW9" s="49" t="e">
        <f t="shared" si="22"/>
        <v>#REF!</v>
      </c>
      <c r="AX9" s="49" t="e">
        <f t="shared" si="23"/>
        <v>#REF!</v>
      </c>
    </row>
    <row r="10" spans="1:50" ht="24.95" customHeight="1" x14ac:dyDescent="0.25">
      <c r="A10" s="19"/>
      <c r="B10" s="72" t="s">
        <v>134</v>
      </c>
      <c r="C10" s="11" t="str">
        <f t="shared" si="24"/>
        <v>Béziers</v>
      </c>
      <c r="D10" s="11"/>
      <c r="E10" s="45">
        <f t="shared" si="25"/>
        <v>7871</v>
      </c>
      <c r="F10" s="21"/>
      <c r="G10" s="21"/>
      <c r="H10" s="21">
        <v>6.2</v>
      </c>
      <c r="I10" s="21">
        <v>18.899999999999999</v>
      </c>
      <c r="J10" s="21">
        <v>3.7</v>
      </c>
      <c r="K10" s="21">
        <v>1.6</v>
      </c>
      <c r="L10" s="21">
        <v>7.3</v>
      </c>
      <c r="M10" s="21">
        <v>5.2</v>
      </c>
      <c r="N10" s="21">
        <v>1.5</v>
      </c>
      <c r="O10" s="21">
        <v>19.7</v>
      </c>
      <c r="P10" s="21">
        <v>10.9</v>
      </c>
      <c r="Q10" s="21">
        <v>3.4</v>
      </c>
      <c r="R10" s="21">
        <v>3.8</v>
      </c>
      <c r="S10" s="21"/>
      <c r="T10" s="21"/>
      <c r="U10" s="21"/>
      <c r="V10" s="21"/>
      <c r="W10" s="21"/>
      <c r="X10" s="21"/>
      <c r="Y10" s="21"/>
      <c r="Z10" s="21"/>
      <c r="AA10" s="160"/>
      <c r="AB10" s="50" t="e">
        <f>IF(#REF!="",0,#REF!)</f>
        <v>#REF!</v>
      </c>
      <c r="AC10" s="49">
        <f t="shared" si="12"/>
        <v>0</v>
      </c>
      <c r="AD10" s="49">
        <f t="shared" si="12"/>
        <v>0</v>
      </c>
      <c r="AE10" s="49">
        <f t="shared" si="12"/>
        <v>6.2</v>
      </c>
      <c r="AF10" s="49">
        <f t="shared" si="12"/>
        <v>18.899999999999999</v>
      </c>
      <c r="AG10" s="49">
        <f t="shared" si="12"/>
        <v>3.7</v>
      </c>
      <c r="AH10" s="49">
        <f t="shared" si="12"/>
        <v>1.6</v>
      </c>
      <c r="AI10" s="49">
        <f t="shared" si="12"/>
        <v>7.3</v>
      </c>
      <c r="AJ10" s="49">
        <f t="shared" si="12"/>
        <v>5.2</v>
      </c>
      <c r="AK10" s="49">
        <f t="shared" si="12"/>
        <v>1.5</v>
      </c>
      <c r="AL10" s="49">
        <f t="shared" si="12"/>
        <v>19.7</v>
      </c>
      <c r="AM10" s="49">
        <f t="shared" si="12"/>
        <v>10.9</v>
      </c>
      <c r="AN10" s="49" t="e">
        <f t="shared" si="13"/>
        <v>#REF!</v>
      </c>
      <c r="AO10" s="49" t="e">
        <f t="shared" si="14"/>
        <v>#REF!</v>
      </c>
      <c r="AP10" s="49" t="e">
        <f t="shared" si="15"/>
        <v>#REF!</v>
      </c>
      <c r="AQ10" s="49" t="e">
        <f t="shared" si="16"/>
        <v>#REF!</v>
      </c>
      <c r="AR10" s="49" t="e">
        <f t="shared" si="17"/>
        <v>#REF!</v>
      </c>
      <c r="AS10" s="49" t="e">
        <f t="shared" si="18"/>
        <v>#REF!</v>
      </c>
      <c r="AT10" s="49" t="e">
        <f t="shared" si="19"/>
        <v>#REF!</v>
      </c>
      <c r="AU10" s="49" t="e">
        <f t="shared" si="20"/>
        <v>#REF!</v>
      </c>
      <c r="AV10" s="49" t="e">
        <f t="shared" si="21"/>
        <v>#REF!</v>
      </c>
      <c r="AW10" s="49" t="e">
        <f t="shared" si="22"/>
        <v>#REF!</v>
      </c>
      <c r="AX10" s="49" t="e">
        <f t="shared" si="23"/>
        <v>#REF!</v>
      </c>
    </row>
    <row r="11" spans="1:50" ht="24.95" customHeight="1" x14ac:dyDescent="0.25">
      <c r="A11" s="19"/>
      <c r="B11" s="72" t="s">
        <v>135</v>
      </c>
      <c r="C11" s="11" t="str">
        <f t="shared" si="24"/>
        <v>Béziers</v>
      </c>
      <c r="D11" s="11"/>
      <c r="E11" s="45">
        <f t="shared" si="25"/>
        <v>7871</v>
      </c>
      <c r="F11" s="21"/>
      <c r="G11" s="21"/>
      <c r="H11" s="21">
        <v>2.1</v>
      </c>
      <c r="I11" s="21">
        <v>0.4</v>
      </c>
      <c r="J11" s="21">
        <v>2.2999999999999998</v>
      </c>
      <c r="K11" s="21">
        <v>0.6</v>
      </c>
      <c r="L11" s="21">
        <v>1.1000000000000001</v>
      </c>
      <c r="M11" s="21">
        <v>0.6</v>
      </c>
      <c r="N11" s="21">
        <v>0.1</v>
      </c>
      <c r="O11" s="21">
        <v>0.1</v>
      </c>
      <c r="P11" s="21">
        <v>0.1</v>
      </c>
      <c r="Q11" s="21">
        <v>0.9</v>
      </c>
      <c r="R11" s="21">
        <v>2.1</v>
      </c>
      <c r="S11" s="21"/>
      <c r="T11" s="21"/>
      <c r="U11" s="21"/>
      <c r="V11" s="21"/>
      <c r="W11" s="21"/>
      <c r="X11" s="21"/>
      <c r="Y11" s="21"/>
      <c r="Z11" s="21"/>
      <c r="AA11" s="160"/>
      <c r="AB11" s="50" t="e">
        <f>IF(#REF!="",0,#REF!)</f>
        <v>#REF!</v>
      </c>
      <c r="AC11" s="49">
        <f t="shared" si="12"/>
        <v>0</v>
      </c>
      <c r="AD11" s="49">
        <f t="shared" si="12"/>
        <v>0</v>
      </c>
      <c r="AE11" s="49">
        <f t="shared" si="12"/>
        <v>2.1</v>
      </c>
      <c r="AF11" s="49">
        <f t="shared" si="12"/>
        <v>0.4</v>
      </c>
      <c r="AG11" s="49">
        <f t="shared" si="12"/>
        <v>2.2999999999999998</v>
      </c>
      <c r="AH11" s="49">
        <f t="shared" si="12"/>
        <v>0.6</v>
      </c>
      <c r="AI11" s="49">
        <f t="shared" si="12"/>
        <v>1.1000000000000001</v>
      </c>
      <c r="AJ11" s="49">
        <f t="shared" si="12"/>
        <v>0.6</v>
      </c>
      <c r="AK11" s="49">
        <f t="shared" si="12"/>
        <v>0.1</v>
      </c>
      <c r="AL11" s="49">
        <f t="shared" si="12"/>
        <v>0.1</v>
      </c>
      <c r="AM11" s="49">
        <f t="shared" si="12"/>
        <v>0.1</v>
      </c>
      <c r="AN11" s="49" t="e">
        <f t="shared" si="13"/>
        <v>#REF!</v>
      </c>
      <c r="AO11" s="49" t="e">
        <f t="shared" si="14"/>
        <v>#REF!</v>
      </c>
      <c r="AP11" s="49" t="e">
        <f t="shared" si="15"/>
        <v>#REF!</v>
      </c>
      <c r="AQ11" s="49" t="e">
        <f t="shared" si="16"/>
        <v>#REF!</v>
      </c>
      <c r="AR11" s="49" t="e">
        <f t="shared" si="17"/>
        <v>#REF!</v>
      </c>
      <c r="AS11" s="49" t="e">
        <f t="shared" si="18"/>
        <v>#REF!</v>
      </c>
      <c r="AT11" s="49" t="e">
        <f t="shared" si="19"/>
        <v>#REF!</v>
      </c>
      <c r="AU11" s="49" t="e">
        <f t="shared" si="20"/>
        <v>#REF!</v>
      </c>
      <c r="AV11" s="49" t="e">
        <f t="shared" si="21"/>
        <v>#REF!</v>
      </c>
      <c r="AW11" s="49" t="e">
        <f t="shared" si="22"/>
        <v>#REF!</v>
      </c>
      <c r="AX11" s="49" t="e">
        <f t="shared" si="23"/>
        <v>#REF!</v>
      </c>
    </row>
    <row r="12" spans="1:50" ht="24.95" customHeight="1" x14ac:dyDescent="0.25">
      <c r="A12" s="19"/>
      <c r="B12" s="72" t="s">
        <v>136</v>
      </c>
      <c r="C12" s="11" t="str">
        <f t="shared" si="24"/>
        <v>Béziers</v>
      </c>
      <c r="D12" s="11"/>
      <c r="E12" s="45">
        <f t="shared" si="25"/>
        <v>7871</v>
      </c>
      <c r="F12" s="21"/>
      <c r="G12" s="21"/>
      <c r="H12" s="21">
        <v>0.2</v>
      </c>
      <c r="I12" s="21">
        <v>0.7</v>
      </c>
      <c r="J12" s="21">
        <v>3.5</v>
      </c>
      <c r="K12" s="21">
        <v>1.4</v>
      </c>
      <c r="L12" s="21">
        <v>0.3</v>
      </c>
      <c r="M12" s="21">
        <v>1.8</v>
      </c>
      <c r="N12" s="21">
        <v>0.4</v>
      </c>
      <c r="O12" s="21">
        <v>0.9</v>
      </c>
      <c r="P12" s="21">
        <v>2.1</v>
      </c>
      <c r="Q12" s="21">
        <v>1</v>
      </c>
      <c r="R12" s="21">
        <v>0.1</v>
      </c>
      <c r="S12" s="21"/>
      <c r="T12" s="21"/>
      <c r="U12" s="21"/>
      <c r="V12" s="21"/>
      <c r="W12" s="21"/>
      <c r="X12" s="21"/>
      <c r="Y12" s="21"/>
      <c r="Z12" s="21"/>
      <c r="AA12" s="160"/>
      <c r="AB12" s="50"/>
      <c r="AC12" s="49">
        <f t="shared" si="12"/>
        <v>0</v>
      </c>
      <c r="AD12" s="49">
        <f t="shared" si="12"/>
        <v>0</v>
      </c>
      <c r="AE12" s="49">
        <f t="shared" si="12"/>
        <v>0.2</v>
      </c>
      <c r="AF12" s="49"/>
      <c r="AG12" s="49">
        <f t="shared" si="12"/>
        <v>3.5</v>
      </c>
      <c r="AH12" s="49">
        <f t="shared" si="12"/>
        <v>1.4</v>
      </c>
      <c r="AI12" s="49">
        <f t="shared" si="12"/>
        <v>0.3</v>
      </c>
      <c r="AJ12" s="49">
        <f t="shared" si="12"/>
        <v>1.8</v>
      </c>
      <c r="AK12" s="49"/>
      <c r="AL12" s="49">
        <f t="shared" si="12"/>
        <v>0.9</v>
      </c>
      <c r="AM12" s="49">
        <f t="shared" si="12"/>
        <v>2.1</v>
      </c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</row>
    <row r="13" spans="1:50" ht="24.95" customHeight="1" x14ac:dyDescent="0.25">
      <c r="A13" s="19"/>
      <c r="B13" s="72" t="s">
        <v>137</v>
      </c>
      <c r="C13" s="11" t="str">
        <f t="shared" si="24"/>
        <v>Béziers</v>
      </c>
      <c r="D13" s="11"/>
      <c r="E13" s="45">
        <f t="shared" si="25"/>
        <v>7871</v>
      </c>
      <c r="F13" s="21"/>
      <c r="G13" s="21"/>
      <c r="H13" s="21">
        <v>16.3</v>
      </c>
      <c r="I13" s="21">
        <v>9.9</v>
      </c>
      <c r="J13" s="21">
        <v>6.6</v>
      </c>
      <c r="K13" s="21">
        <v>22.1</v>
      </c>
      <c r="L13" s="21">
        <v>8.1999999999999993</v>
      </c>
      <c r="M13" s="21">
        <v>28.1</v>
      </c>
      <c r="N13" s="21">
        <v>3.6</v>
      </c>
      <c r="O13" s="21">
        <v>9.3000000000000007</v>
      </c>
      <c r="P13" s="21">
        <v>22</v>
      </c>
      <c r="Q13" s="21">
        <v>5.6</v>
      </c>
      <c r="R13" s="21">
        <v>24.7</v>
      </c>
      <c r="S13" s="21"/>
      <c r="T13" s="21"/>
      <c r="U13" s="21"/>
      <c r="V13" s="21"/>
      <c r="W13" s="21"/>
      <c r="X13" s="21"/>
      <c r="Y13" s="21"/>
      <c r="Z13" s="21"/>
      <c r="AA13" s="160"/>
      <c r="AB13" s="50"/>
      <c r="AC13" s="49">
        <f t="shared" si="12"/>
        <v>0</v>
      </c>
      <c r="AD13" s="49">
        <f t="shared" si="12"/>
        <v>0</v>
      </c>
      <c r="AE13" s="49">
        <f t="shared" si="12"/>
        <v>16.3</v>
      </c>
      <c r="AF13" s="49"/>
      <c r="AG13" s="49">
        <f t="shared" si="12"/>
        <v>6.6</v>
      </c>
      <c r="AH13" s="49">
        <f t="shared" si="12"/>
        <v>22.1</v>
      </c>
      <c r="AI13" s="49">
        <f t="shared" si="12"/>
        <v>8.1999999999999993</v>
      </c>
      <c r="AJ13" s="49">
        <f t="shared" si="12"/>
        <v>28.1</v>
      </c>
      <c r="AK13" s="49"/>
      <c r="AL13" s="49">
        <f t="shared" si="12"/>
        <v>9.3000000000000007</v>
      </c>
      <c r="AM13" s="49">
        <f t="shared" si="12"/>
        <v>22</v>
      </c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</row>
    <row r="14" spans="1:50" ht="24.95" customHeight="1" x14ac:dyDescent="0.25">
      <c r="A14" s="19"/>
      <c r="B14" s="72" t="s">
        <v>138</v>
      </c>
      <c r="C14" s="11" t="str">
        <f t="shared" si="24"/>
        <v>Béziers</v>
      </c>
      <c r="D14" s="11"/>
      <c r="E14" s="45">
        <f t="shared" si="25"/>
        <v>7871</v>
      </c>
      <c r="F14" s="21"/>
      <c r="G14" s="21"/>
      <c r="H14" s="21">
        <v>69.7</v>
      </c>
      <c r="I14" s="21">
        <v>43.4</v>
      </c>
      <c r="J14" s="21">
        <v>16.5</v>
      </c>
      <c r="K14" s="21">
        <v>86.9</v>
      </c>
      <c r="L14" s="21">
        <v>74.400000000000006</v>
      </c>
      <c r="M14" s="21">
        <v>45.6</v>
      </c>
      <c r="N14" s="21">
        <v>67</v>
      </c>
      <c r="O14" s="21">
        <v>40.1</v>
      </c>
      <c r="P14" s="21">
        <v>91.5</v>
      </c>
      <c r="Q14" s="21">
        <v>59.7</v>
      </c>
      <c r="R14" s="186">
        <v>25.3</v>
      </c>
      <c r="S14" s="186"/>
      <c r="T14" s="186"/>
      <c r="U14" s="186"/>
      <c r="V14" s="186"/>
      <c r="W14" s="186"/>
      <c r="X14" s="186"/>
      <c r="Y14" s="186"/>
      <c r="Z14" s="186"/>
      <c r="AA14" s="160"/>
      <c r="AB14" s="50"/>
      <c r="AC14" s="49">
        <f t="shared" si="12"/>
        <v>0</v>
      </c>
      <c r="AD14" s="49">
        <f t="shared" si="12"/>
        <v>0</v>
      </c>
      <c r="AE14" s="49">
        <f t="shared" si="12"/>
        <v>69.7</v>
      </c>
      <c r="AF14" s="49"/>
      <c r="AG14" s="49">
        <f t="shared" si="12"/>
        <v>16.5</v>
      </c>
      <c r="AH14" s="49">
        <f t="shared" si="12"/>
        <v>86.9</v>
      </c>
      <c r="AI14" s="49">
        <f t="shared" si="12"/>
        <v>74.400000000000006</v>
      </c>
      <c r="AJ14" s="49">
        <f t="shared" si="12"/>
        <v>45.6</v>
      </c>
      <c r="AK14" s="49"/>
      <c r="AL14" s="49"/>
      <c r="AM14" s="49">
        <f t="shared" si="12"/>
        <v>91.5</v>
      </c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</row>
    <row r="15" spans="1:50" ht="24.95" customHeight="1" x14ac:dyDescent="0.25">
      <c r="A15" s="19"/>
      <c r="B15" s="72" t="s">
        <v>139</v>
      </c>
      <c r="C15" s="11" t="str">
        <f t="shared" si="24"/>
        <v>Béziers</v>
      </c>
      <c r="D15" s="11"/>
      <c r="E15" s="45">
        <f t="shared" si="25"/>
        <v>7871</v>
      </c>
      <c r="F15" s="21"/>
      <c r="G15" s="21"/>
      <c r="H15" s="21">
        <v>152.9</v>
      </c>
      <c r="I15" s="21">
        <v>199.8</v>
      </c>
      <c r="J15" s="21">
        <v>110</v>
      </c>
      <c r="K15" s="21">
        <v>127.4</v>
      </c>
      <c r="L15" s="21">
        <v>153.80000000000001</v>
      </c>
      <c r="M15" s="21">
        <v>190.6</v>
      </c>
      <c r="N15" s="21">
        <v>151</v>
      </c>
      <c r="O15" s="21">
        <v>193.8</v>
      </c>
      <c r="P15" s="21">
        <v>132.1</v>
      </c>
      <c r="Q15" s="21">
        <v>146.5</v>
      </c>
      <c r="R15" s="186">
        <v>152.80000000000001</v>
      </c>
      <c r="S15" s="186"/>
      <c r="T15" s="186"/>
      <c r="U15" s="186"/>
      <c r="V15" s="186"/>
      <c r="W15" s="186"/>
      <c r="X15" s="186"/>
      <c r="Y15" s="186"/>
      <c r="Z15" s="186"/>
      <c r="AA15" s="160"/>
      <c r="AB15" s="50"/>
      <c r="AC15" s="49">
        <f t="shared" si="12"/>
        <v>0</v>
      </c>
      <c r="AD15" s="49">
        <f t="shared" si="12"/>
        <v>0</v>
      </c>
      <c r="AE15" s="49">
        <f t="shared" si="12"/>
        <v>152.9</v>
      </c>
      <c r="AF15" s="49"/>
      <c r="AG15" s="49">
        <f t="shared" si="12"/>
        <v>110</v>
      </c>
      <c r="AH15" s="49">
        <f t="shared" si="12"/>
        <v>127.4</v>
      </c>
      <c r="AI15" s="49">
        <f t="shared" si="12"/>
        <v>153.80000000000001</v>
      </c>
      <c r="AJ15" s="49">
        <f t="shared" si="12"/>
        <v>190.6</v>
      </c>
      <c r="AK15" s="49"/>
      <c r="AL15" s="49"/>
      <c r="AM15" s="49">
        <f t="shared" si="12"/>
        <v>132.1</v>
      </c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</row>
    <row r="16" spans="1:50" ht="24.95" customHeight="1" x14ac:dyDescent="0.25">
      <c r="A16" s="19"/>
      <c r="B16" s="72" t="s">
        <v>140</v>
      </c>
      <c r="C16" s="11" t="str">
        <f t="shared" ref="C16:E17" si="26">C15</f>
        <v>Béziers</v>
      </c>
      <c r="D16" s="11"/>
      <c r="E16" s="45">
        <f t="shared" si="26"/>
        <v>7871</v>
      </c>
      <c r="F16" s="21"/>
      <c r="G16" s="21"/>
      <c r="H16" s="21">
        <v>270.60000000000002</v>
      </c>
      <c r="I16" s="21">
        <v>180.7</v>
      </c>
      <c r="J16" s="21">
        <v>267.10000000000002</v>
      </c>
      <c r="K16" s="21">
        <v>167.4</v>
      </c>
      <c r="L16" s="21">
        <v>227.1</v>
      </c>
      <c r="M16" s="21">
        <v>311.2</v>
      </c>
      <c r="N16" s="21">
        <v>218</v>
      </c>
      <c r="O16" s="21">
        <v>201.7</v>
      </c>
      <c r="P16" s="21">
        <v>275.2</v>
      </c>
      <c r="Q16" s="21">
        <v>253.6</v>
      </c>
      <c r="R16" s="186">
        <v>266.39999999999998</v>
      </c>
      <c r="S16" s="186"/>
      <c r="T16" s="186"/>
      <c r="U16" s="186"/>
      <c r="V16" s="186"/>
      <c r="W16" s="186"/>
      <c r="X16" s="186"/>
      <c r="Y16" s="186"/>
      <c r="Z16" s="186"/>
      <c r="AA16" s="160"/>
      <c r="AB16" s="50"/>
      <c r="AC16" s="49">
        <f t="shared" si="12"/>
        <v>0</v>
      </c>
      <c r="AD16" s="49">
        <f t="shared" si="12"/>
        <v>0</v>
      </c>
      <c r="AE16" s="49">
        <f t="shared" si="12"/>
        <v>270.60000000000002</v>
      </c>
      <c r="AF16" s="49"/>
      <c r="AG16" s="49">
        <f t="shared" si="12"/>
        <v>267.10000000000002</v>
      </c>
      <c r="AH16" s="49">
        <f t="shared" si="12"/>
        <v>167.4</v>
      </c>
      <c r="AI16" s="49">
        <f t="shared" si="12"/>
        <v>227.1</v>
      </c>
      <c r="AJ16" s="49">
        <f t="shared" si="12"/>
        <v>311.2</v>
      </c>
      <c r="AK16" s="49"/>
      <c r="AL16" s="49"/>
      <c r="AM16" s="49">
        <f t="shared" si="12"/>
        <v>275.2</v>
      </c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</row>
    <row r="17" spans="1:50" ht="24.95" customHeight="1" x14ac:dyDescent="0.25">
      <c r="A17" s="19"/>
      <c r="B17" s="86" t="s">
        <v>38</v>
      </c>
      <c r="C17" s="11" t="str">
        <f t="shared" si="26"/>
        <v>Béziers</v>
      </c>
      <c r="D17" s="11"/>
      <c r="E17" s="45">
        <f t="shared" si="26"/>
        <v>7871</v>
      </c>
      <c r="F17" s="162">
        <f>SUM(F5:F16)</f>
        <v>0</v>
      </c>
      <c r="G17" s="162">
        <f t="shared" ref="G17:Z17" si="27">SUM(G5:G16)</f>
        <v>0</v>
      </c>
      <c r="H17" s="162">
        <f t="shared" si="27"/>
        <v>1568.75</v>
      </c>
      <c r="I17" s="162">
        <f t="shared" si="27"/>
        <v>1536.3000000000004</v>
      </c>
      <c r="J17" s="162">
        <f t="shared" si="27"/>
        <v>1076.8000000000002</v>
      </c>
      <c r="K17" s="162">
        <f t="shared" si="27"/>
        <v>1279.4000000000003</v>
      </c>
      <c r="L17" s="162">
        <f t="shared" si="27"/>
        <v>1301.5999999999999</v>
      </c>
      <c r="M17" s="162">
        <f t="shared" si="27"/>
        <v>1411.2</v>
      </c>
      <c r="N17" s="162">
        <f t="shared" si="27"/>
        <v>1325.8000000000002</v>
      </c>
      <c r="O17" s="162">
        <f t="shared" si="27"/>
        <v>1362.7</v>
      </c>
      <c r="P17" s="162">
        <f t="shared" si="27"/>
        <v>1233.3000000000002</v>
      </c>
      <c r="Q17" s="162">
        <f t="shared" si="27"/>
        <v>1369.3999999999999</v>
      </c>
      <c r="R17" s="162">
        <f t="shared" si="27"/>
        <v>1442.4</v>
      </c>
      <c r="S17" s="162">
        <f t="shared" si="27"/>
        <v>0</v>
      </c>
      <c r="T17" s="162">
        <f t="shared" si="27"/>
        <v>0</v>
      </c>
      <c r="U17" s="162">
        <f t="shared" si="27"/>
        <v>0</v>
      </c>
      <c r="V17" s="162">
        <f t="shared" si="27"/>
        <v>0</v>
      </c>
      <c r="W17" s="162">
        <f t="shared" si="27"/>
        <v>0</v>
      </c>
      <c r="X17" s="162">
        <f t="shared" si="27"/>
        <v>0</v>
      </c>
      <c r="Y17" s="162">
        <f t="shared" si="27"/>
        <v>0</v>
      </c>
      <c r="Z17" s="162">
        <f t="shared" si="27"/>
        <v>0</v>
      </c>
      <c r="AA17" s="4"/>
      <c r="AB17" s="50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</row>
    <row r="18" spans="1:50" ht="50.1" customHeight="1" x14ac:dyDescent="0.25">
      <c r="A18" s="19"/>
      <c r="B18" s="250" t="s">
        <v>158</v>
      </c>
      <c r="C18" s="250"/>
      <c r="D18" s="250"/>
      <c r="E18" s="250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9"/>
      <c r="AA18" s="4"/>
      <c r="AB18" s="50" t="e">
        <f>IF(#REF!="",0,#REF!)</f>
        <v>#REF!</v>
      </c>
      <c r="AC18" s="49">
        <f t="shared" ref="AC18" si="28">F50</f>
        <v>0</v>
      </c>
      <c r="AD18" s="49">
        <f t="shared" ref="AD18" si="29">G50</f>
        <v>0</v>
      </c>
      <c r="AE18" s="49">
        <f t="shared" ref="AE18:AE24" si="30">H50</f>
        <v>0</v>
      </c>
      <c r="AF18" s="49">
        <f t="shared" ref="AF18:AF24" si="31">I50</f>
        <v>0</v>
      </c>
      <c r="AG18" s="49">
        <f t="shared" ref="AG18:AG24" si="32">J50</f>
        <v>0</v>
      </c>
      <c r="AH18" s="49">
        <f t="shared" ref="AH18:AH24" si="33">K50</f>
        <v>0</v>
      </c>
      <c r="AI18" s="49">
        <f t="shared" ref="AI18:AI24" si="34">L50</f>
        <v>0</v>
      </c>
      <c r="AJ18" s="49">
        <f t="shared" ref="AJ18:AJ24" si="35">M50</f>
        <v>0</v>
      </c>
      <c r="AK18" s="49">
        <f t="shared" ref="AK18:AK24" si="36">N50</f>
        <v>0</v>
      </c>
      <c r="AL18" s="49">
        <f t="shared" ref="AL18:AL24" si="37">O50</f>
        <v>0</v>
      </c>
      <c r="AM18" s="49">
        <f t="shared" ref="AM18:AM19" si="38">P50</f>
        <v>0</v>
      </c>
      <c r="AN18" s="49" t="e">
        <f t="shared" ref="AN18:AN19" si="39">AB18*AC18</f>
        <v>#REF!</v>
      </c>
      <c r="AO18" s="49" t="e">
        <f t="shared" ref="AO18:AO19" si="40">AB18*AD18</f>
        <v>#REF!</v>
      </c>
      <c r="AP18" s="49" t="e">
        <f t="shared" ref="AP18:AP19" si="41">AB18*AE18</f>
        <v>#REF!</v>
      </c>
      <c r="AQ18" s="49" t="e">
        <f t="shared" ref="AQ18:AQ19" si="42">AB18*AF18</f>
        <v>#REF!</v>
      </c>
      <c r="AR18" s="49" t="e">
        <f t="shared" ref="AR18:AR19" si="43">AB18*AG18</f>
        <v>#REF!</v>
      </c>
      <c r="AS18" s="49" t="e">
        <f t="shared" ref="AS18:AS19" si="44">AB18*AH18</f>
        <v>#REF!</v>
      </c>
      <c r="AT18" s="49" t="e">
        <f t="shared" ref="AT18:AT19" si="45">AB18*AI18</f>
        <v>#REF!</v>
      </c>
      <c r="AU18" s="49" t="e">
        <f t="shared" ref="AU18:AU19" si="46">AB18*AJ18</f>
        <v>#REF!</v>
      </c>
      <c r="AV18" s="49" t="e">
        <f t="shared" ref="AV18:AV19" si="47">AB18*AK18</f>
        <v>#REF!</v>
      </c>
      <c r="AW18" s="49" t="e">
        <f t="shared" ref="AW18:AW19" si="48">AB18*AL18</f>
        <v>#REF!</v>
      </c>
      <c r="AX18" s="49" t="e">
        <f t="shared" ref="AX18:AX19" si="49">AB18*AM18</f>
        <v>#REF!</v>
      </c>
    </row>
    <row r="19" spans="1:50" ht="50.1" customHeight="1" x14ac:dyDescent="0.25">
      <c r="A19" s="19"/>
      <c r="B19" s="251"/>
      <c r="C19" s="251"/>
      <c r="D19" s="251"/>
      <c r="E19" s="251"/>
      <c r="F19" s="268" t="s">
        <v>159</v>
      </c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9"/>
      <c r="AA19" s="4"/>
      <c r="AB19" s="50" t="e">
        <f>IF(#REF!="",0,#REF!)</f>
        <v>#REF!</v>
      </c>
      <c r="AC19" s="49" t="e">
        <f>#REF!</f>
        <v>#REF!</v>
      </c>
      <c r="AD19" s="49">
        <f>F51</f>
        <v>0</v>
      </c>
      <c r="AE19" s="49">
        <f t="shared" si="30"/>
        <v>0</v>
      </c>
      <c r="AF19" s="49">
        <f t="shared" si="31"/>
        <v>0</v>
      </c>
      <c r="AG19" s="49">
        <f t="shared" si="32"/>
        <v>0</v>
      </c>
      <c r="AH19" s="49">
        <f t="shared" si="33"/>
        <v>0</v>
      </c>
      <c r="AI19" s="49">
        <f t="shared" si="34"/>
        <v>0</v>
      </c>
      <c r="AJ19" s="49">
        <f t="shared" si="35"/>
        <v>0</v>
      </c>
      <c r="AK19" s="49">
        <f t="shared" si="36"/>
        <v>0</v>
      </c>
      <c r="AL19" s="49">
        <f t="shared" si="37"/>
        <v>0</v>
      </c>
      <c r="AM19" s="49">
        <f t="shared" si="38"/>
        <v>0</v>
      </c>
      <c r="AN19" s="49" t="e">
        <f t="shared" si="39"/>
        <v>#REF!</v>
      </c>
      <c r="AO19" s="49" t="e">
        <f t="shared" si="40"/>
        <v>#REF!</v>
      </c>
      <c r="AP19" s="49" t="e">
        <f t="shared" si="41"/>
        <v>#REF!</v>
      </c>
      <c r="AQ19" s="49" t="e">
        <f t="shared" si="42"/>
        <v>#REF!</v>
      </c>
      <c r="AR19" s="49" t="e">
        <f t="shared" si="43"/>
        <v>#REF!</v>
      </c>
      <c r="AS19" s="49" t="e">
        <f t="shared" si="44"/>
        <v>#REF!</v>
      </c>
      <c r="AT19" s="49" t="e">
        <f t="shared" si="45"/>
        <v>#REF!</v>
      </c>
      <c r="AU19" s="49" t="e">
        <f t="shared" si="46"/>
        <v>#REF!</v>
      </c>
      <c r="AV19" s="49" t="e">
        <f t="shared" si="47"/>
        <v>#REF!</v>
      </c>
      <c r="AW19" s="49" t="e">
        <f t="shared" si="48"/>
        <v>#REF!</v>
      </c>
      <c r="AX19" s="49" t="e">
        <f t="shared" si="49"/>
        <v>#REF!</v>
      </c>
    </row>
    <row r="20" spans="1:50" ht="48" customHeight="1" x14ac:dyDescent="0.25">
      <c r="A20" s="19"/>
      <c r="B20" s="88" t="s">
        <v>154</v>
      </c>
      <c r="C20" s="89" t="s">
        <v>141</v>
      </c>
      <c r="D20" s="89" t="s">
        <v>171</v>
      </c>
      <c r="E20" s="89" t="s">
        <v>10</v>
      </c>
      <c r="F20" s="90">
        <v>2010</v>
      </c>
      <c r="G20" s="90">
        <v>2011</v>
      </c>
      <c r="H20" s="90">
        <v>2012</v>
      </c>
      <c r="I20" s="90">
        <v>2013</v>
      </c>
      <c r="J20" s="90">
        <v>2014</v>
      </c>
      <c r="K20" s="90">
        <v>2015</v>
      </c>
      <c r="L20" s="90">
        <v>2016</v>
      </c>
      <c r="M20" s="90">
        <v>2017</v>
      </c>
      <c r="N20" s="90">
        <v>2018</v>
      </c>
      <c r="O20" s="90">
        <v>2019</v>
      </c>
      <c r="P20" s="90">
        <v>2020</v>
      </c>
      <c r="Q20" s="90">
        <v>2021</v>
      </c>
      <c r="R20" s="90">
        <v>2022</v>
      </c>
      <c r="S20" s="90">
        <v>2023</v>
      </c>
      <c r="T20" s="90">
        <v>2024</v>
      </c>
      <c r="U20" s="90">
        <v>2025</v>
      </c>
      <c r="V20" s="90">
        <v>2026</v>
      </c>
      <c r="W20" s="90">
        <v>2027</v>
      </c>
      <c r="X20" s="90">
        <v>2028</v>
      </c>
      <c r="Y20" s="90">
        <v>2029</v>
      </c>
      <c r="Z20" s="90">
        <v>2030</v>
      </c>
      <c r="AA20" s="4"/>
      <c r="AB20" s="49" t="e">
        <f>#REF!</f>
        <v>#REF!</v>
      </c>
      <c r="AC20" s="49">
        <f t="shared" ref="AC20:AC24" si="50">F52</f>
        <v>0</v>
      </c>
      <c r="AD20" s="49">
        <f t="shared" ref="AD20:AD24" si="51">G52</f>
        <v>0</v>
      </c>
      <c r="AE20" s="49">
        <f t="shared" si="30"/>
        <v>0</v>
      </c>
      <c r="AF20" s="49">
        <f t="shared" si="31"/>
        <v>0</v>
      </c>
      <c r="AG20" s="49">
        <f t="shared" si="32"/>
        <v>0</v>
      </c>
      <c r="AH20" s="49">
        <f t="shared" si="33"/>
        <v>0</v>
      </c>
      <c r="AI20" s="49">
        <f t="shared" si="34"/>
        <v>0</v>
      </c>
      <c r="AJ20" s="49">
        <f t="shared" si="35"/>
        <v>0</v>
      </c>
      <c r="AK20" s="49">
        <f t="shared" si="36"/>
        <v>0</v>
      </c>
      <c r="AL20" s="49">
        <f t="shared" si="37"/>
        <v>0</v>
      </c>
      <c r="AN20" s="49" t="e">
        <f>#REF!*AC20</f>
        <v>#REF!</v>
      </c>
      <c r="AO20" s="49" t="e">
        <f>#REF!*AD20</f>
        <v>#REF!</v>
      </c>
      <c r="AP20" s="49" t="e">
        <f>#REF!*AE20</f>
        <v>#REF!</v>
      </c>
      <c r="AQ20" s="49" t="e">
        <f>#REF!*AF20</f>
        <v>#REF!</v>
      </c>
      <c r="AR20" s="49" t="e">
        <f>#REF!*AG20</f>
        <v>#REF!</v>
      </c>
      <c r="AS20" s="49" t="e">
        <f>#REF!*AH20</f>
        <v>#REF!</v>
      </c>
      <c r="AT20" s="49" t="e">
        <f>#REF!*AI20</f>
        <v>#REF!</v>
      </c>
      <c r="AU20" s="49" t="e">
        <f>#REF!*AJ20</f>
        <v>#REF!</v>
      </c>
      <c r="AV20" s="49" t="e">
        <f>#REF!*AK20</f>
        <v>#REF!</v>
      </c>
      <c r="AW20" s="49" t="e">
        <f>#REF!*AL20</f>
        <v>#REF!</v>
      </c>
    </row>
    <row r="21" spans="1:50" ht="24.95" customHeight="1" x14ac:dyDescent="0.25">
      <c r="A21" s="19"/>
      <c r="B21" s="72" t="str">
        <f>B5</f>
        <v>Janvier</v>
      </c>
      <c r="C21" s="16" t="str">
        <f t="shared" ref="C21:E21" si="52">C5</f>
        <v>Béziers</v>
      </c>
      <c r="D21" s="16"/>
      <c r="E21" s="197">
        <f t="shared" si="52"/>
        <v>7871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4"/>
      <c r="AB21" s="49" t="e">
        <f>#REF!</f>
        <v>#REF!</v>
      </c>
      <c r="AC21" s="49">
        <f t="shared" si="50"/>
        <v>0</v>
      </c>
      <c r="AD21" s="49">
        <f t="shared" si="51"/>
        <v>0</v>
      </c>
      <c r="AE21" s="49">
        <f t="shared" si="30"/>
        <v>0</v>
      </c>
      <c r="AF21" s="49">
        <f t="shared" si="31"/>
        <v>0</v>
      </c>
      <c r="AG21" s="49">
        <f t="shared" si="32"/>
        <v>0</v>
      </c>
      <c r="AH21" s="49">
        <f t="shared" si="33"/>
        <v>0</v>
      </c>
      <c r="AI21" s="49">
        <f t="shared" si="34"/>
        <v>0</v>
      </c>
      <c r="AJ21" s="49">
        <f t="shared" si="35"/>
        <v>0</v>
      </c>
      <c r="AK21" s="49">
        <f t="shared" si="36"/>
        <v>0</v>
      </c>
      <c r="AL21" s="49">
        <f t="shared" si="37"/>
        <v>0</v>
      </c>
      <c r="AN21" s="49" t="e">
        <f>#REF!*AC21</f>
        <v>#REF!</v>
      </c>
      <c r="AO21" s="49" t="e">
        <f>#REF!*AD21</f>
        <v>#REF!</v>
      </c>
      <c r="AP21" s="49" t="e">
        <f>#REF!*AE21</f>
        <v>#REF!</v>
      </c>
      <c r="AQ21" s="49" t="e">
        <f>#REF!*AF21</f>
        <v>#REF!</v>
      </c>
      <c r="AR21" s="49" t="e">
        <f>#REF!*AG21</f>
        <v>#REF!</v>
      </c>
      <c r="AS21" s="49" t="e">
        <f>#REF!*AH21</f>
        <v>#REF!</v>
      </c>
      <c r="AT21" s="49" t="e">
        <f>#REF!*AI21</f>
        <v>#REF!</v>
      </c>
      <c r="AU21" s="49" t="e">
        <f>#REF!*AJ21</f>
        <v>#REF!</v>
      </c>
      <c r="AV21" s="49" t="e">
        <f>#REF!*AK21</f>
        <v>#REF!</v>
      </c>
      <c r="AW21" s="49" t="e">
        <f>#REF!*AL21</f>
        <v>#REF!</v>
      </c>
    </row>
    <row r="22" spans="1:50" ht="24.95" customHeight="1" x14ac:dyDescent="0.25">
      <c r="A22" s="19"/>
      <c r="B22" s="72" t="str">
        <f t="shared" ref="B22:E22" si="53">B6</f>
        <v>Février</v>
      </c>
      <c r="C22" s="16" t="str">
        <f t="shared" si="53"/>
        <v>Béziers</v>
      </c>
      <c r="D22" s="16"/>
      <c r="E22" s="197">
        <f t="shared" si="53"/>
        <v>7871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4"/>
      <c r="AB22" s="49" t="e">
        <f>#REF!</f>
        <v>#REF!</v>
      </c>
      <c r="AC22" s="49">
        <f t="shared" si="50"/>
        <v>0</v>
      </c>
      <c r="AD22" s="49">
        <f t="shared" si="51"/>
        <v>0</v>
      </c>
      <c r="AE22" s="49">
        <f t="shared" si="30"/>
        <v>0</v>
      </c>
      <c r="AF22" s="49">
        <f t="shared" si="31"/>
        <v>0</v>
      </c>
      <c r="AG22" s="49">
        <f t="shared" si="32"/>
        <v>0</v>
      </c>
      <c r="AH22" s="49">
        <f t="shared" si="33"/>
        <v>0</v>
      </c>
      <c r="AI22" s="49">
        <f t="shared" si="34"/>
        <v>0</v>
      </c>
      <c r="AJ22" s="49">
        <f t="shared" si="35"/>
        <v>0</v>
      </c>
      <c r="AK22" s="49">
        <f t="shared" si="36"/>
        <v>0</v>
      </c>
      <c r="AL22" s="49">
        <f t="shared" si="37"/>
        <v>0</v>
      </c>
      <c r="AN22" s="49" t="e">
        <f>#REF!*AC22</f>
        <v>#REF!</v>
      </c>
      <c r="AO22" s="49" t="e">
        <f>#REF!*AD22</f>
        <v>#REF!</v>
      </c>
      <c r="AP22" s="49" t="e">
        <f>#REF!*AE22</f>
        <v>#REF!</v>
      </c>
      <c r="AQ22" s="49" t="e">
        <f>#REF!*AF22</f>
        <v>#REF!</v>
      </c>
      <c r="AR22" s="49" t="e">
        <f>#REF!*AG22</f>
        <v>#REF!</v>
      </c>
      <c r="AS22" s="49" t="e">
        <f>#REF!*AH22</f>
        <v>#REF!</v>
      </c>
      <c r="AT22" s="49" t="e">
        <f>#REF!*AI22</f>
        <v>#REF!</v>
      </c>
      <c r="AU22" s="49" t="e">
        <f>#REF!*AJ22</f>
        <v>#REF!</v>
      </c>
      <c r="AV22" s="49" t="e">
        <f>#REF!*AK22</f>
        <v>#REF!</v>
      </c>
      <c r="AW22" s="49" t="e">
        <f>#REF!*AL22</f>
        <v>#REF!</v>
      </c>
    </row>
    <row r="23" spans="1:50" ht="24.95" customHeight="1" x14ac:dyDescent="0.25">
      <c r="A23" s="19"/>
      <c r="B23" s="72" t="str">
        <f t="shared" ref="B23:E23" si="54">B7</f>
        <v>Mars</v>
      </c>
      <c r="C23" s="16" t="str">
        <f t="shared" si="54"/>
        <v>Béziers</v>
      </c>
      <c r="D23" s="16"/>
      <c r="E23" s="197">
        <f t="shared" si="54"/>
        <v>7871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4"/>
      <c r="AB23" s="49" t="e">
        <f>#REF!</f>
        <v>#REF!</v>
      </c>
      <c r="AC23" s="49">
        <f t="shared" si="50"/>
        <v>0</v>
      </c>
      <c r="AD23" s="49">
        <f t="shared" si="51"/>
        <v>0</v>
      </c>
      <c r="AE23" s="49">
        <f t="shared" si="30"/>
        <v>0</v>
      </c>
      <c r="AF23" s="49">
        <f t="shared" si="31"/>
        <v>0</v>
      </c>
      <c r="AG23" s="49">
        <f t="shared" si="32"/>
        <v>0</v>
      </c>
      <c r="AH23" s="49">
        <f t="shared" si="33"/>
        <v>0</v>
      </c>
      <c r="AI23" s="49">
        <f t="shared" si="34"/>
        <v>0</v>
      </c>
      <c r="AJ23" s="49">
        <f t="shared" si="35"/>
        <v>0</v>
      </c>
      <c r="AK23" s="49">
        <f t="shared" si="36"/>
        <v>0</v>
      </c>
      <c r="AL23" s="49">
        <f t="shared" si="37"/>
        <v>0</v>
      </c>
      <c r="AN23" s="49" t="e">
        <f>#REF!*AC23</f>
        <v>#REF!</v>
      </c>
      <c r="AO23" s="49" t="e">
        <f>#REF!*AD23</f>
        <v>#REF!</v>
      </c>
      <c r="AP23" s="49" t="e">
        <f>#REF!*AE23</f>
        <v>#REF!</v>
      </c>
      <c r="AQ23" s="49" t="e">
        <f>#REF!*AF23</f>
        <v>#REF!</v>
      </c>
      <c r="AR23" s="49" t="e">
        <f>#REF!*AG23</f>
        <v>#REF!</v>
      </c>
      <c r="AS23" s="49" t="e">
        <f>#REF!*AH23</f>
        <v>#REF!</v>
      </c>
      <c r="AT23" s="49" t="e">
        <f>#REF!*AI23</f>
        <v>#REF!</v>
      </c>
      <c r="AU23" s="49" t="e">
        <f>#REF!*AJ23</f>
        <v>#REF!</v>
      </c>
      <c r="AV23" s="49" t="e">
        <f>#REF!*AK23</f>
        <v>#REF!</v>
      </c>
      <c r="AW23" s="49" t="e">
        <f>#REF!*AL23</f>
        <v>#REF!</v>
      </c>
    </row>
    <row r="24" spans="1:50" ht="24.95" customHeight="1" x14ac:dyDescent="0.25">
      <c r="A24" s="19"/>
      <c r="B24" s="72" t="str">
        <f t="shared" ref="B24:E24" si="55">B8</f>
        <v xml:space="preserve">Avril </v>
      </c>
      <c r="C24" s="16" t="str">
        <f t="shared" si="55"/>
        <v>Béziers</v>
      </c>
      <c r="D24" s="16"/>
      <c r="E24" s="197">
        <f t="shared" si="55"/>
        <v>7871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4"/>
      <c r="AB24" s="49" t="e">
        <f>#REF!</f>
        <v>#REF!</v>
      </c>
      <c r="AC24" s="49">
        <f t="shared" si="50"/>
        <v>0</v>
      </c>
      <c r="AD24" s="49">
        <f t="shared" si="51"/>
        <v>0</v>
      </c>
      <c r="AE24" s="49">
        <f t="shared" si="30"/>
        <v>0</v>
      </c>
      <c r="AF24" s="49">
        <f t="shared" si="31"/>
        <v>0</v>
      </c>
      <c r="AG24" s="49">
        <f t="shared" si="32"/>
        <v>0</v>
      </c>
      <c r="AH24" s="49">
        <f t="shared" si="33"/>
        <v>0</v>
      </c>
      <c r="AI24" s="49">
        <f t="shared" si="34"/>
        <v>0</v>
      </c>
      <c r="AJ24" s="49">
        <f t="shared" si="35"/>
        <v>0</v>
      </c>
      <c r="AK24" s="49">
        <f t="shared" si="36"/>
        <v>0</v>
      </c>
      <c r="AL24" s="49">
        <f t="shared" si="37"/>
        <v>0</v>
      </c>
      <c r="AN24" s="49" t="e">
        <f>#REF!*AC24</f>
        <v>#REF!</v>
      </c>
      <c r="AO24" s="49" t="e">
        <f>#REF!*AD24</f>
        <v>#REF!</v>
      </c>
      <c r="AP24" s="49" t="e">
        <f>#REF!*AE24</f>
        <v>#REF!</v>
      </c>
      <c r="AQ24" s="49" t="e">
        <f>#REF!*AF24</f>
        <v>#REF!</v>
      </c>
      <c r="AR24" s="49" t="e">
        <f>#REF!*AG24</f>
        <v>#REF!</v>
      </c>
      <c r="AS24" s="49" t="e">
        <f>#REF!*AH24</f>
        <v>#REF!</v>
      </c>
      <c r="AT24" s="49" t="e">
        <f>#REF!*AI24</f>
        <v>#REF!</v>
      </c>
      <c r="AU24" s="49" t="e">
        <f>#REF!*AJ24</f>
        <v>#REF!</v>
      </c>
      <c r="AV24" s="49" t="e">
        <f>#REF!*AK24</f>
        <v>#REF!</v>
      </c>
      <c r="AW24" s="49" t="e">
        <f>#REF!*AL24</f>
        <v>#REF!</v>
      </c>
    </row>
    <row r="25" spans="1:50" ht="24.95" customHeight="1" x14ac:dyDescent="0.25">
      <c r="A25" s="19"/>
      <c r="B25" s="72" t="str">
        <f t="shared" ref="B25:E25" si="56">B9</f>
        <v>Mai</v>
      </c>
      <c r="C25" s="16" t="str">
        <f t="shared" si="56"/>
        <v>Béziers</v>
      </c>
      <c r="D25" s="16"/>
      <c r="E25" s="197">
        <f t="shared" si="56"/>
        <v>7871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4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</row>
    <row r="26" spans="1:50" ht="24.95" customHeight="1" x14ac:dyDescent="0.25">
      <c r="A26" s="19"/>
      <c r="B26" s="72" t="str">
        <f t="shared" ref="B26:E26" si="57">B10</f>
        <v>Juin</v>
      </c>
      <c r="C26" s="16" t="str">
        <f t="shared" si="57"/>
        <v>Béziers</v>
      </c>
      <c r="D26" s="16"/>
      <c r="E26" s="197">
        <f t="shared" si="57"/>
        <v>7871</v>
      </c>
      <c r="F26" s="21"/>
      <c r="G26" s="21"/>
      <c r="H26" s="21">
        <v>144.30000000000001</v>
      </c>
      <c r="I26" s="21">
        <v>87.2</v>
      </c>
      <c r="J26" s="21">
        <v>149.9</v>
      </c>
      <c r="K26" s="21">
        <v>173.2</v>
      </c>
      <c r="L26" s="21">
        <v>135.4</v>
      </c>
      <c r="M26" s="21">
        <v>185.2</v>
      </c>
      <c r="N26" s="21">
        <v>125.5</v>
      </c>
      <c r="O26" s="21">
        <v>129.69999999999999</v>
      </c>
      <c r="P26" s="21">
        <v>116.5</v>
      </c>
      <c r="Q26" s="21">
        <v>172.2</v>
      </c>
      <c r="R26" s="21">
        <v>178.9</v>
      </c>
      <c r="S26" s="21"/>
      <c r="T26" s="21"/>
      <c r="U26" s="21"/>
      <c r="V26" s="21"/>
      <c r="W26" s="21"/>
      <c r="X26" s="21"/>
      <c r="Y26" s="21"/>
      <c r="Z26" s="21"/>
      <c r="AA26" s="4"/>
      <c r="AB26" s="50" t="e">
        <f>IF(#REF!="",0,#REF!)</f>
        <v>#REF!</v>
      </c>
      <c r="AC26" s="49">
        <f t="shared" ref="AC26" si="58">F58</f>
        <v>0</v>
      </c>
      <c r="AD26" s="49">
        <f t="shared" ref="AD26" si="59">G58</f>
        <v>0</v>
      </c>
      <c r="AE26" s="49">
        <f t="shared" ref="AE26" si="60">H58</f>
        <v>0</v>
      </c>
      <c r="AF26" s="49">
        <f t="shared" ref="AF26" si="61">I58</f>
        <v>0</v>
      </c>
      <c r="AG26" s="49">
        <f t="shared" ref="AG26" si="62">J58</f>
        <v>0</v>
      </c>
      <c r="AH26" s="49">
        <f t="shared" ref="AH26" si="63">K58</f>
        <v>0</v>
      </c>
      <c r="AI26" s="49">
        <f t="shared" ref="AI26" si="64">L58</f>
        <v>0</v>
      </c>
      <c r="AJ26" s="49">
        <f t="shared" ref="AJ26" si="65">M58</f>
        <v>0</v>
      </c>
      <c r="AK26" s="49">
        <f t="shared" ref="AK26" si="66">N58</f>
        <v>0</v>
      </c>
      <c r="AL26" s="49">
        <f t="shared" ref="AL26" si="67">O58</f>
        <v>0</v>
      </c>
      <c r="AM26" s="49">
        <f t="shared" ref="AM26" si="68">P58</f>
        <v>0</v>
      </c>
      <c r="AN26" s="49" t="e">
        <f t="shared" ref="AN26" si="69">AB26*AC26</f>
        <v>#REF!</v>
      </c>
      <c r="AO26" s="49" t="e">
        <f t="shared" ref="AO26" si="70">AB26*AD26</f>
        <v>#REF!</v>
      </c>
      <c r="AP26" s="49" t="e">
        <f t="shared" ref="AP26" si="71">AB26*AE26</f>
        <v>#REF!</v>
      </c>
      <c r="AQ26" s="49" t="e">
        <f t="shared" ref="AQ26" si="72">AB26*AF26</f>
        <v>#REF!</v>
      </c>
      <c r="AR26" s="49" t="e">
        <f t="shared" ref="AR26" si="73">AB26*AG26</f>
        <v>#REF!</v>
      </c>
      <c r="AS26" s="49" t="e">
        <f t="shared" ref="AS26" si="74">AB26*AH26</f>
        <v>#REF!</v>
      </c>
      <c r="AT26" s="49" t="e">
        <f t="shared" ref="AT26" si="75">AB26*AI26</f>
        <v>#REF!</v>
      </c>
      <c r="AU26" s="49" t="e">
        <f t="shared" ref="AU26" si="76">AB26*AJ26</f>
        <v>#REF!</v>
      </c>
      <c r="AV26" s="49" t="e">
        <f t="shared" ref="AV26" si="77">AB26*AK26</f>
        <v>#REF!</v>
      </c>
      <c r="AW26" s="49" t="e">
        <f t="shared" ref="AW26" si="78">AB26*AL26</f>
        <v>#REF!</v>
      </c>
      <c r="AX26" s="49" t="e">
        <f t="shared" ref="AX26" si="79">AB26*AM26</f>
        <v>#REF!</v>
      </c>
    </row>
    <row r="27" spans="1:50" ht="24.95" customHeight="1" x14ac:dyDescent="0.25">
      <c r="A27" s="19"/>
      <c r="B27" s="72" t="str">
        <f t="shared" ref="B27:E27" si="80">B11</f>
        <v>Juillet</v>
      </c>
      <c r="C27" s="16" t="str">
        <f t="shared" si="80"/>
        <v>Béziers</v>
      </c>
      <c r="D27" s="16"/>
      <c r="E27" s="197">
        <f t="shared" si="80"/>
        <v>7871</v>
      </c>
      <c r="F27" s="21"/>
      <c r="G27" s="21"/>
      <c r="H27" s="21">
        <v>181.5</v>
      </c>
      <c r="I27" s="21">
        <v>231.8</v>
      </c>
      <c r="J27" s="21">
        <v>163.69999999999999</v>
      </c>
      <c r="K27" s="21">
        <v>263.8</v>
      </c>
      <c r="L27" s="21">
        <v>222.3</v>
      </c>
      <c r="M27" s="21">
        <v>207.1</v>
      </c>
      <c r="N27" s="21">
        <v>261.60000000000002</v>
      </c>
      <c r="O27" s="21">
        <v>268.8</v>
      </c>
      <c r="P27" s="21">
        <v>236.4</v>
      </c>
      <c r="Q27" s="21">
        <v>205.8</v>
      </c>
      <c r="R27" s="21">
        <v>263.10000000000002</v>
      </c>
      <c r="S27" s="21"/>
      <c r="T27" s="21"/>
      <c r="U27" s="21"/>
      <c r="V27" s="21"/>
      <c r="W27" s="21"/>
      <c r="X27" s="21"/>
      <c r="Y27" s="21"/>
      <c r="Z27" s="21"/>
      <c r="AA27" s="4"/>
      <c r="AB27" s="50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</row>
    <row r="28" spans="1:50" ht="24.95" customHeight="1" x14ac:dyDescent="0.25">
      <c r="A28" s="19"/>
      <c r="B28" s="72" t="str">
        <f t="shared" ref="B28:E28" si="81">B12</f>
        <v>Août</v>
      </c>
      <c r="C28" s="16" t="str">
        <f t="shared" si="81"/>
        <v>Béziers</v>
      </c>
      <c r="D28" s="16"/>
      <c r="E28" s="197">
        <f t="shared" si="81"/>
        <v>7871</v>
      </c>
      <c r="F28" s="21"/>
      <c r="G28" s="21"/>
      <c r="H28" s="21">
        <v>85.1</v>
      </c>
      <c r="I28" s="21">
        <v>196.7</v>
      </c>
      <c r="J28" s="21">
        <v>166</v>
      </c>
      <c r="K28" s="21">
        <v>171.9</v>
      </c>
      <c r="L28" s="21">
        <v>212.3</v>
      </c>
      <c r="M28" s="21">
        <v>215.4</v>
      </c>
      <c r="N28" s="21">
        <v>257.10000000000002</v>
      </c>
      <c r="O28" s="21">
        <v>229.8</v>
      </c>
      <c r="P28" s="21">
        <v>186.5</v>
      </c>
      <c r="Q28" s="21">
        <v>93</v>
      </c>
      <c r="R28" s="21">
        <v>263.60000000000002</v>
      </c>
      <c r="S28" s="21"/>
      <c r="T28" s="21"/>
      <c r="U28" s="21"/>
      <c r="V28" s="21"/>
      <c r="W28" s="21"/>
      <c r="X28" s="21"/>
      <c r="Y28" s="21"/>
      <c r="Z28" s="21"/>
      <c r="AA28" s="4"/>
      <c r="AB28" s="50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</row>
    <row r="29" spans="1:50" ht="24.95" customHeight="1" x14ac:dyDescent="0.25">
      <c r="A29" s="19"/>
      <c r="B29" s="72" t="str">
        <f t="shared" ref="B29:E29" si="82">B13</f>
        <v>Septembre</v>
      </c>
      <c r="C29" s="16" t="str">
        <f t="shared" si="82"/>
        <v>Béziers</v>
      </c>
      <c r="D29" s="16"/>
      <c r="E29" s="197">
        <f t="shared" si="82"/>
        <v>7871</v>
      </c>
      <c r="F29" s="21"/>
      <c r="G29" s="21"/>
      <c r="H29" s="21">
        <v>96.1</v>
      </c>
      <c r="I29" s="21">
        <v>92.7</v>
      </c>
      <c r="J29" s="21">
        <v>130.4</v>
      </c>
      <c r="K29" s="21">
        <v>76.5</v>
      </c>
      <c r="L29" s="21">
        <v>159.1</v>
      </c>
      <c r="M29" s="21">
        <v>69.8</v>
      </c>
      <c r="N29" s="21">
        <v>161.1</v>
      </c>
      <c r="O29" s="21">
        <v>127.8</v>
      </c>
      <c r="P29" s="21">
        <v>126.2</v>
      </c>
      <c r="Q29" s="21">
        <v>132.6</v>
      </c>
      <c r="R29" s="21">
        <v>118.9</v>
      </c>
      <c r="S29" s="21"/>
      <c r="T29" s="21"/>
      <c r="U29" s="21"/>
      <c r="V29" s="21"/>
      <c r="W29" s="21"/>
      <c r="X29" s="21"/>
      <c r="Y29" s="21"/>
      <c r="Z29" s="21"/>
      <c r="AA29" s="4"/>
      <c r="AB29" s="50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</row>
    <row r="30" spans="1:50" ht="24.95" customHeight="1" x14ac:dyDescent="0.25">
      <c r="A30" s="19"/>
      <c r="B30" s="72" t="str">
        <f t="shared" ref="B30:E30" si="83">B14</f>
        <v>Octobre</v>
      </c>
      <c r="C30" s="16" t="str">
        <f t="shared" si="83"/>
        <v>Béziers</v>
      </c>
      <c r="D30" s="16"/>
      <c r="E30" s="197">
        <f t="shared" si="83"/>
        <v>7871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4"/>
      <c r="AB30" s="50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</row>
    <row r="31" spans="1:50" ht="24.95" customHeight="1" x14ac:dyDescent="0.25">
      <c r="A31" s="19"/>
      <c r="B31" s="72" t="str">
        <f t="shared" ref="B31:E31" si="84">B15</f>
        <v>Novembre</v>
      </c>
      <c r="C31" s="16" t="str">
        <f t="shared" si="84"/>
        <v>Béziers</v>
      </c>
      <c r="D31" s="16"/>
      <c r="E31" s="197">
        <f t="shared" si="84"/>
        <v>7871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4"/>
      <c r="AB31" s="50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</row>
    <row r="32" spans="1:50" ht="24.95" customHeight="1" x14ac:dyDescent="0.25">
      <c r="A32" s="19"/>
      <c r="B32" s="72" t="str">
        <f t="shared" ref="B32:E33" si="85">B16</f>
        <v>Décembre</v>
      </c>
      <c r="C32" s="16" t="str">
        <f t="shared" si="85"/>
        <v>Béziers</v>
      </c>
      <c r="D32" s="16"/>
      <c r="E32" s="197">
        <f t="shared" si="85"/>
        <v>7871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4"/>
      <c r="AB32" s="50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</row>
    <row r="33" spans="1:50" ht="24.95" customHeight="1" x14ac:dyDescent="0.25">
      <c r="A33" s="19"/>
      <c r="B33" s="86" t="s">
        <v>38</v>
      </c>
      <c r="C33" s="16" t="str">
        <f t="shared" si="85"/>
        <v>Béziers</v>
      </c>
      <c r="D33" s="16"/>
      <c r="E33" s="197">
        <f t="shared" si="85"/>
        <v>7871</v>
      </c>
      <c r="F33" s="21">
        <f>SUM(F21:F32)</f>
        <v>0</v>
      </c>
      <c r="G33" s="21">
        <f t="shared" ref="G33:Z33" si="86">SUM(G21:G32)</f>
        <v>0</v>
      </c>
      <c r="H33" s="21">
        <f t="shared" si="86"/>
        <v>507</v>
      </c>
      <c r="I33" s="21">
        <f t="shared" si="86"/>
        <v>608.40000000000009</v>
      </c>
      <c r="J33" s="21">
        <f t="shared" si="86"/>
        <v>610</v>
      </c>
      <c r="K33" s="21">
        <f t="shared" si="86"/>
        <v>685.4</v>
      </c>
      <c r="L33" s="21">
        <f t="shared" si="86"/>
        <v>729.1</v>
      </c>
      <c r="M33" s="21">
        <f t="shared" si="86"/>
        <v>677.49999999999989</v>
      </c>
      <c r="N33" s="21">
        <f t="shared" si="86"/>
        <v>805.30000000000007</v>
      </c>
      <c r="O33" s="21">
        <f t="shared" si="86"/>
        <v>756.09999999999991</v>
      </c>
      <c r="P33" s="21">
        <f t="shared" si="86"/>
        <v>665.6</v>
      </c>
      <c r="Q33" s="21">
        <f t="shared" si="86"/>
        <v>603.6</v>
      </c>
      <c r="R33" s="21">
        <f t="shared" si="86"/>
        <v>824.5</v>
      </c>
      <c r="S33" s="21">
        <f t="shared" si="86"/>
        <v>0</v>
      </c>
      <c r="T33" s="21">
        <f t="shared" si="86"/>
        <v>0</v>
      </c>
      <c r="U33" s="21">
        <f t="shared" si="86"/>
        <v>0</v>
      </c>
      <c r="V33" s="21">
        <f t="shared" si="86"/>
        <v>0</v>
      </c>
      <c r="W33" s="21">
        <f t="shared" si="86"/>
        <v>0</v>
      </c>
      <c r="X33" s="21">
        <f t="shared" si="86"/>
        <v>0</v>
      </c>
      <c r="Y33" s="21">
        <f t="shared" si="86"/>
        <v>0</v>
      </c>
      <c r="Z33" s="21">
        <f t="shared" si="86"/>
        <v>0</v>
      </c>
      <c r="AA33" s="4"/>
      <c r="AB33" s="50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</row>
    <row r="34" spans="1:50" ht="50.1" customHeight="1" x14ac:dyDescent="0.25">
      <c r="A34" s="19"/>
      <c r="B34" s="287" t="s">
        <v>144</v>
      </c>
      <c r="C34" s="287"/>
      <c r="D34" s="287"/>
      <c r="E34" s="287"/>
      <c r="F34" s="307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  <c r="Z34" s="308"/>
      <c r="AA34" s="4"/>
      <c r="AB34" s="50" t="e">
        <f>IF(#REF!="",0,#REF!)</f>
        <v>#REF!</v>
      </c>
      <c r="AC34" s="49">
        <f t="shared" ref="AC34:AM34" si="87">F34</f>
        <v>0</v>
      </c>
      <c r="AD34" s="49">
        <f t="shared" si="87"/>
        <v>0</v>
      </c>
      <c r="AE34" s="49">
        <f t="shared" si="87"/>
        <v>0</v>
      </c>
      <c r="AF34" s="49">
        <f t="shared" si="87"/>
        <v>0</v>
      </c>
      <c r="AG34" s="49">
        <f t="shared" si="87"/>
        <v>0</v>
      </c>
      <c r="AH34" s="49">
        <f t="shared" si="87"/>
        <v>0</v>
      </c>
      <c r="AI34" s="49">
        <f t="shared" si="87"/>
        <v>0</v>
      </c>
      <c r="AJ34" s="49">
        <f t="shared" si="87"/>
        <v>0</v>
      </c>
      <c r="AK34" s="49">
        <f t="shared" si="87"/>
        <v>0</v>
      </c>
      <c r="AL34" s="49">
        <f t="shared" si="87"/>
        <v>0</v>
      </c>
      <c r="AM34" s="49">
        <f t="shared" si="87"/>
        <v>0</v>
      </c>
      <c r="AN34" s="49" t="e">
        <f t="shared" si="13"/>
        <v>#REF!</v>
      </c>
      <c r="AO34" s="49" t="e">
        <f t="shared" si="14"/>
        <v>#REF!</v>
      </c>
      <c r="AP34" s="49" t="e">
        <f t="shared" si="15"/>
        <v>#REF!</v>
      </c>
      <c r="AQ34" s="49" t="e">
        <f t="shared" si="16"/>
        <v>#REF!</v>
      </c>
      <c r="AR34" s="49" t="e">
        <f t="shared" si="17"/>
        <v>#REF!</v>
      </c>
      <c r="AS34" s="49" t="e">
        <f t="shared" si="18"/>
        <v>#REF!</v>
      </c>
      <c r="AT34" s="49" t="e">
        <f t="shared" si="19"/>
        <v>#REF!</v>
      </c>
      <c r="AU34" s="49" t="e">
        <f t="shared" si="20"/>
        <v>#REF!</v>
      </c>
      <c r="AV34" s="49" t="e">
        <f t="shared" si="21"/>
        <v>#REF!</v>
      </c>
      <c r="AW34" s="49" t="e">
        <f t="shared" si="22"/>
        <v>#REF!</v>
      </c>
      <c r="AX34" s="49" t="e">
        <f t="shared" si="23"/>
        <v>#REF!</v>
      </c>
    </row>
    <row r="35" spans="1:50" ht="50.1" customHeight="1" x14ac:dyDescent="0.25">
      <c r="A35" s="19"/>
      <c r="B35" s="288"/>
      <c r="C35" s="288"/>
      <c r="D35" s="288"/>
      <c r="E35" s="288"/>
      <c r="F35" s="266" t="s">
        <v>173</v>
      </c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7"/>
      <c r="AA35" s="4"/>
      <c r="AB35" s="50" t="e">
        <f>IF(#REF!="",0,#REF!)</f>
        <v>#REF!</v>
      </c>
      <c r="AC35" s="49" t="e">
        <f>#REF!</f>
        <v>#REF!</v>
      </c>
      <c r="AD35" s="49" t="str">
        <f t="shared" ref="AD35:AD40" si="88">F35</f>
        <v>CONSOMMATION EN FONCTION DE LA RIGUEUR CLIMATIQUE (CHAUFFAGISTE) ET DE LA SURFACE DE PLANCHER (kWh/DJU/m²)x1000</v>
      </c>
      <c r="AE35" s="49">
        <f t="shared" ref="AE35:AM35" si="89">H35</f>
        <v>0</v>
      </c>
      <c r="AF35" s="49">
        <f t="shared" si="89"/>
        <v>0</v>
      </c>
      <c r="AG35" s="49">
        <f t="shared" si="89"/>
        <v>0</v>
      </c>
      <c r="AH35" s="49">
        <f t="shared" si="89"/>
        <v>0</v>
      </c>
      <c r="AI35" s="49">
        <f t="shared" si="89"/>
        <v>0</v>
      </c>
      <c r="AJ35" s="49">
        <f t="shared" si="89"/>
        <v>0</v>
      </c>
      <c r="AK35" s="49">
        <f t="shared" si="89"/>
        <v>0</v>
      </c>
      <c r="AL35" s="49">
        <f t="shared" si="89"/>
        <v>0</v>
      </c>
      <c r="AM35" s="49">
        <f t="shared" si="89"/>
        <v>0</v>
      </c>
      <c r="AN35" s="49" t="e">
        <f t="shared" si="13"/>
        <v>#REF!</v>
      </c>
      <c r="AO35" s="49" t="e">
        <f t="shared" si="14"/>
        <v>#REF!</v>
      </c>
      <c r="AP35" s="49" t="e">
        <f t="shared" si="15"/>
        <v>#REF!</v>
      </c>
      <c r="AQ35" s="49" t="e">
        <f t="shared" si="16"/>
        <v>#REF!</v>
      </c>
      <c r="AR35" s="49" t="e">
        <f t="shared" si="17"/>
        <v>#REF!</v>
      </c>
      <c r="AS35" s="49" t="e">
        <f t="shared" si="18"/>
        <v>#REF!</v>
      </c>
      <c r="AT35" s="49" t="e">
        <f t="shared" si="19"/>
        <v>#REF!</v>
      </c>
      <c r="AU35" s="49" t="e">
        <f t="shared" si="20"/>
        <v>#REF!</v>
      </c>
      <c r="AV35" s="49" t="e">
        <f t="shared" si="21"/>
        <v>#REF!</v>
      </c>
      <c r="AW35" s="49" t="e">
        <f t="shared" si="22"/>
        <v>#REF!</v>
      </c>
      <c r="AX35" s="49" t="e">
        <f t="shared" si="23"/>
        <v>#REF!</v>
      </c>
    </row>
    <row r="36" spans="1:50" ht="50.1" customHeight="1" x14ac:dyDescent="0.25">
      <c r="A36" s="19"/>
      <c r="B36" s="38" t="str">
        <f t="shared" ref="B36:E48" si="90">B4</f>
        <v>Mois</v>
      </c>
      <c r="C36" s="39" t="str">
        <f t="shared" si="90"/>
        <v>Site/établissement</v>
      </c>
      <c r="D36" s="39" t="str">
        <f t="shared" si="90"/>
        <v>ANNEE</v>
      </c>
      <c r="E36" s="39" t="str">
        <f t="shared" si="90"/>
        <v xml:space="preserve">Surface de plancher </v>
      </c>
      <c r="F36" s="36">
        <v>2010</v>
      </c>
      <c r="G36" s="36">
        <f>F36+1</f>
        <v>2011</v>
      </c>
      <c r="H36" s="36">
        <f>G36+1</f>
        <v>2012</v>
      </c>
      <c r="I36" s="36">
        <f t="shared" ref="I36:Q36" si="91">H36+1</f>
        <v>2013</v>
      </c>
      <c r="J36" s="36">
        <f t="shared" si="91"/>
        <v>2014</v>
      </c>
      <c r="K36" s="36">
        <f t="shared" si="91"/>
        <v>2015</v>
      </c>
      <c r="L36" s="36">
        <f t="shared" si="91"/>
        <v>2016</v>
      </c>
      <c r="M36" s="36">
        <f t="shared" si="91"/>
        <v>2017</v>
      </c>
      <c r="N36" s="36">
        <f t="shared" si="91"/>
        <v>2018</v>
      </c>
      <c r="O36" s="36">
        <f t="shared" si="91"/>
        <v>2019</v>
      </c>
      <c r="P36" s="36">
        <f t="shared" si="91"/>
        <v>2020</v>
      </c>
      <c r="Q36" s="36">
        <f t="shared" si="91"/>
        <v>2021</v>
      </c>
      <c r="R36" s="36">
        <f t="shared" ref="R36" si="92">Q36+1</f>
        <v>2022</v>
      </c>
      <c r="S36" s="36">
        <f t="shared" ref="S36" si="93">R36+1</f>
        <v>2023</v>
      </c>
      <c r="T36" s="36">
        <f t="shared" ref="T36" si="94">S36+1</f>
        <v>2024</v>
      </c>
      <c r="U36" s="36">
        <f t="shared" ref="U36" si="95">T36+1</f>
        <v>2025</v>
      </c>
      <c r="V36" s="36">
        <f t="shared" ref="V36" si="96">U36+1</f>
        <v>2026</v>
      </c>
      <c r="W36" s="36">
        <f t="shared" ref="W36" si="97">V36+1</f>
        <v>2027</v>
      </c>
      <c r="X36" s="36">
        <f t="shared" ref="X36" si="98">W36+1</f>
        <v>2028</v>
      </c>
      <c r="Y36" s="36">
        <f t="shared" ref="Y36" si="99">X36+1</f>
        <v>2029</v>
      </c>
      <c r="Z36" s="36">
        <f t="shared" ref="Z36" si="100">Y36+1</f>
        <v>2030</v>
      </c>
      <c r="AA36" s="4"/>
      <c r="AB36" s="50" t="e">
        <f>IF(#REF!="",0,#REF!)</f>
        <v>#REF!</v>
      </c>
      <c r="AC36" s="49" t="e">
        <f>#REF!</f>
        <v>#REF!</v>
      </c>
      <c r="AD36" s="49">
        <f t="shared" si="88"/>
        <v>2010</v>
      </c>
      <c r="AE36" s="49">
        <f t="shared" ref="AE36:AM40" si="101">G36</f>
        <v>2011</v>
      </c>
      <c r="AF36" s="49">
        <f t="shared" si="101"/>
        <v>2012</v>
      </c>
      <c r="AG36" s="49">
        <f t="shared" si="101"/>
        <v>2013</v>
      </c>
      <c r="AH36" s="49">
        <f t="shared" si="101"/>
        <v>2014</v>
      </c>
      <c r="AI36" s="49">
        <f t="shared" si="101"/>
        <v>2015</v>
      </c>
      <c r="AJ36" s="49">
        <f t="shared" si="101"/>
        <v>2016</v>
      </c>
      <c r="AK36" s="49">
        <f t="shared" si="101"/>
        <v>2017</v>
      </c>
      <c r="AL36" s="49">
        <f t="shared" si="101"/>
        <v>2018</v>
      </c>
      <c r="AM36" s="49">
        <f t="shared" si="101"/>
        <v>2019</v>
      </c>
      <c r="AN36" s="49" t="e">
        <f t="shared" si="13"/>
        <v>#REF!</v>
      </c>
      <c r="AO36" s="49" t="e">
        <f t="shared" si="14"/>
        <v>#REF!</v>
      </c>
      <c r="AP36" s="49" t="e">
        <f t="shared" si="15"/>
        <v>#REF!</v>
      </c>
      <c r="AQ36" s="49" t="e">
        <f t="shared" si="16"/>
        <v>#REF!</v>
      </c>
      <c r="AR36" s="49" t="e">
        <f t="shared" si="17"/>
        <v>#REF!</v>
      </c>
      <c r="AS36" s="49" t="e">
        <f t="shared" si="18"/>
        <v>#REF!</v>
      </c>
      <c r="AT36" s="49" t="e">
        <f t="shared" si="19"/>
        <v>#REF!</v>
      </c>
      <c r="AU36" s="49" t="e">
        <f t="shared" si="20"/>
        <v>#REF!</v>
      </c>
      <c r="AV36" s="49" t="e">
        <f t="shared" si="21"/>
        <v>#REF!</v>
      </c>
      <c r="AW36" s="49" t="e">
        <f t="shared" si="22"/>
        <v>#REF!</v>
      </c>
      <c r="AX36" s="49" t="e">
        <f t="shared" si="23"/>
        <v>#REF!</v>
      </c>
    </row>
    <row r="37" spans="1:50" ht="24.95" customHeight="1" x14ac:dyDescent="0.25">
      <c r="A37" s="19"/>
      <c r="B37" s="72" t="str">
        <f t="shared" si="90"/>
        <v>Janvier</v>
      </c>
      <c r="C37" s="11" t="str">
        <f t="shared" si="90"/>
        <v>Béziers</v>
      </c>
      <c r="D37" s="11"/>
      <c r="E37" s="45">
        <f t="shared" si="90"/>
        <v>7871</v>
      </c>
      <c r="F37" s="21" t="e">
        <f>'CONSOMMATIONS kWh PCI'!F151/F5/PATRIMOINE!K$5*1000</f>
        <v>#DIV/0!</v>
      </c>
      <c r="G37" s="21" t="e">
        <f>'CONSOMMATIONS kWh PCI'!G151/G5/PATRIMOINE!L$5*1000</f>
        <v>#DIV/0!</v>
      </c>
      <c r="H37" s="21">
        <f>'CONSOMMATIONS kWh PCI'!H151/H5/PATRIMOINE!M$5*1000</f>
        <v>68.907345328474278</v>
      </c>
      <c r="I37" s="21">
        <f>'CONSOMMATIONS kWh PCI'!I151/I5/PATRIMOINE!N$5*1000</f>
        <v>76.876803616042963</v>
      </c>
      <c r="J37" s="21">
        <f>'CONSOMMATIONS kWh PCI'!J151/J5/PATRIMOINE!O$5*1000</f>
        <v>106.74062960010328</v>
      </c>
      <c r="K37" s="21">
        <f>'CONSOMMATIONS kWh PCI'!K151/K5/PATRIMOINE!P$5*1000</f>
        <v>83.116318155975208</v>
      </c>
      <c r="L37" s="21">
        <f>'CONSOMMATIONS kWh PCI'!L151/L5/PATRIMOINE!Q$5*1000</f>
        <v>77.359312583404247</v>
      </c>
      <c r="M37" s="21">
        <f>'CONSOMMATIONS kWh PCI'!M151/M5/PATRIMOINE!R$5*1000</f>
        <v>66.200773451189875</v>
      </c>
      <c r="N37" s="21">
        <f>'CONSOMMATIONS kWh PCI'!N151/N5/PATRIMOINE!S$5*1000</f>
        <v>85.877933230063917</v>
      </c>
      <c r="O37" s="21">
        <f>'CONSOMMATIONS kWh PCI'!O151/O5/PATRIMOINE!T$5*1000</f>
        <v>70.965041108606087</v>
      </c>
      <c r="P37" s="21">
        <f>'CONSOMMATIONS kWh PCI'!P151/P5/PATRIMOINE!U$5*1000</f>
        <v>82.356853509194011</v>
      </c>
      <c r="Q37" s="21">
        <f>'CONSOMMATIONS kWh PCI'!Q151/Q5/PATRIMOINE!V$5*1000</f>
        <v>79.410887870685457</v>
      </c>
      <c r="R37" s="21">
        <f>'CONSOMMATIONS kWh PCI'!R151/R5/PATRIMOINE!W$5*1000</f>
        <v>60.912611756776464</v>
      </c>
      <c r="S37" s="21" t="e">
        <f>'CONSOMMATIONS kWh PCI'!S151/S5/PATRIMOINE!X$5*1000</f>
        <v>#DIV/0!</v>
      </c>
      <c r="T37" s="21" t="e">
        <f>'CONSOMMATIONS kWh PCI'!T151/T5/PATRIMOINE!Y$5*1000</f>
        <v>#DIV/0!</v>
      </c>
      <c r="U37" s="21" t="e">
        <f>'CONSOMMATIONS kWh PCI'!U151/U5/PATRIMOINE!Z$5*1000</f>
        <v>#DIV/0!</v>
      </c>
      <c r="V37" s="21" t="e">
        <f>'CONSOMMATIONS kWh PCI'!V151/V5/PATRIMOINE!AA$5*1000</f>
        <v>#DIV/0!</v>
      </c>
      <c r="W37" s="21" t="e">
        <f>'CONSOMMATIONS kWh PCI'!W151/W5/PATRIMOINE!AB$5*1000</f>
        <v>#DIV/0!</v>
      </c>
      <c r="X37" s="21" t="e">
        <f>'CONSOMMATIONS kWh PCI'!X151/X5/PATRIMOINE!AC$5*1000</f>
        <v>#DIV/0!</v>
      </c>
      <c r="Y37" s="21" t="e">
        <f>'CONSOMMATIONS kWh PCI'!Y151/Y5/PATRIMOINE!AD$5*1000</f>
        <v>#DIV/0!</v>
      </c>
      <c r="Z37" s="21" t="e">
        <f>'CONSOMMATIONS kWh PCI'!Z151/Z5/PATRIMOINE!AE$5*1000</f>
        <v>#DIV/0!</v>
      </c>
      <c r="AA37" s="4"/>
      <c r="AB37" s="50" t="e">
        <f>IF(#REF!="",0,#REF!)</f>
        <v>#REF!</v>
      </c>
      <c r="AC37" s="49" t="e">
        <f>#REF!</f>
        <v>#REF!</v>
      </c>
      <c r="AD37" s="49" t="e">
        <f t="shared" si="88"/>
        <v>#DIV/0!</v>
      </c>
      <c r="AE37" s="49" t="e">
        <f t="shared" si="101"/>
        <v>#DIV/0!</v>
      </c>
      <c r="AF37" s="49">
        <f t="shared" si="101"/>
        <v>68.907345328474278</v>
      </c>
      <c r="AG37" s="49">
        <f t="shared" si="101"/>
        <v>76.876803616042963</v>
      </c>
      <c r="AH37" s="49">
        <f t="shared" si="101"/>
        <v>106.74062960010328</v>
      </c>
      <c r="AI37" s="49">
        <f t="shared" si="101"/>
        <v>83.116318155975208</v>
      </c>
      <c r="AJ37" s="49">
        <f t="shared" si="101"/>
        <v>77.359312583404247</v>
      </c>
      <c r="AK37" s="49">
        <f t="shared" si="101"/>
        <v>66.200773451189875</v>
      </c>
      <c r="AL37" s="49">
        <f t="shared" si="101"/>
        <v>85.877933230063917</v>
      </c>
      <c r="AM37" s="49">
        <f t="shared" si="101"/>
        <v>70.965041108606087</v>
      </c>
      <c r="AN37" s="49" t="e">
        <f t="shared" si="13"/>
        <v>#REF!</v>
      </c>
      <c r="AO37" s="49" t="e">
        <f t="shared" si="14"/>
        <v>#REF!</v>
      </c>
      <c r="AP37" s="49" t="e">
        <f t="shared" si="15"/>
        <v>#REF!</v>
      </c>
      <c r="AQ37" s="49" t="e">
        <f t="shared" si="16"/>
        <v>#REF!</v>
      </c>
      <c r="AR37" s="49" t="e">
        <f t="shared" si="17"/>
        <v>#REF!</v>
      </c>
      <c r="AS37" s="49" t="e">
        <f t="shared" si="18"/>
        <v>#REF!</v>
      </c>
      <c r="AT37" s="49" t="e">
        <f t="shared" si="19"/>
        <v>#REF!</v>
      </c>
      <c r="AU37" s="49" t="e">
        <f t="shared" si="20"/>
        <v>#REF!</v>
      </c>
      <c r="AV37" s="49" t="e">
        <f t="shared" si="21"/>
        <v>#REF!</v>
      </c>
      <c r="AW37" s="49" t="e">
        <f t="shared" si="22"/>
        <v>#REF!</v>
      </c>
      <c r="AX37" s="49" t="e">
        <f t="shared" si="23"/>
        <v>#REF!</v>
      </c>
    </row>
    <row r="38" spans="1:50" ht="24.95" customHeight="1" x14ac:dyDescent="0.25">
      <c r="A38" s="19"/>
      <c r="B38" s="72" t="str">
        <f t="shared" si="90"/>
        <v>Février</v>
      </c>
      <c r="C38" s="11" t="str">
        <f t="shared" si="90"/>
        <v>Béziers</v>
      </c>
      <c r="D38" s="11"/>
      <c r="E38" s="45">
        <f t="shared" si="90"/>
        <v>7871</v>
      </c>
      <c r="F38" s="21" t="e">
        <f>'CONSOMMATIONS kWh PCI'!F152/F6/PATRIMOINE!K$5*1000</f>
        <v>#DIV/0!</v>
      </c>
      <c r="G38" s="21" t="e">
        <f>'CONSOMMATIONS kWh PCI'!G152/G6/PATRIMOINE!L$5*1000</f>
        <v>#DIV/0!</v>
      </c>
      <c r="H38" s="21">
        <f>'CONSOMMATIONS kWh PCI'!H152/H6/PATRIMOINE!M$5*1000</f>
        <v>63.798803939670734</v>
      </c>
      <c r="I38" s="21">
        <f>'CONSOMMATIONS kWh PCI'!I152/I6/PATRIMOINE!N$5*1000</f>
        <v>77.2048322980596</v>
      </c>
      <c r="J38" s="21">
        <f>'CONSOMMATIONS kWh PCI'!J152/J6/PATRIMOINE!O$5*1000</f>
        <v>98.554614822284279</v>
      </c>
      <c r="K38" s="21">
        <f>'CONSOMMATIONS kWh PCI'!K152/K6/PATRIMOINE!P$5*1000</f>
        <v>79.870524760734014</v>
      </c>
      <c r="L38" s="21">
        <f>'CONSOMMATIONS kWh PCI'!L152/L6/PATRIMOINE!Q$5*1000</f>
        <v>78.28667507915037</v>
      </c>
      <c r="M38" s="21">
        <f>'CONSOMMATIONS kWh PCI'!M152/M6/PATRIMOINE!R$5*1000</f>
        <v>95.861012606650775</v>
      </c>
      <c r="N38" s="21">
        <f>'CONSOMMATIONS kWh PCI'!N152/N6/PATRIMOINE!S$5*1000</f>
        <v>67.330762577798993</v>
      </c>
      <c r="O38" s="21">
        <f>'CONSOMMATIONS kWh PCI'!O152/O6/PATRIMOINE!T$5*1000</f>
        <v>95.495797947584364</v>
      </c>
      <c r="P38" s="21">
        <f>'CONSOMMATIONS kWh PCI'!P152/P6/PATRIMOINE!U$5*1000</f>
        <v>107.6901983128713</v>
      </c>
      <c r="Q38" s="21">
        <f>'CONSOMMATIONS kWh PCI'!Q152/Q6/PATRIMOINE!V$5*1000</f>
        <v>101.61575183132008</v>
      </c>
      <c r="R38" s="21">
        <f>'CONSOMMATIONS kWh PCI'!R152/R6/PATRIMOINE!W$5*1000</f>
        <v>89.059021570701901</v>
      </c>
      <c r="S38" s="21" t="e">
        <f>'CONSOMMATIONS kWh PCI'!S152/S6/PATRIMOINE!X$5*1000</f>
        <v>#DIV/0!</v>
      </c>
      <c r="T38" s="21" t="e">
        <f>'CONSOMMATIONS kWh PCI'!T152/T6/PATRIMOINE!Y$5*1000</f>
        <v>#DIV/0!</v>
      </c>
      <c r="U38" s="21" t="e">
        <f>'CONSOMMATIONS kWh PCI'!U152/U6/PATRIMOINE!Z$5*1000</f>
        <v>#DIV/0!</v>
      </c>
      <c r="V38" s="21" t="e">
        <f>'CONSOMMATIONS kWh PCI'!V152/V6/PATRIMOINE!AA$5*1000</f>
        <v>#DIV/0!</v>
      </c>
      <c r="W38" s="21" t="e">
        <f>'CONSOMMATIONS kWh PCI'!W152/W6/PATRIMOINE!AB$5*1000</f>
        <v>#DIV/0!</v>
      </c>
      <c r="X38" s="21" t="e">
        <f>'CONSOMMATIONS kWh PCI'!X152/X6/PATRIMOINE!AC$5*1000</f>
        <v>#DIV/0!</v>
      </c>
      <c r="Y38" s="21" t="e">
        <f>'CONSOMMATIONS kWh PCI'!Y152/Y6/PATRIMOINE!AD$5*1000</f>
        <v>#DIV/0!</v>
      </c>
      <c r="Z38" s="21" t="e">
        <f>'CONSOMMATIONS kWh PCI'!Z152/Z6/PATRIMOINE!AE$5*1000</f>
        <v>#DIV/0!</v>
      </c>
      <c r="AA38" s="4"/>
      <c r="AB38" s="50" t="e">
        <f>IF(#REF!="",0,#REF!)</f>
        <v>#REF!</v>
      </c>
      <c r="AC38" s="49" t="e">
        <f>#REF!</f>
        <v>#REF!</v>
      </c>
      <c r="AD38" s="49" t="e">
        <f t="shared" si="88"/>
        <v>#DIV/0!</v>
      </c>
      <c r="AE38" s="49" t="e">
        <f t="shared" si="101"/>
        <v>#DIV/0!</v>
      </c>
      <c r="AF38" s="49">
        <f t="shared" si="101"/>
        <v>63.798803939670734</v>
      </c>
      <c r="AG38" s="49">
        <f t="shared" si="101"/>
        <v>77.2048322980596</v>
      </c>
      <c r="AH38" s="49">
        <f t="shared" si="101"/>
        <v>98.554614822284279</v>
      </c>
      <c r="AI38" s="49">
        <f t="shared" si="101"/>
        <v>79.870524760734014</v>
      </c>
      <c r="AJ38" s="49">
        <f t="shared" si="101"/>
        <v>78.28667507915037</v>
      </c>
      <c r="AK38" s="49">
        <f t="shared" si="101"/>
        <v>95.861012606650775</v>
      </c>
      <c r="AL38" s="49">
        <f t="shared" si="101"/>
        <v>67.330762577798993</v>
      </c>
      <c r="AM38" s="49">
        <f t="shared" si="101"/>
        <v>95.495797947584364</v>
      </c>
      <c r="AN38" s="49" t="e">
        <f t="shared" si="13"/>
        <v>#REF!</v>
      </c>
      <c r="AO38" s="49" t="e">
        <f t="shared" si="14"/>
        <v>#REF!</v>
      </c>
      <c r="AP38" s="49" t="e">
        <f t="shared" si="15"/>
        <v>#REF!</v>
      </c>
      <c r="AQ38" s="49" t="e">
        <f t="shared" si="16"/>
        <v>#REF!</v>
      </c>
      <c r="AR38" s="49" t="e">
        <f t="shared" si="17"/>
        <v>#REF!</v>
      </c>
      <c r="AS38" s="49" t="e">
        <f t="shared" si="18"/>
        <v>#REF!</v>
      </c>
      <c r="AT38" s="49" t="e">
        <f t="shared" si="19"/>
        <v>#REF!</v>
      </c>
      <c r="AU38" s="49" t="e">
        <f t="shared" si="20"/>
        <v>#REF!</v>
      </c>
      <c r="AV38" s="49" t="e">
        <f t="shared" si="21"/>
        <v>#REF!</v>
      </c>
      <c r="AW38" s="49" t="e">
        <f t="shared" si="22"/>
        <v>#REF!</v>
      </c>
      <c r="AX38" s="49" t="e">
        <f t="shared" si="23"/>
        <v>#REF!</v>
      </c>
    </row>
    <row r="39" spans="1:50" ht="24.95" customHeight="1" x14ac:dyDescent="0.25">
      <c r="A39" s="19"/>
      <c r="B39" s="72" t="str">
        <f t="shared" si="90"/>
        <v>Mars</v>
      </c>
      <c r="C39" s="11" t="str">
        <f t="shared" si="90"/>
        <v>Béziers</v>
      </c>
      <c r="D39" s="11"/>
      <c r="E39" s="45">
        <f t="shared" si="90"/>
        <v>7871</v>
      </c>
      <c r="F39" s="21" t="e">
        <f>'CONSOMMATIONS kWh PCI'!F153/F7/PATRIMOINE!K$5*1000</f>
        <v>#DIV/0!</v>
      </c>
      <c r="G39" s="21" t="e">
        <f>'CONSOMMATIONS kWh PCI'!G153/G7/PATRIMOINE!L$5*1000</f>
        <v>#DIV/0!</v>
      </c>
      <c r="H39" s="21">
        <f>'CONSOMMATIONS kWh PCI'!H153/H7/PATRIMOINE!M$5*1000</f>
        <v>78.50878840115351</v>
      </c>
      <c r="I39" s="21">
        <f>'CONSOMMATIONS kWh PCI'!I153/I7/PATRIMOINE!N$5*1000</f>
        <v>95.221173330203726</v>
      </c>
      <c r="J39" s="21">
        <f>'CONSOMMATIONS kWh PCI'!J153/J7/PATRIMOINE!O$5*1000</f>
        <v>145.60573215220873</v>
      </c>
      <c r="K39" s="21">
        <f>'CONSOMMATIONS kWh PCI'!K153/K7/PATRIMOINE!P$5*1000</f>
        <v>89.568974683279563</v>
      </c>
      <c r="L39" s="21">
        <f>'CONSOMMATIONS kWh PCI'!L153/L7/PATRIMOINE!Q$5*1000</f>
        <v>75.512606675045092</v>
      </c>
      <c r="M39" s="21">
        <f>'CONSOMMATIONS kWh PCI'!M153/M7/PATRIMOINE!R$5*1000</f>
        <v>99.4560656734144</v>
      </c>
      <c r="N39" s="21">
        <f>'CONSOMMATIONS kWh PCI'!N153/N7/PATRIMOINE!S$5*1000</f>
        <v>91.582477827803658</v>
      </c>
      <c r="O39" s="21">
        <f>'CONSOMMATIONS kWh PCI'!O153/O7/PATRIMOINE!T$5*1000</f>
        <v>86.52175296853278</v>
      </c>
      <c r="P39" s="21">
        <f>'CONSOMMATIONS kWh PCI'!P153/P7/PATRIMOINE!U$5*1000</f>
        <v>89.064535701284299</v>
      </c>
      <c r="Q39" s="21">
        <f>'CONSOMMATIONS kWh PCI'!Q153/Q7/PATRIMOINE!V$5*1000</f>
        <v>87.458613832930737</v>
      </c>
      <c r="R39" s="21">
        <f>'CONSOMMATIONS kWh PCI'!R153/R7/PATRIMOINE!W$5*1000</f>
        <v>76.514215999765909</v>
      </c>
      <c r="S39" s="21" t="e">
        <f>'CONSOMMATIONS kWh PCI'!S153/S7/PATRIMOINE!X$5*1000</f>
        <v>#DIV/0!</v>
      </c>
      <c r="T39" s="21" t="e">
        <f>'CONSOMMATIONS kWh PCI'!T153/T7/PATRIMOINE!Y$5*1000</f>
        <v>#DIV/0!</v>
      </c>
      <c r="U39" s="21" t="e">
        <f>'CONSOMMATIONS kWh PCI'!U153/U7/PATRIMOINE!Z$5*1000</f>
        <v>#DIV/0!</v>
      </c>
      <c r="V39" s="21" t="e">
        <f>'CONSOMMATIONS kWh PCI'!V153/V7/PATRIMOINE!AA$5*1000</f>
        <v>#DIV/0!</v>
      </c>
      <c r="W39" s="21" t="e">
        <f>'CONSOMMATIONS kWh PCI'!W153/W7/PATRIMOINE!AB$5*1000</f>
        <v>#DIV/0!</v>
      </c>
      <c r="X39" s="21" t="e">
        <f>'CONSOMMATIONS kWh PCI'!X153/X7/PATRIMOINE!AC$5*1000</f>
        <v>#DIV/0!</v>
      </c>
      <c r="Y39" s="21" t="e">
        <f>'CONSOMMATIONS kWh PCI'!Y153/Y7/PATRIMOINE!AD$5*1000</f>
        <v>#DIV/0!</v>
      </c>
      <c r="Z39" s="21" t="e">
        <f>'CONSOMMATIONS kWh PCI'!Z153/Z7/PATRIMOINE!AE$5*1000</f>
        <v>#DIV/0!</v>
      </c>
      <c r="AA39" s="4"/>
      <c r="AB39" s="50" t="e">
        <f>IF(#REF!="",0,#REF!)</f>
        <v>#REF!</v>
      </c>
      <c r="AC39" s="49" t="e">
        <f>#REF!</f>
        <v>#REF!</v>
      </c>
      <c r="AD39" s="49" t="e">
        <f t="shared" si="88"/>
        <v>#DIV/0!</v>
      </c>
      <c r="AE39" s="49" t="e">
        <f t="shared" si="101"/>
        <v>#DIV/0!</v>
      </c>
      <c r="AF39" s="49">
        <f t="shared" si="101"/>
        <v>78.50878840115351</v>
      </c>
      <c r="AG39" s="49">
        <f t="shared" si="101"/>
        <v>95.221173330203726</v>
      </c>
      <c r="AH39" s="49">
        <f t="shared" si="101"/>
        <v>145.60573215220873</v>
      </c>
      <c r="AI39" s="49">
        <f t="shared" si="101"/>
        <v>89.568974683279563</v>
      </c>
      <c r="AJ39" s="49">
        <f t="shared" si="101"/>
        <v>75.512606675045092</v>
      </c>
      <c r="AK39" s="49">
        <f t="shared" si="101"/>
        <v>99.4560656734144</v>
      </c>
      <c r="AL39" s="49">
        <f t="shared" si="101"/>
        <v>91.582477827803658</v>
      </c>
      <c r="AM39" s="49">
        <f t="shared" si="101"/>
        <v>86.52175296853278</v>
      </c>
      <c r="AN39" s="49" t="e">
        <f t="shared" si="13"/>
        <v>#REF!</v>
      </c>
      <c r="AO39" s="49" t="e">
        <f t="shared" si="14"/>
        <v>#REF!</v>
      </c>
      <c r="AP39" s="49" t="e">
        <f t="shared" si="15"/>
        <v>#REF!</v>
      </c>
      <c r="AQ39" s="49" t="e">
        <f t="shared" si="16"/>
        <v>#REF!</v>
      </c>
      <c r="AR39" s="49" t="e">
        <f t="shared" si="17"/>
        <v>#REF!</v>
      </c>
      <c r="AS39" s="49" t="e">
        <f t="shared" si="18"/>
        <v>#REF!</v>
      </c>
      <c r="AT39" s="49" t="e">
        <f t="shared" si="19"/>
        <v>#REF!</v>
      </c>
      <c r="AU39" s="49" t="e">
        <f t="shared" si="20"/>
        <v>#REF!</v>
      </c>
      <c r="AV39" s="49" t="e">
        <f t="shared" si="21"/>
        <v>#REF!</v>
      </c>
      <c r="AW39" s="49" t="e">
        <f t="shared" si="22"/>
        <v>#REF!</v>
      </c>
      <c r="AX39" s="49" t="e">
        <f t="shared" si="23"/>
        <v>#REF!</v>
      </c>
    </row>
    <row r="40" spans="1:50" ht="24.95" customHeight="1" x14ac:dyDescent="0.25">
      <c r="A40" s="19"/>
      <c r="B40" s="72" t="str">
        <f t="shared" si="90"/>
        <v xml:space="preserve">Avril </v>
      </c>
      <c r="C40" s="11" t="str">
        <f t="shared" si="90"/>
        <v>Béziers</v>
      </c>
      <c r="D40" s="11"/>
      <c r="E40" s="45">
        <f t="shared" si="90"/>
        <v>7871</v>
      </c>
      <c r="F40" s="21" t="e">
        <f>'CONSOMMATIONS kWh PCI'!F154/F8/PATRIMOINE!K$5*1000</f>
        <v>#DIV/0!</v>
      </c>
      <c r="G40" s="21" t="e">
        <f>'CONSOMMATIONS kWh PCI'!G154/G8/PATRIMOINE!L$5*1000</f>
        <v>#DIV/0!</v>
      </c>
      <c r="H40" s="21">
        <f>'CONSOMMATIONS kWh PCI'!H154/H8/PATRIMOINE!M$5*1000</f>
        <v>72.84124090875423</v>
      </c>
      <c r="I40" s="21">
        <f>'CONSOMMATIONS kWh PCI'!I154/I8/PATRIMOINE!N$5*1000</f>
        <v>79.468490497599461</v>
      </c>
      <c r="J40" s="21">
        <f>'CONSOMMATIONS kWh PCI'!J154/J8/PATRIMOINE!O$5*1000</f>
        <v>148.56685440873167</v>
      </c>
      <c r="K40" s="21">
        <f>'CONSOMMATIONS kWh PCI'!K154/K8/PATRIMOINE!P$5*1000</f>
        <v>103.11292560846543</v>
      </c>
      <c r="L40" s="21">
        <f>'CONSOMMATIONS kWh PCI'!L154/L8/PATRIMOINE!Q$5*1000</f>
        <v>117.49001440341056</v>
      </c>
      <c r="M40" s="21">
        <f>'CONSOMMATIONS kWh PCI'!M154/M8/PATRIMOINE!R$5*1000</f>
        <v>92.297003924923814</v>
      </c>
      <c r="N40" s="21">
        <f>'CONSOMMATIONS kWh PCI'!N154/N8/PATRIMOINE!S$5*1000</f>
        <v>116.06181203436952</v>
      </c>
      <c r="O40" s="21">
        <f>'CONSOMMATIONS kWh PCI'!O154/O8/PATRIMOINE!T$5*1000</f>
        <v>107.16819219257992</v>
      </c>
      <c r="P40" s="21">
        <f>'CONSOMMATIONS kWh PCI'!P154/P8/PATRIMOINE!U$5*1000</f>
        <v>178.00924197007799</v>
      </c>
      <c r="Q40" s="21">
        <f>'CONSOMMATIONS kWh PCI'!Q154/Q8/PATRIMOINE!V$5*1000</f>
        <v>103.5866283118619</v>
      </c>
      <c r="R40" s="21">
        <f>'CONSOMMATIONS kWh PCI'!R154/R8/PATRIMOINE!W$5*1000</f>
        <v>89.447758601138915</v>
      </c>
      <c r="S40" s="21" t="e">
        <f>'CONSOMMATIONS kWh PCI'!S154/S8/PATRIMOINE!X$5*1000</f>
        <v>#DIV/0!</v>
      </c>
      <c r="T40" s="21" t="e">
        <f>'CONSOMMATIONS kWh PCI'!T154/T8/PATRIMOINE!Y$5*1000</f>
        <v>#DIV/0!</v>
      </c>
      <c r="U40" s="21" t="e">
        <f>'CONSOMMATIONS kWh PCI'!U154/U8/PATRIMOINE!Z$5*1000</f>
        <v>#DIV/0!</v>
      </c>
      <c r="V40" s="21" t="e">
        <f>'CONSOMMATIONS kWh PCI'!V154/V8/PATRIMOINE!AA$5*1000</f>
        <v>#DIV/0!</v>
      </c>
      <c r="W40" s="21" t="e">
        <f>'CONSOMMATIONS kWh PCI'!W154/W8/PATRIMOINE!AB$5*1000</f>
        <v>#DIV/0!</v>
      </c>
      <c r="X40" s="21" t="e">
        <f>'CONSOMMATIONS kWh PCI'!X154/X8/PATRIMOINE!AC$5*1000</f>
        <v>#DIV/0!</v>
      </c>
      <c r="Y40" s="21" t="e">
        <f>'CONSOMMATIONS kWh PCI'!Y154/Y8/PATRIMOINE!AD$5*1000</f>
        <v>#DIV/0!</v>
      </c>
      <c r="Z40" s="21" t="e">
        <f>'CONSOMMATIONS kWh PCI'!Z154/Z8/PATRIMOINE!AE$5*1000</f>
        <v>#DIV/0!</v>
      </c>
      <c r="AA40" s="4"/>
      <c r="AB40" s="50" t="e">
        <f>IF(#REF!="",0,#REF!)</f>
        <v>#REF!</v>
      </c>
      <c r="AC40" s="49" t="e">
        <f>#REF!</f>
        <v>#REF!</v>
      </c>
      <c r="AD40" s="49" t="e">
        <f t="shared" si="88"/>
        <v>#DIV/0!</v>
      </c>
      <c r="AE40" s="49" t="e">
        <f t="shared" si="101"/>
        <v>#DIV/0!</v>
      </c>
      <c r="AF40" s="49">
        <f t="shared" si="101"/>
        <v>72.84124090875423</v>
      </c>
      <c r="AG40" s="49">
        <f t="shared" si="101"/>
        <v>79.468490497599461</v>
      </c>
      <c r="AH40" s="49">
        <f t="shared" si="101"/>
        <v>148.56685440873167</v>
      </c>
      <c r="AI40" s="49">
        <f t="shared" si="101"/>
        <v>103.11292560846543</v>
      </c>
      <c r="AJ40" s="49">
        <f t="shared" si="101"/>
        <v>117.49001440341056</v>
      </c>
      <c r="AK40" s="49">
        <f t="shared" si="101"/>
        <v>92.297003924923814</v>
      </c>
      <c r="AL40" s="49">
        <f t="shared" si="101"/>
        <v>116.06181203436952</v>
      </c>
      <c r="AM40" s="49">
        <f t="shared" si="101"/>
        <v>107.16819219257992</v>
      </c>
      <c r="AN40" s="49" t="e">
        <f t="shared" si="13"/>
        <v>#REF!</v>
      </c>
      <c r="AO40" s="49" t="e">
        <f t="shared" si="14"/>
        <v>#REF!</v>
      </c>
      <c r="AP40" s="49" t="e">
        <f t="shared" si="15"/>
        <v>#REF!</v>
      </c>
      <c r="AQ40" s="49" t="e">
        <f t="shared" si="16"/>
        <v>#REF!</v>
      </c>
      <c r="AR40" s="49" t="e">
        <f t="shared" si="17"/>
        <v>#REF!</v>
      </c>
      <c r="AS40" s="49" t="e">
        <f t="shared" si="18"/>
        <v>#REF!</v>
      </c>
      <c r="AT40" s="49" t="e">
        <f t="shared" si="19"/>
        <v>#REF!</v>
      </c>
      <c r="AU40" s="49" t="e">
        <f t="shared" si="20"/>
        <v>#REF!</v>
      </c>
      <c r="AV40" s="49" t="e">
        <f t="shared" si="21"/>
        <v>#REF!</v>
      </c>
      <c r="AW40" s="49" t="e">
        <f t="shared" si="22"/>
        <v>#REF!</v>
      </c>
      <c r="AX40" s="49" t="e">
        <f t="shared" si="23"/>
        <v>#REF!</v>
      </c>
    </row>
    <row r="41" spans="1:50" ht="24.95" customHeight="1" x14ac:dyDescent="0.25">
      <c r="A41" s="19"/>
      <c r="B41" s="72" t="str">
        <f t="shared" si="90"/>
        <v>Mai</v>
      </c>
      <c r="C41" s="11" t="str">
        <f t="shared" si="90"/>
        <v>Béziers</v>
      </c>
      <c r="D41" s="11"/>
      <c r="E41" s="45">
        <f t="shared" si="90"/>
        <v>7871</v>
      </c>
      <c r="F41" s="21" t="e">
        <f>'CONSOMMATIONS kWh PCI'!F155/F9/PATRIMOINE!K$5*1000</f>
        <v>#DIV/0!</v>
      </c>
      <c r="G41" s="21" t="e">
        <f>'CONSOMMATIONS kWh PCI'!G155/G9/PATRIMOINE!L$5*1000</f>
        <v>#DIV/0!</v>
      </c>
      <c r="H41" s="21">
        <f>'CONSOMMATIONS kWh PCI'!H155/H9/PATRIMOINE!M$5*1000</f>
        <v>181.27155011304117</v>
      </c>
      <c r="I41" s="21">
        <f>'CONSOMMATIONS kWh PCI'!I155/I9/PATRIMOINE!N$5*1000</f>
        <v>118.35728905399162</v>
      </c>
      <c r="J41" s="21">
        <f>'CONSOMMATIONS kWh PCI'!J155/J9/PATRIMOINE!O$5*1000</f>
        <v>166.48720339483901</v>
      </c>
      <c r="K41" s="21">
        <f>'CONSOMMATIONS kWh PCI'!K155/K9/PATRIMOINE!P$5*1000</f>
        <v>256.64893890024115</v>
      </c>
      <c r="L41" s="21">
        <f>'CONSOMMATIONS kWh PCI'!L155/L9/PATRIMOINE!Q$5*1000</f>
        <v>168.10253332508017</v>
      </c>
      <c r="M41" s="21">
        <f>'CONSOMMATIONS kWh PCI'!M155/M9/PATRIMOINE!R$5*1000</f>
        <v>183.47987322704637</v>
      </c>
      <c r="N41" s="21">
        <f>'CONSOMMATIONS kWh PCI'!N155/N9/PATRIMOINE!S$5*1000</f>
        <v>160.54239503512883</v>
      </c>
      <c r="O41" s="21">
        <f>'CONSOMMATIONS kWh PCI'!O155/O9/PATRIMOINE!T$5*1000</f>
        <v>120.4844125361379</v>
      </c>
      <c r="P41" s="21">
        <f>'CONSOMMATIONS kWh PCI'!P155/P9/PATRIMOINE!U$5*1000</f>
        <v>472.12271361030281</v>
      </c>
      <c r="Q41" s="21">
        <f>'CONSOMMATIONS kWh PCI'!Q155/Q9/PATRIMOINE!V$5*1000</f>
        <v>183.55314631296949</v>
      </c>
      <c r="R41" s="21">
        <f>'CONSOMMATIONS kWh PCI'!R155/R9/PATRIMOINE!W$5*1000</f>
        <v>271.74389781257338</v>
      </c>
      <c r="S41" s="21" t="e">
        <f>'CONSOMMATIONS kWh PCI'!S155/S9/PATRIMOINE!X$5*1000</f>
        <v>#DIV/0!</v>
      </c>
      <c r="T41" s="21" t="e">
        <f>'CONSOMMATIONS kWh PCI'!T155/T9/PATRIMOINE!Y$5*1000</f>
        <v>#DIV/0!</v>
      </c>
      <c r="U41" s="21" t="e">
        <f>'CONSOMMATIONS kWh PCI'!U155/U9/PATRIMOINE!Z$5*1000</f>
        <v>#DIV/0!</v>
      </c>
      <c r="V41" s="21" t="e">
        <f>'CONSOMMATIONS kWh PCI'!V155/V9/PATRIMOINE!AA$5*1000</f>
        <v>#DIV/0!</v>
      </c>
      <c r="W41" s="21" t="e">
        <f>'CONSOMMATIONS kWh PCI'!W155/W9/PATRIMOINE!AB$5*1000</f>
        <v>#DIV/0!</v>
      </c>
      <c r="X41" s="21" t="e">
        <f>'CONSOMMATIONS kWh PCI'!X155/X9/PATRIMOINE!AC$5*1000</f>
        <v>#DIV/0!</v>
      </c>
      <c r="Y41" s="21" t="e">
        <f>'CONSOMMATIONS kWh PCI'!Y155/Y9/PATRIMOINE!AD$5*1000</f>
        <v>#DIV/0!</v>
      </c>
      <c r="Z41" s="21" t="e">
        <f>'CONSOMMATIONS kWh PCI'!Z155/Z9/PATRIMOINE!AE$5*1000</f>
        <v>#DIV/0!</v>
      </c>
      <c r="AA41" s="4"/>
      <c r="AB41" s="50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</row>
    <row r="42" spans="1:50" ht="24.95" customHeight="1" x14ac:dyDescent="0.25">
      <c r="A42" s="19"/>
      <c r="B42" s="72" t="str">
        <f t="shared" si="90"/>
        <v>Juin</v>
      </c>
      <c r="C42" s="11" t="str">
        <f t="shared" si="90"/>
        <v>Béziers</v>
      </c>
      <c r="D42" s="11"/>
      <c r="E42" s="45">
        <f t="shared" si="90"/>
        <v>7871</v>
      </c>
      <c r="F42" s="21" t="e">
        <f>'CONSOMMATIONS kWh PCI'!F156/F10/PATRIMOINE!K$5*1000</f>
        <v>#DIV/0!</v>
      </c>
      <c r="G42" s="21" t="e">
        <f>'CONSOMMATIONS kWh PCI'!G156/G10/PATRIMOINE!L$5*1000</f>
        <v>#DIV/0!</v>
      </c>
      <c r="H42" s="21">
        <f>'CONSOMMATIONS kWh PCI'!H156/H10/PATRIMOINE!M$5*1000</f>
        <v>1546.7566943585484</v>
      </c>
      <c r="I42" s="21">
        <f>'CONSOMMATIONS kWh PCI'!I156/I10/PATRIMOINE!N$5*1000</f>
        <v>447.34966134195372</v>
      </c>
      <c r="J42" s="21">
        <f>'CONSOMMATIONS kWh PCI'!J156/J10/PATRIMOINE!O$5*1000</f>
        <v>2372.8835161154275</v>
      </c>
      <c r="K42" s="21">
        <f>'CONSOMMATIONS kWh PCI'!K156/K10/PATRIMOINE!P$5*1000</f>
        <v>6231.583667265284</v>
      </c>
      <c r="L42" s="21">
        <f>'CONSOMMATIONS kWh PCI'!L156/L10/PATRIMOINE!Q$5*1000</f>
        <v>1377.1372275887725</v>
      </c>
      <c r="M42" s="21">
        <f>'CONSOMMATIONS kWh PCI'!M156/M10/PATRIMOINE!R$5*1000</f>
        <v>1982.5003457959881</v>
      </c>
      <c r="N42" s="21">
        <f>'CONSOMMATIONS kWh PCI'!N156/N10/PATRIMOINE!S$5*1000</f>
        <v>5823.3375034289784</v>
      </c>
      <c r="O42" s="21">
        <f>'CONSOMMATIONS kWh PCI'!O156/O10/PATRIMOINE!T$5*1000</f>
        <v>429.51650097846988</v>
      </c>
      <c r="P42" s="21">
        <f>'CONSOMMATIONS kWh PCI'!P156/P10/PATRIMOINE!U$5*1000</f>
        <v>968.23280522820926</v>
      </c>
      <c r="Q42" s="21">
        <f>'CONSOMMATIONS kWh PCI'!Q156/Q10/PATRIMOINE!V$5*1000</f>
        <v>2969.3911315165278</v>
      </c>
      <c r="R42" s="21">
        <f>'CONSOMMATIONS kWh PCI'!R156/R10/PATRIMOINE!W$5*1000</f>
        <v>2790.3798018503144</v>
      </c>
      <c r="S42" s="21" t="e">
        <f>'CONSOMMATIONS kWh PCI'!S156/S10/PATRIMOINE!X$5*1000</f>
        <v>#DIV/0!</v>
      </c>
      <c r="T42" s="21" t="e">
        <f>'CONSOMMATIONS kWh PCI'!T156/T10/PATRIMOINE!Y$5*1000</f>
        <v>#DIV/0!</v>
      </c>
      <c r="U42" s="21" t="e">
        <f>'CONSOMMATIONS kWh PCI'!U156/U10/PATRIMOINE!Z$5*1000</f>
        <v>#DIV/0!</v>
      </c>
      <c r="V42" s="21" t="e">
        <f>'CONSOMMATIONS kWh PCI'!V156/V10/PATRIMOINE!AA$5*1000</f>
        <v>#DIV/0!</v>
      </c>
      <c r="W42" s="21" t="e">
        <f>'CONSOMMATIONS kWh PCI'!W156/W10/PATRIMOINE!AB$5*1000</f>
        <v>#DIV/0!</v>
      </c>
      <c r="X42" s="21" t="e">
        <f>'CONSOMMATIONS kWh PCI'!X156/X10/PATRIMOINE!AC$5*1000</f>
        <v>#DIV/0!</v>
      </c>
      <c r="Y42" s="21" t="e">
        <f>'CONSOMMATIONS kWh PCI'!Y156/Y10/PATRIMOINE!AD$5*1000</f>
        <v>#DIV/0!</v>
      </c>
      <c r="Z42" s="21" t="e">
        <f>'CONSOMMATIONS kWh PCI'!Z156/Z10/PATRIMOINE!AE$5*1000</f>
        <v>#DIV/0!</v>
      </c>
      <c r="AA42" s="4"/>
      <c r="AB42" s="50" t="e">
        <f>IF(#REF!="",0,#REF!)</f>
        <v>#REF!</v>
      </c>
      <c r="AC42" s="49" t="e">
        <f>#REF!</f>
        <v>#REF!</v>
      </c>
      <c r="AD42" s="49" t="e">
        <f t="shared" ref="AD42:AM42" si="102">F42</f>
        <v>#DIV/0!</v>
      </c>
      <c r="AE42" s="49" t="e">
        <f t="shared" si="102"/>
        <v>#DIV/0!</v>
      </c>
      <c r="AF42" s="49">
        <f t="shared" si="102"/>
        <v>1546.7566943585484</v>
      </c>
      <c r="AG42" s="49">
        <f t="shared" si="102"/>
        <v>447.34966134195372</v>
      </c>
      <c r="AH42" s="49">
        <f t="shared" si="102"/>
        <v>2372.8835161154275</v>
      </c>
      <c r="AI42" s="49">
        <f t="shared" si="102"/>
        <v>6231.583667265284</v>
      </c>
      <c r="AJ42" s="49">
        <f t="shared" si="102"/>
        <v>1377.1372275887725</v>
      </c>
      <c r="AK42" s="49">
        <f t="shared" si="102"/>
        <v>1982.5003457959881</v>
      </c>
      <c r="AL42" s="49">
        <f t="shared" si="102"/>
        <v>5823.3375034289784</v>
      </c>
      <c r="AM42" s="49">
        <f t="shared" si="102"/>
        <v>429.51650097846988</v>
      </c>
      <c r="AN42" s="49" t="e">
        <f t="shared" si="13"/>
        <v>#REF!</v>
      </c>
      <c r="AO42" s="49" t="e">
        <f t="shared" si="14"/>
        <v>#REF!</v>
      </c>
      <c r="AP42" s="49" t="e">
        <f t="shared" si="15"/>
        <v>#REF!</v>
      </c>
      <c r="AQ42" s="49" t="e">
        <f t="shared" si="16"/>
        <v>#REF!</v>
      </c>
      <c r="AR42" s="49" t="e">
        <f t="shared" si="17"/>
        <v>#REF!</v>
      </c>
      <c r="AS42" s="49" t="e">
        <f t="shared" si="18"/>
        <v>#REF!</v>
      </c>
      <c r="AT42" s="49" t="e">
        <f t="shared" si="19"/>
        <v>#REF!</v>
      </c>
      <c r="AU42" s="49" t="e">
        <f t="shared" si="20"/>
        <v>#REF!</v>
      </c>
      <c r="AV42" s="49" t="e">
        <f t="shared" si="21"/>
        <v>#REF!</v>
      </c>
      <c r="AW42" s="49" t="e">
        <f t="shared" si="22"/>
        <v>#REF!</v>
      </c>
      <c r="AX42" s="49" t="e">
        <f t="shared" si="23"/>
        <v>#REF!</v>
      </c>
    </row>
    <row r="43" spans="1:50" ht="24.95" customHeight="1" x14ac:dyDescent="0.25">
      <c r="A43" s="19"/>
      <c r="B43" s="72" t="str">
        <f t="shared" si="90"/>
        <v>Juillet</v>
      </c>
      <c r="C43" s="11" t="str">
        <f t="shared" si="90"/>
        <v>Béziers</v>
      </c>
      <c r="D43" s="11"/>
      <c r="E43" s="45">
        <f t="shared" si="90"/>
        <v>7871</v>
      </c>
      <c r="F43" s="21" t="e">
        <f>'CONSOMMATIONS kWh PCI'!F157/F11/PATRIMOINE!K$5*1000</f>
        <v>#DIV/0!</v>
      </c>
      <c r="G43" s="21" t="e">
        <f>'CONSOMMATIONS kWh PCI'!G157/G11/PATRIMOINE!L$5*1000</f>
        <v>#DIV/0!</v>
      </c>
      <c r="H43" s="21">
        <f>'CONSOMMATIONS kWh PCI'!H157/H11/PATRIMOINE!M$5*1000</f>
        <v>4738.60869236298</v>
      </c>
      <c r="I43" s="21">
        <f>'CONSOMMATIONS kWh PCI'!I157/I11/PATRIMOINE!N$5*1000</f>
        <v>27143.133477779647</v>
      </c>
      <c r="J43" s="21">
        <f>'CONSOMMATIONS kWh PCI'!J157/J11/PATRIMOINE!O$5*1000</f>
        <v>4059.0046222720925</v>
      </c>
      <c r="K43" s="21">
        <f>'CONSOMMATIONS kWh PCI'!K157/K11/PATRIMOINE!P$5*1000</f>
        <v>18706.988019654775</v>
      </c>
      <c r="L43" s="21">
        <f>'CONSOMMATIONS kWh PCI'!L157/L11/PATRIMOINE!Q$5*1000</f>
        <v>10824.508341977533</v>
      </c>
      <c r="M43" s="21">
        <f>'CONSOMMATIONS kWh PCI'!M157/M11/PATRIMOINE!R$5*1000</f>
        <v>16901.344235863355</v>
      </c>
      <c r="N43" s="21">
        <f>'CONSOMMATIONS kWh PCI'!N157/N11/PATRIMOINE!S$5*1000</f>
        <v>112051.21777857134</v>
      </c>
      <c r="O43" s="21">
        <f>'CONSOMMATIONS kWh PCI'!O157/O11/PATRIMOINE!T$5*1000</f>
        <v>114492.38337562565</v>
      </c>
      <c r="P43" s="21">
        <f>'CONSOMMATIONS kWh PCI'!P157/P11/PATRIMOINE!U$5*1000</f>
        <v>131393.65512126277</v>
      </c>
      <c r="Q43" s="21">
        <f>'CONSOMMATIONS kWh PCI'!Q157/Q11/PATRIMOINE!V$5*1000</f>
        <v>12064.075287621188</v>
      </c>
      <c r="R43" s="21">
        <f>'CONSOMMATIONS kWh PCI'!R157/R11/PATRIMOINE!W$5*1000</f>
        <v>5536.1618501071898</v>
      </c>
      <c r="S43" s="21" t="e">
        <f>'CONSOMMATIONS kWh PCI'!S157/S11/PATRIMOINE!X$5*1000</f>
        <v>#DIV/0!</v>
      </c>
      <c r="T43" s="21" t="e">
        <f>'CONSOMMATIONS kWh PCI'!T157/T11/PATRIMOINE!Y$5*1000</f>
        <v>#DIV/0!</v>
      </c>
      <c r="U43" s="21" t="e">
        <f>'CONSOMMATIONS kWh PCI'!U157/U11/PATRIMOINE!Z$5*1000</f>
        <v>#DIV/0!</v>
      </c>
      <c r="V43" s="21" t="e">
        <f>'CONSOMMATIONS kWh PCI'!V157/V11/PATRIMOINE!AA$5*1000</f>
        <v>#DIV/0!</v>
      </c>
      <c r="W43" s="21" t="e">
        <f>'CONSOMMATIONS kWh PCI'!W157/W11/PATRIMOINE!AB$5*1000</f>
        <v>#DIV/0!</v>
      </c>
      <c r="X43" s="21" t="e">
        <f>'CONSOMMATIONS kWh PCI'!X157/X11/PATRIMOINE!AC$5*1000</f>
        <v>#DIV/0!</v>
      </c>
      <c r="Y43" s="21" t="e">
        <f>'CONSOMMATIONS kWh PCI'!Y157/Y11/PATRIMOINE!AD$5*1000</f>
        <v>#DIV/0!</v>
      </c>
      <c r="Z43" s="21" t="e">
        <f>'CONSOMMATIONS kWh PCI'!Z157/Z11/PATRIMOINE!AE$5*1000</f>
        <v>#DIV/0!</v>
      </c>
      <c r="AA43" s="4"/>
      <c r="AB43" s="50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</row>
    <row r="44" spans="1:50" ht="24.95" customHeight="1" x14ac:dyDescent="0.25">
      <c r="A44" s="19"/>
      <c r="B44" s="72" t="str">
        <f t="shared" si="90"/>
        <v>Août</v>
      </c>
      <c r="C44" s="11" t="str">
        <f t="shared" si="90"/>
        <v>Béziers</v>
      </c>
      <c r="D44" s="11"/>
      <c r="E44" s="45">
        <f t="shared" si="90"/>
        <v>7871</v>
      </c>
      <c r="F44" s="21" t="e">
        <f>'CONSOMMATIONS kWh PCI'!F158/F12/PATRIMOINE!K$5*1000</f>
        <v>#DIV/0!</v>
      </c>
      <c r="G44" s="21" t="e">
        <f>'CONSOMMATIONS kWh PCI'!G158/G12/PATRIMOINE!L$5*1000</f>
        <v>#DIV/0!</v>
      </c>
      <c r="H44" s="21">
        <f>'CONSOMMATIONS kWh PCI'!H158/H12/PATRIMOINE!M$5*1000</f>
        <v>53901.149275307573</v>
      </c>
      <c r="I44" s="21">
        <f>'CONSOMMATIONS kWh PCI'!I158/I12/PATRIMOINE!N$5*1000</f>
        <v>14478.517575963897</v>
      </c>
      <c r="J44" s="21">
        <f>'CONSOMMATIONS kWh PCI'!J158/J12/PATRIMOINE!O$5*1000</f>
        <v>2636.5961947209562</v>
      </c>
      <c r="K44" s="21">
        <f>'CONSOMMATIONS kWh PCI'!K158/K12/PATRIMOINE!P$5*1000</f>
        <v>7134.9538005617296</v>
      </c>
      <c r="L44" s="21">
        <f>'CONSOMMATIONS kWh PCI'!L158/L12/PATRIMOINE!Q$5*1000</f>
        <v>35094.491009876605</v>
      </c>
      <c r="M44" s="21">
        <f>'CONSOMMATIONS kWh PCI'!M158/M12/PATRIMOINE!R$5*1000</f>
        <v>5567.4935512313223</v>
      </c>
      <c r="N44" s="21">
        <f>'CONSOMMATIONS kWh PCI'!N158/N12/PATRIMOINE!S$5*1000</f>
        <v>28430.797396303682</v>
      </c>
      <c r="O44" s="21">
        <f>'CONSOMMATIONS kWh PCI'!O158/O12/PATRIMOINE!T$5*1000</f>
        <v>11584.26117643498</v>
      </c>
      <c r="P44" s="21">
        <f>'CONSOMMATIONS kWh PCI'!P158/P12/PATRIMOINE!U$5*1000</f>
        <v>6281.6432782129632</v>
      </c>
      <c r="Q44" s="21">
        <f>'CONSOMMATIONS kWh PCI'!Q158/Q12/PATRIMOINE!V$5*1000</f>
        <v>10822.57997310555</v>
      </c>
      <c r="R44" s="21">
        <f>'CONSOMMATIONS kWh PCI'!R158/R12/PATRIMOINE!W$5*1000</f>
        <v>118385.36083385417</v>
      </c>
      <c r="S44" s="21" t="e">
        <f>'CONSOMMATIONS kWh PCI'!S158/S12/PATRIMOINE!X$5*1000</f>
        <v>#DIV/0!</v>
      </c>
      <c r="T44" s="21" t="e">
        <f>'CONSOMMATIONS kWh PCI'!T158/T12/PATRIMOINE!Y$5*1000</f>
        <v>#DIV/0!</v>
      </c>
      <c r="U44" s="21" t="e">
        <f>'CONSOMMATIONS kWh PCI'!U158/U12/PATRIMOINE!Z$5*1000</f>
        <v>#DIV/0!</v>
      </c>
      <c r="V44" s="21" t="e">
        <f>'CONSOMMATIONS kWh PCI'!V158/V12/PATRIMOINE!AA$5*1000</f>
        <v>#DIV/0!</v>
      </c>
      <c r="W44" s="21" t="e">
        <f>'CONSOMMATIONS kWh PCI'!W158/W12/PATRIMOINE!AB$5*1000</f>
        <v>#DIV/0!</v>
      </c>
      <c r="X44" s="21" t="e">
        <f>'CONSOMMATIONS kWh PCI'!X158/X12/PATRIMOINE!AC$5*1000</f>
        <v>#DIV/0!</v>
      </c>
      <c r="Y44" s="21" t="e">
        <f>'CONSOMMATIONS kWh PCI'!Y158/Y12/PATRIMOINE!AD$5*1000</f>
        <v>#DIV/0!</v>
      </c>
      <c r="Z44" s="21" t="e">
        <f>'CONSOMMATIONS kWh PCI'!Z158/Z12/PATRIMOINE!AE$5*1000</f>
        <v>#DIV/0!</v>
      </c>
      <c r="AA44" s="4"/>
      <c r="AB44" s="50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</row>
    <row r="45" spans="1:50" ht="24.95" customHeight="1" x14ac:dyDescent="0.25">
      <c r="A45" s="19"/>
      <c r="B45" s="72" t="str">
        <f t="shared" si="90"/>
        <v>Septembre</v>
      </c>
      <c r="C45" s="11" t="str">
        <f t="shared" si="90"/>
        <v>Béziers</v>
      </c>
      <c r="D45" s="11"/>
      <c r="E45" s="45">
        <f t="shared" si="90"/>
        <v>7871</v>
      </c>
      <c r="F45" s="21" t="e">
        <f>'CONSOMMATIONS kWh PCI'!F159/F13/PATRIMOINE!K$5*1000</f>
        <v>#DIV/0!</v>
      </c>
      <c r="G45" s="21" t="e">
        <f>'CONSOMMATIONS kWh PCI'!G159/G13/PATRIMOINE!L$5*1000</f>
        <v>#DIV/0!</v>
      </c>
      <c r="H45" s="21">
        <f>'CONSOMMATIONS kWh PCI'!H159/H13/PATRIMOINE!M$5*1000</f>
        <v>510.6521906329852</v>
      </c>
      <c r="I45" s="21">
        <f>'CONSOMMATIONS kWh PCI'!I159/I13/PATRIMOINE!N$5*1000</f>
        <v>769.4950815265895</v>
      </c>
      <c r="J45" s="21">
        <f>'CONSOMMATIONS kWh PCI'!J159/J13/PATRIMOINE!O$5*1000</f>
        <v>1479.664080985387</v>
      </c>
      <c r="K45" s="21">
        <f>'CONSOMMATIONS kWh PCI'!K159/K13/PATRIMOINE!P$5*1000</f>
        <v>388.03729791495743</v>
      </c>
      <c r="L45" s="21">
        <f>'CONSOMMATIONS kWh PCI'!L159/L13/PATRIMOINE!Q$5*1000</f>
        <v>1274.8756515780262</v>
      </c>
      <c r="M45" s="21">
        <f>'CONSOMMATIONS kWh PCI'!M159/M13/PATRIMOINE!R$5*1000</f>
        <v>274.60734190379611</v>
      </c>
      <c r="N45" s="21">
        <f>'CONSOMMATIONS kWh PCI'!N159/N13/PATRIMOINE!S$5*1000</f>
        <v>2757.0229993683174</v>
      </c>
      <c r="O45" s="21">
        <f>'CONSOMMATIONS kWh PCI'!O159/O13/PATRIMOINE!T$5*1000</f>
        <v>993.98438196229995</v>
      </c>
      <c r="P45" s="21">
        <f>'CONSOMMATIONS kWh PCI'!P159/P13/PATRIMOINE!U$5*1000</f>
        <v>518.26249043883399</v>
      </c>
      <c r="Q45" s="21">
        <f>'CONSOMMATIONS kWh PCI'!Q159/Q13/PATRIMOINE!V$5*1000</f>
        <v>1710.0921373871618</v>
      </c>
      <c r="R45" s="21">
        <f>'CONSOMMATIONS kWh PCI'!R159/R13/PATRIMOINE!W$5*1000</f>
        <v>365.26256133086804</v>
      </c>
      <c r="S45" s="21" t="e">
        <f>'CONSOMMATIONS kWh PCI'!S159/S13/PATRIMOINE!X$5*1000</f>
        <v>#DIV/0!</v>
      </c>
      <c r="T45" s="21" t="e">
        <f>'CONSOMMATIONS kWh PCI'!T159/T13/PATRIMOINE!Y$5*1000</f>
        <v>#DIV/0!</v>
      </c>
      <c r="U45" s="21" t="e">
        <f>'CONSOMMATIONS kWh PCI'!U159/U13/PATRIMOINE!Z$5*1000</f>
        <v>#DIV/0!</v>
      </c>
      <c r="V45" s="21" t="e">
        <f>'CONSOMMATIONS kWh PCI'!V159/V13/PATRIMOINE!AA$5*1000</f>
        <v>#DIV/0!</v>
      </c>
      <c r="W45" s="21" t="e">
        <f>'CONSOMMATIONS kWh PCI'!W159/W13/PATRIMOINE!AB$5*1000</f>
        <v>#DIV/0!</v>
      </c>
      <c r="X45" s="21" t="e">
        <f>'CONSOMMATIONS kWh PCI'!X159/X13/PATRIMOINE!AC$5*1000</f>
        <v>#DIV/0!</v>
      </c>
      <c r="Y45" s="21" t="e">
        <f>'CONSOMMATIONS kWh PCI'!Y159/Y13/PATRIMOINE!AD$5*1000</f>
        <v>#DIV/0!</v>
      </c>
      <c r="Z45" s="21" t="e">
        <f>'CONSOMMATIONS kWh PCI'!Z159/Z13/PATRIMOINE!AE$5*1000</f>
        <v>#DIV/0!</v>
      </c>
      <c r="AA45" s="4"/>
      <c r="AB45" s="50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</row>
    <row r="46" spans="1:50" ht="24.95" customHeight="1" x14ac:dyDescent="0.25">
      <c r="A46" s="19"/>
      <c r="B46" s="72" t="str">
        <f t="shared" si="90"/>
        <v>Octobre</v>
      </c>
      <c r="C46" s="11" t="str">
        <f t="shared" si="90"/>
        <v>Béziers</v>
      </c>
      <c r="D46" s="11"/>
      <c r="E46" s="45">
        <f t="shared" si="90"/>
        <v>7871</v>
      </c>
      <c r="F46" s="21" t="e">
        <f>'CONSOMMATIONS kWh PCI'!F160/F14/PATRIMOINE!K$5*1000</f>
        <v>#DIV/0!</v>
      </c>
      <c r="G46" s="21" t="e">
        <f>'CONSOMMATIONS kWh PCI'!G160/G14/PATRIMOINE!L$5*1000</f>
        <v>#DIV/0!</v>
      </c>
      <c r="H46" s="21">
        <f>'CONSOMMATIONS kWh PCI'!H160/H14/PATRIMOINE!M$5*1000</f>
        <v>123.76201638603054</v>
      </c>
      <c r="I46" s="21">
        <f>'CONSOMMATIONS kWh PCI'!I160/I14/PATRIMOINE!N$5*1000</f>
        <v>171.27888851775231</v>
      </c>
      <c r="J46" s="21">
        <f>'CONSOMMATIONS kWh PCI'!J160/J14/PATRIMOINE!O$5*1000</f>
        <v>412.07800933375825</v>
      </c>
      <c r="K46" s="21">
        <f>'CONSOMMATIONS kWh PCI'!K160/K14/PATRIMOINE!P$5*1000</f>
        <v>108.47674797537215</v>
      </c>
      <c r="L46" s="21">
        <f>'CONSOMMATIONS kWh PCI'!L160/L14/PATRIMOINE!Q$5*1000</f>
        <v>144.58940212830564</v>
      </c>
      <c r="M46" s="21">
        <f>'CONSOMMATIONS kWh PCI'!M160/M14/PATRIMOINE!R$5*1000</f>
        <v>162.2058922425357</v>
      </c>
      <c r="N46" s="21">
        <f>'CONSOMMATIONS kWh PCI'!N160/N14/PATRIMOINE!S$5*1000</f>
        <v>139.86168010671335</v>
      </c>
      <c r="O46" s="21">
        <f>'CONSOMMATIONS kWh PCI'!O160/O14/PATRIMOINE!T$5*1000</f>
        <v>219.16914206898176</v>
      </c>
      <c r="P46" s="21">
        <f>'CONSOMMATIONS kWh PCI'!P160/P14/PATRIMOINE!U$5*1000</f>
        <v>137.26043723690199</v>
      </c>
      <c r="Q46" s="21">
        <f>'CONSOMMATIONS kWh PCI'!Q160/Q14/PATRIMOINE!V$5*1000</f>
        <v>157.03051496595248</v>
      </c>
      <c r="R46" s="21">
        <f>'CONSOMMATIONS kWh PCI'!R160/R14/PATRIMOINE!W$5*1000</f>
        <v>286.45844367486001</v>
      </c>
      <c r="S46" s="21" t="e">
        <f>'CONSOMMATIONS kWh PCI'!S160/S14/PATRIMOINE!X$5*1000</f>
        <v>#DIV/0!</v>
      </c>
      <c r="T46" s="21" t="e">
        <f>'CONSOMMATIONS kWh PCI'!T160/T14/PATRIMOINE!Y$5*1000</f>
        <v>#DIV/0!</v>
      </c>
      <c r="U46" s="21" t="e">
        <f>'CONSOMMATIONS kWh PCI'!U160/U14/PATRIMOINE!Z$5*1000</f>
        <v>#DIV/0!</v>
      </c>
      <c r="V46" s="21" t="e">
        <f>'CONSOMMATIONS kWh PCI'!V160/V14/PATRIMOINE!AA$5*1000</f>
        <v>#DIV/0!</v>
      </c>
      <c r="W46" s="21" t="e">
        <f>'CONSOMMATIONS kWh PCI'!W160/W14/PATRIMOINE!AB$5*1000</f>
        <v>#DIV/0!</v>
      </c>
      <c r="X46" s="21" t="e">
        <f>'CONSOMMATIONS kWh PCI'!X160/X14/PATRIMOINE!AC$5*1000</f>
        <v>#DIV/0!</v>
      </c>
      <c r="Y46" s="21" t="e">
        <f>'CONSOMMATIONS kWh PCI'!Y160/Y14/PATRIMOINE!AD$5*1000</f>
        <v>#DIV/0!</v>
      </c>
      <c r="Z46" s="21" t="e">
        <f>'CONSOMMATIONS kWh PCI'!Z160/Z14/PATRIMOINE!AE$5*1000</f>
        <v>#DIV/0!</v>
      </c>
      <c r="AA46" s="4"/>
      <c r="AB46" s="50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</row>
    <row r="47" spans="1:50" ht="24.95" customHeight="1" x14ac:dyDescent="0.25">
      <c r="A47" s="19"/>
      <c r="B47" s="72" t="str">
        <f t="shared" si="90"/>
        <v>Novembre</v>
      </c>
      <c r="C47" s="11" t="str">
        <f t="shared" si="90"/>
        <v>Béziers</v>
      </c>
      <c r="D47" s="11"/>
      <c r="E47" s="45">
        <f t="shared" si="90"/>
        <v>7871</v>
      </c>
      <c r="F47" s="21" t="e">
        <f>'CONSOMMATIONS kWh PCI'!F161/F15/PATRIMOINE!K$5*1000</f>
        <v>#DIV/0!</v>
      </c>
      <c r="G47" s="21" t="e">
        <f>'CONSOMMATIONS kWh PCI'!G161/G15/PATRIMOINE!L$5*1000</f>
        <v>#DIV/0!</v>
      </c>
      <c r="H47" s="21">
        <f>'CONSOMMATIONS kWh PCI'!H161/H15/PATRIMOINE!M$5*1000</f>
        <v>108.66335564320791</v>
      </c>
      <c r="I47" s="21">
        <f>'CONSOMMATIONS kWh PCI'!I161/I15/PATRIMOINE!N$5*1000</f>
        <v>83.871781785551221</v>
      </c>
      <c r="J47" s="21">
        <f>'CONSOMMATIONS kWh PCI'!J161/J15/PATRIMOINE!O$5*1000</f>
        <v>120.3679603882882</v>
      </c>
      <c r="K47" s="21">
        <f>'CONSOMMATIONS kWh PCI'!K161/K15/PATRIMOINE!P$5*1000</f>
        <v>100.38964374046138</v>
      </c>
      <c r="L47" s="21">
        <f>'CONSOMMATIONS kWh PCI'!L161/L15/PATRIMOINE!Q$5*1000</f>
        <v>103.01643798064212</v>
      </c>
      <c r="M47" s="21">
        <f>'CONSOMMATIONS kWh PCI'!M161/M15/PATRIMOINE!R$5*1000</f>
        <v>81.987845054893029</v>
      </c>
      <c r="N47" s="21">
        <f>'CONSOMMATIONS kWh PCI'!N161/N15/PATRIMOINE!S$5*1000</f>
        <v>112.4961646063082</v>
      </c>
      <c r="O47" s="21">
        <f>'CONSOMMATIONS kWh PCI'!O161/O15/PATRIMOINE!T$5*1000</f>
        <v>78.287318157154246</v>
      </c>
      <c r="P47" s="21">
        <f>'CONSOMMATIONS kWh PCI'!P161/P15/PATRIMOINE!U$5*1000</f>
        <v>117.97816809092978</v>
      </c>
      <c r="Q47" s="21">
        <f>'CONSOMMATIONS kWh PCI'!Q161/Q15/PATRIMOINE!V$5*1000</f>
        <v>98.44523161130472</v>
      </c>
      <c r="R47" s="21">
        <f>'CONSOMMATIONS kWh PCI'!R161/R15/PATRIMOINE!W$5*1000</f>
        <v>69.503454885228237</v>
      </c>
      <c r="S47" s="21" t="e">
        <f>'CONSOMMATIONS kWh PCI'!S161/S15/PATRIMOINE!X$5*1000</f>
        <v>#DIV/0!</v>
      </c>
      <c r="T47" s="21" t="e">
        <f>'CONSOMMATIONS kWh PCI'!T161/T15/PATRIMOINE!Y$5*1000</f>
        <v>#DIV/0!</v>
      </c>
      <c r="U47" s="21" t="e">
        <f>'CONSOMMATIONS kWh PCI'!U161/U15/PATRIMOINE!Z$5*1000</f>
        <v>#DIV/0!</v>
      </c>
      <c r="V47" s="21" t="e">
        <f>'CONSOMMATIONS kWh PCI'!V161/V15/PATRIMOINE!AA$5*1000</f>
        <v>#DIV/0!</v>
      </c>
      <c r="W47" s="21" t="e">
        <f>'CONSOMMATIONS kWh PCI'!W161/W15/PATRIMOINE!AB$5*1000</f>
        <v>#DIV/0!</v>
      </c>
      <c r="X47" s="21" t="e">
        <f>'CONSOMMATIONS kWh PCI'!X161/X15/PATRIMOINE!AC$5*1000</f>
        <v>#DIV/0!</v>
      </c>
      <c r="Y47" s="21" t="e">
        <f>'CONSOMMATIONS kWh PCI'!Y161/Y15/PATRIMOINE!AD$5*1000</f>
        <v>#DIV/0!</v>
      </c>
      <c r="Z47" s="21" t="e">
        <f>'CONSOMMATIONS kWh PCI'!Z161/Z15/PATRIMOINE!AE$5*1000</f>
        <v>#DIV/0!</v>
      </c>
      <c r="AA47" s="4"/>
      <c r="AB47" s="50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</row>
    <row r="48" spans="1:50" ht="24.95" customHeight="1" x14ac:dyDescent="0.25">
      <c r="A48" s="19"/>
      <c r="B48" s="72" t="str">
        <f t="shared" si="90"/>
        <v>Décembre</v>
      </c>
      <c r="C48" s="11" t="str">
        <f t="shared" si="90"/>
        <v>Béziers</v>
      </c>
      <c r="D48" s="11"/>
      <c r="E48" s="45">
        <f t="shared" si="90"/>
        <v>7871</v>
      </c>
      <c r="F48" s="21" t="e">
        <f>'CONSOMMATIONS kWh PCI'!F162/F16/PATRIMOINE!K$5*1000</f>
        <v>#DIV/0!</v>
      </c>
      <c r="G48" s="21" t="e">
        <f>'CONSOMMATIONS kWh PCI'!G162/G16/PATRIMOINE!L$5*1000</f>
        <v>#DIV/0!</v>
      </c>
      <c r="H48" s="21">
        <f>'CONSOMMATIONS kWh PCI'!H162/H16/PATRIMOINE!M$5*1000</f>
        <v>86.004218122429123</v>
      </c>
      <c r="I48" s="21">
        <f>'CONSOMMATIONS kWh PCI'!I162/I16/PATRIMOINE!N$5*1000</f>
        <v>118.96291573350332</v>
      </c>
      <c r="J48" s="21">
        <f>'CONSOMMATIONS kWh PCI'!J162/J16/PATRIMOINE!O$5*1000</f>
        <v>72.682344102136881</v>
      </c>
      <c r="K48" s="21">
        <f>'CONSOMMATIONS kWh PCI'!K162/K16/PATRIMOINE!P$5*1000</f>
        <v>86.852842872968466</v>
      </c>
      <c r="L48" s="21">
        <f>'CONSOMMATIONS kWh PCI'!L162/L16/PATRIMOINE!Q$5*1000</f>
        <v>75.437039846799777</v>
      </c>
      <c r="M48" s="21">
        <f>'CONSOMMATIONS kWh PCI'!M162/M16/PATRIMOINE!R$5*1000</f>
        <v>66.418332423360795</v>
      </c>
      <c r="N48" s="21">
        <f>'CONSOMMATIONS kWh PCI'!N162/N16/PATRIMOINE!S$5*1000</f>
        <v>90.22906424950159</v>
      </c>
      <c r="O48" s="21">
        <f>'CONSOMMATIONS kWh PCI'!O162/O16/PATRIMOINE!T$5*1000</f>
        <v>89.471379965778141</v>
      </c>
      <c r="P48" s="21">
        <f>'CONSOMMATIONS kWh PCI'!P162/P16/PATRIMOINE!U$5*1000</f>
        <v>70.243483254544785</v>
      </c>
      <c r="Q48" s="21">
        <f>'CONSOMMATIONS kWh PCI'!Q162/Q16/PATRIMOINE!V$5*1000</f>
        <v>76.004898764034763</v>
      </c>
      <c r="R48" s="21">
        <f>'CONSOMMATIONS kWh PCI'!R162/R16/PATRIMOINE!W$5*1000</f>
        <v>63.160719385269083</v>
      </c>
      <c r="S48" s="21" t="e">
        <f>'CONSOMMATIONS kWh PCI'!S162/S16/PATRIMOINE!X$5*1000</f>
        <v>#DIV/0!</v>
      </c>
      <c r="T48" s="21" t="e">
        <f>'CONSOMMATIONS kWh PCI'!T162/T16/PATRIMOINE!Y$5*1000</f>
        <v>#DIV/0!</v>
      </c>
      <c r="U48" s="21" t="e">
        <f>'CONSOMMATIONS kWh PCI'!U162/U16/PATRIMOINE!Z$5*1000</f>
        <v>#DIV/0!</v>
      </c>
      <c r="V48" s="21" t="e">
        <f>'CONSOMMATIONS kWh PCI'!V162/V16/PATRIMOINE!AA$5*1000</f>
        <v>#DIV/0!</v>
      </c>
      <c r="W48" s="21" t="e">
        <f>'CONSOMMATIONS kWh PCI'!W162/W16/PATRIMOINE!AB$5*1000</f>
        <v>#DIV/0!</v>
      </c>
      <c r="X48" s="21" t="e">
        <f>'CONSOMMATIONS kWh PCI'!X162/X16/PATRIMOINE!AC$5*1000</f>
        <v>#DIV/0!</v>
      </c>
      <c r="Y48" s="21" t="e">
        <f>'CONSOMMATIONS kWh PCI'!Y162/Y16/PATRIMOINE!AD$5*1000</f>
        <v>#DIV/0!</v>
      </c>
      <c r="Z48" s="21" t="e">
        <f>'CONSOMMATIONS kWh PCI'!Z162/Z16/PATRIMOINE!AE$5*1000</f>
        <v>#DIV/0!</v>
      </c>
      <c r="AA48" s="4"/>
      <c r="AB48" s="50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</row>
    <row r="49" spans="1:50" ht="24.95" customHeight="1" x14ac:dyDescent="0.25">
      <c r="A49" s="19"/>
      <c r="B49" s="86" t="s">
        <v>38</v>
      </c>
      <c r="C49" s="11" t="str">
        <f>C17</f>
        <v>Béziers</v>
      </c>
      <c r="D49" s="11"/>
      <c r="E49" s="45">
        <f>E17</f>
        <v>7871</v>
      </c>
      <c r="F49" s="21" t="e">
        <f>'CONSOMMATIONS kWh PCI'!F163/F17/PATRIMOINE!K$5*1000</f>
        <v>#DIV/0!</v>
      </c>
      <c r="G49" s="21" t="e">
        <f>'CONSOMMATIONS kWh PCI'!G163/G17/PATRIMOINE!L$5*1000</f>
        <v>#DIV/0!</v>
      </c>
      <c r="H49" s="21">
        <f>'CONSOMMATIONS kWh PCI'!H163/H17/PATRIMOINE!M$5*1000</f>
        <v>105.05386216091863</v>
      </c>
      <c r="I49" s="21">
        <f>'CONSOMMATIONS kWh PCI'!I163/I17/PATRIMOINE!N$5*1000</f>
        <v>113.46753801109128</v>
      </c>
      <c r="J49" s="21">
        <f>'CONSOMMATIONS kWh PCI'!J163/J17/PATRIMOINE!O$5*1000</f>
        <v>146.85811341647093</v>
      </c>
      <c r="K49" s="21">
        <f>'CONSOMMATIONS kWh PCI'!K163/K17/PATRIMOINE!P$5*1000</f>
        <v>122.53229303818799</v>
      </c>
      <c r="L49" s="21">
        <f>'CONSOMMATIONS kWh PCI'!L163/L17/PATRIMOINE!Q$5*1000</f>
        <v>122.79780538183927</v>
      </c>
      <c r="M49" s="21">
        <f>'CONSOMMATIONS kWh PCI'!M163/M17/PATRIMOINE!R$5*1000</f>
        <v>109.93317105151687</v>
      </c>
      <c r="N49" s="21">
        <f>'CONSOMMATIONS kWh PCI'!N163/N17/PATRIMOINE!S$5*1000</f>
        <v>124.76269780616518</v>
      </c>
      <c r="O49" s="21">
        <f>'CONSOMMATIONS kWh PCI'!O163/O17/PATRIMOINE!T$5*1000</f>
        <v>117.98897780002592</v>
      </c>
      <c r="P49" s="21">
        <f>'CONSOMMATIONS kWh PCI'!P163/P17/PATRIMOINE!U$5*1000</f>
        <v>141.62626247914744</v>
      </c>
      <c r="Q49" s="21">
        <f>'CONSOMMATIONS kWh PCI'!Q163/Q17/PATRIMOINE!V$5*1000</f>
        <v>125.22144935350215</v>
      </c>
      <c r="R49" s="21">
        <f>'CONSOMMATIONS kWh PCI'!R163/R17/PATRIMOINE!W$5*1000</f>
        <v>109.05256676349468</v>
      </c>
      <c r="S49" s="21" t="e">
        <f>'CONSOMMATIONS kWh PCI'!S163/S17/PATRIMOINE!X$5*1000</f>
        <v>#DIV/0!</v>
      </c>
      <c r="T49" s="21" t="e">
        <f>'CONSOMMATIONS kWh PCI'!T163/T17/PATRIMOINE!Y$5*1000</f>
        <v>#DIV/0!</v>
      </c>
      <c r="U49" s="21" t="e">
        <f>'CONSOMMATIONS kWh PCI'!U163/U17/PATRIMOINE!Z$5*1000</f>
        <v>#DIV/0!</v>
      </c>
      <c r="V49" s="21" t="e">
        <f>'CONSOMMATIONS kWh PCI'!V163/V17/PATRIMOINE!AA$5*1000</f>
        <v>#DIV/0!</v>
      </c>
      <c r="W49" s="21" t="e">
        <f>'CONSOMMATIONS kWh PCI'!W163/W17/PATRIMOINE!AB$5*1000</f>
        <v>#DIV/0!</v>
      </c>
      <c r="X49" s="21" t="e">
        <f>'CONSOMMATIONS kWh PCI'!X163/X17/PATRIMOINE!AC$5*1000</f>
        <v>#DIV/0!</v>
      </c>
      <c r="Y49" s="21" t="e">
        <f>'CONSOMMATIONS kWh PCI'!Y163/Y17/PATRIMOINE!AD$5*1000</f>
        <v>#DIV/0!</v>
      </c>
      <c r="Z49" s="21" t="e">
        <f>'CONSOMMATIONS kWh PCI'!Z163/Z17/PATRIMOINE!AE$5*1000</f>
        <v>#DIV/0!</v>
      </c>
      <c r="AA49" s="4"/>
      <c r="AB49" s="50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</row>
    <row r="50" spans="1:50" ht="36" hidden="1" customHeight="1" x14ac:dyDescent="0.25">
      <c r="A50" s="19"/>
      <c r="B50" s="250"/>
      <c r="C50" s="250"/>
      <c r="D50" s="250"/>
      <c r="E50" s="250"/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268"/>
      <c r="U50" s="268"/>
      <c r="V50" s="268"/>
      <c r="W50" s="268"/>
      <c r="X50" s="268"/>
      <c r="Y50" s="268"/>
      <c r="Z50" s="269"/>
      <c r="AA50" s="4"/>
      <c r="AB50" s="50" t="e">
        <f>IF(#REF!="",0,#REF!)</f>
        <v>#REF!</v>
      </c>
      <c r="AC50" s="49">
        <f t="shared" ref="AC50:AM50" si="103">F82</f>
        <v>0</v>
      </c>
      <c r="AD50" s="49">
        <f t="shared" si="103"/>
        <v>0</v>
      </c>
      <c r="AE50" s="49">
        <f t="shared" si="103"/>
        <v>0</v>
      </c>
      <c r="AF50" s="49">
        <f t="shared" si="103"/>
        <v>0</v>
      </c>
      <c r="AG50" s="49">
        <f t="shared" si="103"/>
        <v>0</v>
      </c>
      <c r="AH50" s="49">
        <f t="shared" si="103"/>
        <v>0</v>
      </c>
      <c r="AI50" s="49">
        <f t="shared" si="103"/>
        <v>0</v>
      </c>
      <c r="AJ50" s="49">
        <f t="shared" si="103"/>
        <v>0</v>
      </c>
      <c r="AK50" s="49">
        <f t="shared" si="103"/>
        <v>0</v>
      </c>
      <c r="AL50" s="49">
        <f t="shared" si="103"/>
        <v>0</v>
      </c>
      <c r="AM50" s="49">
        <f t="shared" si="103"/>
        <v>0</v>
      </c>
      <c r="AN50" s="49" t="e">
        <f t="shared" si="13"/>
        <v>#REF!</v>
      </c>
      <c r="AO50" s="49" t="e">
        <f t="shared" si="14"/>
        <v>#REF!</v>
      </c>
      <c r="AP50" s="49" t="e">
        <f t="shared" si="15"/>
        <v>#REF!</v>
      </c>
      <c r="AQ50" s="49" t="e">
        <f t="shared" si="16"/>
        <v>#REF!</v>
      </c>
      <c r="AR50" s="49" t="e">
        <f t="shared" si="17"/>
        <v>#REF!</v>
      </c>
      <c r="AS50" s="49" t="e">
        <f t="shared" si="18"/>
        <v>#REF!</v>
      </c>
      <c r="AT50" s="49" t="e">
        <f t="shared" si="19"/>
        <v>#REF!</v>
      </c>
      <c r="AU50" s="49" t="e">
        <f t="shared" si="20"/>
        <v>#REF!</v>
      </c>
      <c r="AV50" s="49" t="e">
        <f t="shared" si="21"/>
        <v>#REF!</v>
      </c>
      <c r="AW50" s="49" t="e">
        <f t="shared" si="22"/>
        <v>#REF!</v>
      </c>
      <c r="AX50" s="49" t="e">
        <f t="shared" si="23"/>
        <v>#REF!</v>
      </c>
    </row>
    <row r="51" spans="1:50" ht="30.75" hidden="1" customHeight="1" x14ac:dyDescent="0.25">
      <c r="A51" s="19"/>
      <c r="B51" s="251"/>
      <c r="C51" s="251"/>
      <c r="D51" s="251"/>
      <c r="E51" s="251"/>
      <c r="F51" s="268"/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268"/>
      <c r="U51" s="268"/>
      <c r="V51" s="268"/>
      <c r="W51" s="268"/>
      <c r="X51" s="268"/>
      <c r="Y51" s="268"/>
      <c r="Z51" s="269"/>
      <c r="AA51" s="4"/>
      <c r="AB51" s="50" t="e">
        <f>IF(#REF!="",0,#REF!)</f>
        <v>#REF!</v>
      </c>
      <c r="AC51" s="49" t="e">
        <f>#REF!</f>
        <v>#REF!</v>
      </c>
      <c r="AD51" s="49">
        <f>F83</f>
        <v>0</v>
      </c>
      <c r="AE51" s="49">
        <f t="shared" ref="AE51:AM51" si="104">H83</f>
        <v>0</v>
      </c>
      <c r="AF51" s="49">
        <f t="shared" si="104"/>
        <v>0</v>
      </c>
      <c r="AG51" s="49">
        <f t="shared" si="104"/>
        <v>0</v>
      </c>
      <c r="AH51" s="49">
        <f t="shared" si="104"/>
        <v>0</v>
      </c>
      <c r="AI51" s="49">
        <f t="shared" si="104"/>
        <v>0</v>
      </c>
      <c r="AJ51" s="49">
        <f t="shared" si="104"/>
        <v>0</v>
      </c>
      <c r="AK51" s="49">
        <f t="shared" si="104"/>
        <v>0</v>
      </c>
      <c r="AL51" s="49">
        <f t="shared" si="104"/>
        <v>0</v>
      </c>
      <c r="AM51" s="49">
        <f t="shared" si="104"/>
        <v>0</v>
      </c>
      <c r="AN51" s="49" t="e">
        <f t="shared" si="13"/>
        <v>#REF!</v>
      </c>
      <c r="AO51" s="49" t="e">
        <f t="shared" si="14"/>
        <v>#REF!</v>
      </c>
      <c r="AP51" s="49" t="e">
        <f t="shared" si="15"/>
        <v>#REF!</v>
      </c>
      <c r="AQ51" s="49" t="e">
        <f t="shared" si="16"/>
        <v>#REF!</v>
      </c>
      <c r="AR51" s="49" t="e">
        <f t="shared" si="17"/>
        <v>#REF!</v>
      </c>
      <c r="AS51" s="49" t="e">
        <f t="shared" si="18"/>
        <v>#REF!</v>
      </c>
      <c r="AT51" s="49" t="e">
        <f t="shared" si="19"/>
        <v>#REF!</v>
      </c>
      <c r="AU51" s="49" t="e">
        <f t="shared" si="20"/>
        <v>#REF!</v>
      </c>
      <c r="AV51" s="49" t="e">
        <f t="shared" si="21"/>
        <v>#REF!</v>
      </c>
      <c r="AW51" s="49" t="e">
        <f t="shared" si="22"/>
        <v>#REF!</v>
      </c>
      <c r="AX51" s="49" t="e">
        <f t="shared" si="23"/>
        <v>#REF!</v>
      </c>
    </row>
    <row r="52" spans="1:50" ht="48" hidden="1" customHeight="1" x14ac:dyDescent="0.25">
      <c r="A52" s="19"/>
      <c r="B52" s="88"/>
      <c r="C52" s="89"/>
      <c r="D52" s="89"/>
      <c r="E52" s="89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4"/>
      <c r="AB52" s="49" t="e">
        <f>#REF!</f>
        <v>#REF!</v>
      </c>
      <c r="AC52" s="49">
        <f t="shared" ref="AC52:AL56" si="105">F84</f>
        <v>0</v>
      </c>
      <c r="AD52" s="49">
        <f t="shared" si="105"/>
        <v>0</v>
      </c>
      <c r="AE52" s="49">
        <f t="shared" si="105"/>
        <v>0</v>
      </c>
      <c r="AF52" s="49">
        <f t="shared" si="105"/>
        <v>0</v>
      </c>
      <c r="AG52" s="49">
        <f t="shared" si="105"/>
        <v>0</v>
      </c>
      <c r="AH52" s="49">
        <f t="shared" si="105"/>
        <v>0</v>
      </c>
      <c r="AI52" s="49">
        <f t="shared" si="105"/>
        <v>0</v>
      </c>
      <c r="AJ52" s="49">
        <f t="shared" si="105"/>
        <v>0</v>
      </c>
      <c r="AK52" s="49">
        <f t="shared" si="105"/>
        <v>0</v>
      </c>
      <c r="AL52" s="49">
        <f t="shared" si="105"/>
        <v>0</v>
      </c>
      <c r="AN52" s="49" t="e">
        <f>#REF!*AC52</f>
        <v>#REF!</v>
      </c>
      <c r="AO52" s="49" t="e">
        <f>#REF!*AD52</f>
        <v>#REF!</v>
      </c>
      <c r="AP52" s="49" t="e">
        <f>#REF!*AE52</f>
        <v>#REF!</v>
      </c>
      <c r="AQ52" s="49" t="e">
        <f>#REF!*AF52</f>
        <v>#REF!</v>
      </c>
      <c r="AR52" s="49" t="e">
        <f>#REF!*AG52</f>
        <v>#REF!</v>
      </c>
      <c r="AS52" s="49" t="e">
        <f>#REF!*AH52</f>
        <v>#REF!</v>
      </c>
      <c r="AT52" s="49" t="e">
        <f>#REF!*AI52</f>
        <v>#REF!</v>
      </c>
      <c r="AU52" s="49" t="e">
        <f>#REF!*AJ52</f>
        <v>#REF!</v>
      </c>
      <c r="AV52" s="49" t="e">
        <f>#REF!*AK52</f>
        <v>#REF!</v>
      </c>
      <c r="AW52" s="49" t="e">
        <f>#REF!*AL52</f>
        <v>#REF!</v>
      </c>
    </row>
    <row r="53" spans="1:50" ht="18.75" hidden="1" x14ac:dyDescent="0.25">
      <c r="A53" s="19"/>
      <c r="B53" s="72"/>
      <c r="C53" s="11"/>
      <c r="D53" s="11"/>
      <c r="E53" s="45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4"/>
      <c r="AB53" s="49" t="e">
        <f>#REF!</f>
        <v>#REF!</v>
      </c>
      <c r="AC53" s="49">
        <f t="shared" si="105"/>
        <v>0</v>
      </c>
      <c r="AD53" s="49">
        <f t="shared" si="105"/>
        <v>0</v>
      </c>
      <c r="AE53" s="49">
        <f t="shared" si="105"/>
        <v>0</v>
      </c>
      <c r="AF53" s="49">
        <f t="shared" si="105"/>
        <v>0</v>
      </c>
      <c r="AG53" s="49">
        <f t="shared" si="105"/>
        <v>0</v>
      </c>
      <c r="AH53" s="49">
        <f t="shared" si="105"/>
        <v>0</v>
      </c>
      <c r="AI53" s="49">
        <f t="shared" si="105"/>
        <v>0</v>
      </c>
      <c r="AJ53" s="49">
        <f t="shared" si="105"/>
        <v>0</v>
      </c>
      <c r="AK53" s="49">
        <f t="shared" si="105"/>
        <v>0</v>
      </c>
      <c r="AL53" s="49">
        <f t="shared" si="105"/>
        <v>0</v>
      </c>
      <c r="AN53" s="49" t="e">
        <f>#REF!*AC53</f>
        <v>#REF!</v>
      </c>
      <c r="AO53" s="49" t="e">
        <f>#REF!*AD53</f>
        <v>#REF!</v>
      </c>
      <c r="AP53" s="49" t="e">
        <f>#REF!*AE53</f>
        <v>#REF!</v>
      </c>
      <c r="AQ53" s="49" t="e">
        <f>#REF!*AF53</f>
        <v>#REF!</v>
      </c>
      <c r="AR53" s="49" t="e">
        <f>#REF!*AG53</f>
        <v>#REF!</v>
      </c>
      <c r="AS53" s="49" t="e">
        <f>#REF!*AH53</f>
        <v>#REF!</v>
      </c>
      <c r="AT53" s="49" t="e">
        <f>#REF!*AI53</f>
        <v>#REF!</v>
      </c>
      <c r="AU53" s="49" t="e">
        <f>#REF!*AJ53</f>
        <v>#REF!</v>
      </c>
      <c r="AV53" s="49" t="e">
        <f>#REF!*AK53</f>
        <v>#REF!</v>
      </c>
      <c r="AW53" s="49" t="e">
        <f>#REF!*AL53</f>
        <v>#REF!</v>
      </c>
    </row>
    <row r="54" spans="1:50" ht="18.75" hidden="1" x14ac:dyDescent="0.25">
      <c r="A54" s="19"/>
      <c r="B54" s="72"/>
      <c r="C54" s="11"/>
      <c r="D54" s="11"/>
      <c r="E54" s="45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4"/>
      <c r="AB54" s="49" t="e">
        <f>#REF!</f>
        <v>#REF!</v>
      </c>
      <c r="AC54" s="49">
        <f t="shared" si="105"/>
        <v>0</v>
      </c>
      <c r="AD54" s="49">
        <f t="shared" si="105"/>
        <v>0</v>
      </c>
      <c r="AE54" s="49">
        <f t="shared" si="105"/>
        <v>0</v>
      </c>
      <c r="AF54" s="49">
        <f t="shared" si="105"/>
        <v>0</v>
      </c>
      <c r="AG54" s="49">
        <f t="shared" si="105"/>
        <v>0</v>
      </c>
      <c r="AH54" s="49">
        <f t="shared" si="105"/>
        <v>0</v>
      </c>
      <c r="AI54" s="49">
        <f t="shared" si="105"/>
        <v>0</v>
      </c>
      <c r="AJ54" s="49">
        <f t="shared" si="105"/>
        <v>0</v>
      </c>
      <c r="AK54" s="49">
        <f t="shared" si="105"/>
        <v>0</v>
      </c>
      <c r="AL54" s="49">
        <f t="shared" si="105"/>
        <v>0</v>
      </c>
      <c r="AN54" s="49" t="e">
        <f>#REF!*AC54</f>
        <v>#REF!</v>
      </c>
      <c r="AO54" s="49" t="e">
        <f>#REF!*AD54</f>
        <v>#REF!</v>
      </c>
      <c r="AP54" s="49" t="e">
        <f>#REF!*AE54</f>
        <v>#REF!</v>
      </c>
      <c r="AQ54" s="49" t="e">
        <f>#REF!*AF54</f>
        <v>#REF!</v>
      </c>
      <c r="AR54" s="49" t="e">
        <f>#REF!*AG54</f>
        <v>#REF!</v>
      </c>
      <c r="AS54" s="49" t="e">
        <f>#REF!*AH54</f>
        <v>#REF!</v>
      </c>
      <c r="AT54" s="49" t="e">
        <f>#REF!*AI54</f>
        <v>#REF!</v>
      </c>
      <c r="AU54" s="49" t="e">
        <f>#REF!*AJ54</f>
        <v>#REF!</v>
      </c>
      <c r="AV54" s="49" t="e">
        <f>#REF!*AK54</f>
        <v>#REF!</v>
      </c>
      <c r="AW54" s="49" t="e">
        <f>#REF!*AL54</f>
        <v>#REF!</v>
      </c>
    </row>
    <row r="55" spans="1:50" ht="18.75" hidden="1" x14ac:dyDescent="0.25">
      <c r="A55" s="19"/>
      <c r="B55" s="72"/>
      <c r="C55" s="11"/>
      <c r="D55" s="11"/>
      <c r="E55" s="45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4"/>
      <c r="AB55" s="49" t="e">
        <f>#REF!</f>
        <v>#REF!</v>
      </c>
      <c r="AC55" s="49">
        <f t="shared" si="105"/>
        <v>0</v>
      </c>
      <c r="AD55" s="49">
        <f t="shared" si="105"/>
        <v>0</v>
      </c>
      <c r="AE55" s="49">
        <f t="shared" si="105"/>
        <v>0</v>
      </c>
      <c r="AF55" s="49">
        <f t="shared" si="105"/>
        <v>0</v>
      </c>
      <c r="AG55" s="49">
        <f t="shared" si="105"/>
        <v>0</v>
      </c>
      <c r="AH55" s="49">
        <f t="shared" si="105"/>
        <v>0</v>
      </c>
      <c r="AI55" s="49">
        <f t="shared" si="105"/>
        <v>0</v>
      </c>
      <c r="AJ55" s="49">
        <f t="shared" si="105"/>
        <v>0</v>
      </c>
      <c r="AK55" s="49">
        <f t="shared" si="105"/>
        <v>0</v>
      </c>
      <c r="AL55" s="49">
        <f t="shared" si="105"/>
        <v>0</v>
      </c>
      <c r="AN55" s="49" t="e">
        <f>#REF!*AC55</f>
        <v>#REF!</v>
      </c>
      <c r="AO55" s="49" t="e">
        <f>#REF!*AD55</f>
        <v>#REF!</v>
      </c>
      <c r="AP55" s="49" t="e">
        <f>#REF!*AE55</f>
        <v>#REF!</v>
      </c>
      <c r="AQ55" s="49" t="e">
        <f>#REF!*AF55</f>
        <v>#REF!</v>
      </c>
      <c r="AR55" s="49" t="e">
        <f>#REF!*AG55</f>
        <v>#REF!</v>
      </c>
      <c r="AS55" s="49" t="e">
        <f>#REF!*AH55</f>
        <v>#REF!</v>
      </c>
      <c r="AT55" s="49" t="e">
        <f>#REF!*AI55</f>
        <v>#REF!</v>
      </c>
      <c r="AU55" s="49" t="e">
        <f>#REF!*AJ55</f>
        <v>#REF!</v>
      </c>
      <c r="AV55" s="49" t="e">
        <f>#REF!*AK55</f>
        <v>#REF!</v>
      </c>
      <c r="AW55" s="49" t="e">
        <f>#REF!*AL55</f>
        <v>#REF!</v>
      </c>
    </row>
    <row r="56" spans="1:50" ht="16.5" hidden="1" customHeight="1" x14ac:dyDescent="0.25">
      <c r="A56" s="19"/>
      <c r="B56" s="72"/>
      <c r="C56" s="11"/>
      <c r="D56" s="11"/>
      <c r="E56" s="45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4"/>
      <c r="AB56" s="49" t="e">
        <f>#REF!</f>
        <v>#REF!</v>
      </c>
      <c r="AC56" s="49">
        <f t="shared" si="105"/>
        <v>0</v>
      </c>
      <c r="AD56" s="49">
        <f t="shared" si="105"/>
        <v>0</v>
      </c>
      <c r="AE56" s="49">
        <f t="shared" si="105"/>
        <v>0</v>
      </c>
      <c r="AF56" s="49">
        <f t="shared" si="105"/>
        <v>0</v>
      </c>
      <c r="AG56" s="49">
        <f t="shared" si="105"/>
        <v>0</v>
      </c>
      <c r="AH56" s="49">
        <f t="shared" si="105"/>
        <v>0</v>
      </c>
      <c r="AI56" s="49">
        <f t="shared" si="105"/>
        <v>0</v>
      </c>
      <c r="AJ56" s="49">
        <f t="shared" si="105"/>
        <v>0</v>
      </c>
      <c r="AK56" s="49">
        <f t="shared" si="105"/>
        <v>0</v>
      </c>
      <c r="AL56" s="49">
        <f t="shared" si="105"/>
        <v>0</v>
      </c>
      <c r="AN56" s="49" t="e">
        <f>#REF!*AC56</f>
        <v>#REF!</v>
      </c>
      <c r="AO56" s="49" t="e">
        <f>#REF!*AD56</f>
        <v>#REF!</v>
      </c>
      <c r="AP56" s="49" t="e">
        <f>#REF!*AE56</f>
        <v>#REF!</v>
      </c>
      <c r="AQ56" s="49" t="e">
        <f>#REF!*AF56</f>
        <v>#REF!</v>
      </c>
      <c r="AR56" s="49" t="e">
        <f>#REF!*AG56</f>
        <v>#REF!</v>
      </c>
      <c r="AS56" s="49" t="e">
        <f>#REF!*AH56</f>
        <v>#REF!</v>
      </c>
      <c r="AT56" s="49" t="e">
        <f>#REF!*AI56</f>
        <v>#REF!</v>
      </c>
      <c r="AU56" s="49" t="e">
        <f>#REF!*AJ56</f>
        <v>#REF!</v>
      </c>
      <c r="AV56" s="49" t="e">
        <f>#REF!*AK56</f>
        <v>#REF!</v>
      </c>
      <c r="AW56" s="49" t="e">
        <f>#REF!*AL56</f>
        <v>#REF!</v>
      </c>
    </row>
    <row r="57" spans="1:50" ht="18.75" hidden="1" x14ac:dyDescent="0.25">
      <c r="A57" s="19"/>
      <c r="B57" s="72"/>
      <c r="C57" s="11"/>
      <c r="D57" s="11"/>
      <c r="E57" s="45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4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</row>
    <row r="58" spans="1:50" ht="18.75" hidden="1" x14ac:dyDescent="0.25">
      <c r="A58" s="19"/>
      <c r="B58" s="72"/>
      <c r="C58" s="11"/>
      <c r="D58" s="11"/>
      <c r="E58" s="45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4"/>
      <c r="AB58" s="50" t="e">
        <f>IF(#REF!="",0,#REF!)</f>
        <v>#REF!</v>
      </c>
      <c r="AC58" s="49">
        <f t="shared" ref="AC58:AM58" si="106">F90</f>
        <v>0</v>
      </c>
      <c r="AD58" s="49">
        <f t="shared" si="106"/>
        <v>0</v>
      </c>
      <c r="AE58" s="49">
        <f t="shared" si="106"/>
        <v>0</v>
      </c>
      <c r="AF58" s="49">
        <f t="shared" si="106"/>
        <v>0</v>
      </c>
      <c r="AG58" s="49">
        <f t="shared" si="106"/>
        <v>0</v>
      </c>
      <c r="AH58" s="49">
        <f t="shared" si="106"/>
        <v>0</v>
      </c>
      <c r="AI58" s="49">
        <f t="shared" si="106"/>
        <v>0</v>
      </c>
      <c r="AJ58" s="49">
        <f t="shared" si="106"/>
        <v>0</v>
      </c>
      <c r="AK58" s="49">
        <f t="shared" si="106"/>
        <v>0</v>
      </c>
      <c r="AL58" s="49">
        <f t="shared" si="106"/>
        <v>0</v>
      </c>
      <c r="AM58" s="49">
        <f t="shared" si="106"/>
        <v>0</v>
      </c>
      <c r="AN58" s="49" t="e">
        <f t="shared" si="13"/>
        <v>#REF!</v>
      </c>
      <c r="AO58" s="49" t="e">
        <f t="shared" si="14"/>
        <v>#REF!</v>
      </c>
      <c r="AP58" s="49" t="e">
        <f t="shared" si="15"/>
        <v>#REF!</v>
      </c>
      <c r="AQ58" s="49" t="e">
        <f t="shared" si="16"/>
        <v>#REF!</v>
      </c>
      <c r="AR58" s="49" t="e">
        <f t="shared" si="17"/>
        <v>#REF!</v>
      </c>
      <c r="AS58" s="49" t="e">
        <f t="shared" si="18"/>
        <v>#REF!</v>
      </c>
      <c r="AT58" s="49" t="e">
        <f t="shared" si="19"/>
        <v>#REF!</v>
      </c>
      <c r="AU58" s="49" t="e">
        <f t="shared" si="20"/>
        <v>#REF!</v>
      </c>
      <c r="AV58" s="49" t="e">
        <f t="shared" si="21"/>
        <v>#REF!</v>
      </c>
      <c r="AW58" s="49" t="e">
        <f t="shared" si="22"/>
        <v>#REF!</v>
      </c>
      <c r="AX58" s="49" t="e">
        <f t="shared" si="23"/>
        <v>#REF!</v>
      </c>
    </row>
    <row r="59" spans="1:50" ht="18.75" hidden="1" x14ac:dyDescent="0.25">
      <c r="A59" s="19"/>
      <c r="B59" s="72"/>
      <c r="C59" s="11"/>
      <c r="D59" s="11"/>
      <c r="E59" s="45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4"/>
      <c r="AB59" s="50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</row>
    <row r="60" spans="1:50" ht="18.75" hidden="1" x14ac:dyDescent="0.25">
      <c r="A60" s="19"/>
      <c r="B60" s="72"/>
      <c r="C60" s="11"/>
      <c r="D60" s="11"/>
      <c r="E60" s="45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4"/>
      <c r="AB60" s="50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</row>
    <row r="61" spans="1:50" ht="18.75" hidden="1" x14ac:dyDescent="0.25">
      <c r="A61" s="19"/>
      <c r="B61" s="72"/>
      <c r="C61" s="11"/>
      <c r="D61" s="11"/>
      <c r="E61" s="45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4"/>
      <c r="AB61" s="50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</row>
    <row r="62" spans="1:50" ht="18.75" hidden="1" x14ac:dyDescent="0.25">
      <c r="A62" s="19"/>
      <c r="B62" s="72"/>
      <c r="C62" s="11"/>
      <c r="D62" s="11"/>
      <c r="E62" s="45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4"/>
      <c r="AB62" s="50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</row>
    <row r="63" spans="1:50" ht="18.75" hidden="1" x14ac:dyDescent="0.25">
      <c r="A63" s="19"/>
      <c r="B63" s="72"/>
      <c r="C63" s="11"/>
      <c r="D63" s="11"/>
      <c r="E63" s="45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4"/>
      <c r="AB63" s="50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</row>
    <row r="64" spans="1:50" ht="18.75" hidden="1" x14ac:dyDescent="0.25">
      <c r="A64" s="19"/>
      <c r="B64" s="72"/>
      <c r="C64" s="11"/>
      <c r="D64" s="11"/>
      <c r="E64" s="45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4"/>
      <c r="AB64" s="50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</row>
    <row r="65" spans="1:50" ht="18.75" hidden="1" x14ac:dyDescent="0.25">
      <c r="A65" s="19"/>
      <c r="B65" s="86"/>
      <c r="C65" s="45"/>
      <c r="D65" s="45"/>
      <c r="E65" s="45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4"/>
      <c r="AB65" s="50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</row>
    <row r="66" spans="1:50" ht="23.25" hidden="1" x14ac:dyDescent="0.25">
      <c r="A66" s="19"/>
      <c r="B66" s="252"/>
      <c r="C66" s="252"/>
      <c r="D66" s="252"/>
      <c r="E66" s="252"/>
      <c r="F66" s="261"/>
      <c r="G66" s="261"/>
      <c r="H66" s="261"/>
      <c r="I66" s="261"/>
      <c r="J66" s="261"/>
      <c r="K66" s="261"/>
      <c r="L66" s="261"/>
      <c r="M66" s="261"/>
      <c r="N66" s="261"/>
      <c r="O66" s="261"/>
      <c r="P66" s="261"/>
      <c r="Q66" s="261"/>
      <c r="R66" s="261"/>
      <c r="S66" s="261"/>
      <c r="T66" s="261"/>
      <c r="U66" s="261"/>
      <c r="V66" s="261"/>
      <c r="W66" s="261"/>
      <c r="X66" s="261"/>
      <c r="Y66" s="261"/>
      <c r="Z66" s="262"/>
      <c r="AA66" s="4"/>
      <c r="AB66" s="50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</row>
    <row r="67" spans="1:50" ht="30" hidden="1" customHeight="1" x14ac:dyDescent="0.25">
      <c r="A67" s="19"/>
      <c r="B67" s="253"/>
      <c r="C67" s="253"/>
      <c r="D67" s="253"/>
      <c r="E67" s="253"/>
      <c r="F67" s="261"/>
      <c r="G67" s="261"/>
      <c r="H67" s="261"/>
      <c r="I67" s="261"/>
      <c r="J67" s="261"/>
      <c r="K67" s="261"/>
      <c r="L67" s="261"/>
      <c r="M67" s="261"/>
      <c r="N67" s="261"/>
      <c r="O67" s="261"/>
      <c r="P67" s="261"/>
      <c r="Q67" s="261"/>
      <c r="R67" s="261"/>
      <c r="S67" s="261"/>
      <c r="T67" s="261"/>
      <c r="U67" s="261"/>
      <c r="V67" s="261"/>
      <c r="W67" s="261"/>
      <c r="X67" s="261"/>
      <c r="Y67" s="261"/>
      <c r="Z67" s="262"/>
      <c r="AA67" s="4"/>
      <c r="AB67" s="50" t="e">
        <f>IF(#REF!="",0,#REF!)</f>
        <v>#REF!</v>
      </c>
      <c r="AC67" s="49">
        <f t="shared" ref="AC67:AM67" si="107">F98</f>
        <v>0</v>
      </c>
      <c r="AD67" s="49">
        <f t="shared" si="107"/>
        <v>0</v>
      </c>
      <c r="AE67" s="49">
        <f t="shared" si="107"/>
        <v>0</v>
      </c>
      <c r="AF67" s="49">
        <f t="shared" si="107"/>
        <v>0</v>
      </c>
      <c r="AG67" s="49">
        <f t="shared" si="107"/>
        <v>0</v>
      </c>
      <c r="AH67" s="49">
        <f t="shared" si="107"/>
        <v>0</v>
      </c>
      <c r="AI67" s="49">
        <f t="shared" si="107"/>
        <v>0</v>
      </c>
      <c r="AJ67" s="49">
        <f t="shared" si="107"/>
        <v>0</v>
      </c>
      <c r="AK67" s="49">
        <f t="shared" si="107"/>
        <v>0</v>
      </c>
      <c r="AL67" s="49">
        <f t="shared" si="107"/>
        <v>0</v>
      </c>
      <c r="AM67" s="49">
        <f t="shared" si="107"/>
        <v>0</v>
      </c>
      <c r="AN67" s="49" t="e">
        <f t="shared" si="13"/>
        <v>#REF!</v>
      </c>
      <c r="AO67" s="49" t="e">
        <f t="shared" si="14"/>
        <v>#REF!</v>
      </c>
      <c r="AP67" s="49" t="e">
        <f t="shared" si="15"/>
        <v>#REF!</v>
      </c>
      <c r="AQ67" s="49" t="e">
        <f t="shared" si="16"/>
        <v>#REF!</v>
      </c>
      <c r="AR67" s="49" t="e">
        <f t="shared" si="17"/>
        <v>#REF!</v>
      </c>
      <c r="AS67" s="49" t="e">
        <f t="shared" si="18"/>
        <v>#REF!</v>
      </c>
      <c r="AT67" s="49" t="e">
        <f t="shared" si="19"/>
        <v>#REF!</v>
      </c>
      <c r="AU67" s="49" t="e">
        <f t="shared" si="20"/>
        <v>#REF!</v>
      </c>
      <c r="AV67" s="49" t="e">
        <f t="shared" si="21"/>
        <v>#REF!</v>
      </c>
      <c r="AW67" s="49" t="e">
        <f t="shared" si="22"/>
        <v>#REF!</v>
      </c>
      <c r="AX67" s="49" t="e">
        <f t="shared" si="23"/>
        <v>#REF!</v>
      </c>
    </row>
    <row r="68" spans="1:50" ht="36.75" hidden="1" customHeight="1" x14ac:dyDescent="0.25">
      <c r="A68" s="19"/>
      <c r="B68" s="91"/>
      <c r="C68" s="70"/>
      <c r="D68" s="70"/>
      <c r="E68" s="70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4"/>
      <c r="AB68" s="50" t="e">
        <f>IF(#REF!="",0,#REF!)</f>
        <v>#REF!</v>
      </c>
      <c r="AC68" s="49" t="e">
        <f>#REF!</f>
        <v>#REF!</v>
      </c>
      <c r="AD68" s="49">
        <f>F99</f>
        <v>0</v>
      </c>
      <c r="AE68" s="49">
        <f t="shared" ref="AE68:AM68" si="108">H99</f>
        <v>0</v>
      </c>
      <c r="AF68" s="49">
        <f t="shared" si="108"/>
        <v>0</v>
      </c>
      <c r="AG68" s="49">
        <f t="shared" si="108"/>
        <v>0</v>
      </c>
      <c r="AH68" s="49">
        <f t="shared" si="108"/>
        <v>0</v>
      </c>
      <c r="AI68" s="49">
        <f t="shared" si="108"/>
        <v>0</v>
      </c>
      <c r="AJ68" s="49">
        <f t="shared" si="108"/>
        <v>0</v>
      </c>
      <c r="AK68" s="49">
        <f t="shared" si="108"/>
        <v>0</v>
      </c>
      <c r="AL68" s="49">
        <f t="shared" si="108"/>
        <v>0</v>
      </c>
      <c r="AM68" s="49">
        <f t="shared" si="108"/>
        <v>0</v>
      </c>
      <c r="AN68" s="49" t="e">
        <f t="shared" si="13"/>
        <v>#REF!</v>
      </c>
      <c r="AO68" s="49" t="e">
        <f t="shared" si="14"/>
        <v>#REF!</v>
      </c>
      <c r="AP68" s="49" t="e">
        <f t="shared" si="15"/>
        <v>#REF!</v>
      </c>
      <c r="AQ68" s="49" t="e">
        <f t="shared" si="16"/>
        <v>#REF!</v>
      </c>
      <c r="AR68" s="49" t="e">
        <f t="shared" si="17"/>
        <v>#REF!</v>
      </c>
      <c r="AS68" s="49" t="e">
        <f t="shared" si="18"/>
        <v>#REF!</v>
      </c>
      <c r="AT68" s="49" t="e">
        <f t="shared" si="19"/>
        <v>#REF!</v>
      </c>
      <c r="AU68" s="49" t="e">
        <f t="shared" si="20"/>
        <v>#REF!</v>
      </c>
      <c r="AV68" s="49" t="e">
        <f t="shared" si="21"/>
        <v>#REF!</v>
      </c>
      <c r="AW68" s="49" t="e">
        <f t="shared" si="22"/>
        <v>#REF!</v>
      </c>
      <c r="AX68" s="49" t="e">
        <f t="shared" si="23"/>
        <v>#REF!</v>
      </c>
    </row>
    <row r="69" spans="1:50" ht="18.75" hidden="1" customHeight="1" x14ac:dyDescent="0.25">
      <c r="A69" s="19"/>
      <c r="B69" s="72"/>
      <c r="C69" s="11"/>
      <c r="D69" s="11"/>
      <c r="E69" s="45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4"/>
      <c r="AB69" s="49" t="e">
        <f>#REF!</f>
        <v>#REF!</v>
      </c>
      <c r="AC69" s="49">
        <f t="shared" ref="AC69:AL73" si="109">F100</f>
        <v>0</v>
      </c>
      <c r="AD69" s="49">
        <f t="shared" si="109"/>
        <v>0</v>
      </c>
      <c r="AE69" s="49">
        <f t="shared" si="109"/>
        <v>0</v>
      </c>
      <c r="AF69" s="49">
        <f t="shared" si="109"/>
        <v>0</v>
      </c>
      <c r="AG69" s="49">
        <f t="shared" si="109"/>
        <v>0</v>
      </c>
      <c r="AH69" s="49">
        <f t="shared" si="109"/>
        <v>0</v>
      </c>
      <c r="AI69" s="49">
        <f t="shared" si="109"/>
        <v>0</v>
      </c>
      <c r="AJ69" s="49">
        <f t="shared" si="109"/>
        <v>0</v>
      </c>
      <c r="AK69" s="49">
        <f t="shared" si="109"/>
        <v>0</v>
      </c>
      <c r="AL69" s="49">
        <f t="shared" si="109"/>
        <v>0</v>
      </c>
      <c r="AN69" s="49" t="e">
        <f>#REF!*AC69</f>
        <v>#REF!</v>
      </c>
      <c r="AO69" s="49" t="e">
        <f>#REF!*AD69</f>
        <v>#REF!</v>
      </c>
      <c r="AP69" s="49" t="e">
        <f>#REF!*AE69</f>
        <v>#REF!</v>
      </c>
      <c r="AQ69" s="49" t="e">
        <f>#REF!*AF69</f>
        <v>#REF!</v>
      </c>
      <c r="AR69" s="49" t="e">
        <f>#REF!*AG69</f>
        <v>#REF!</v>
      </c>
      <c r="AS69" s="49" t="e">
        <f>#REF!*AH69</f>
        <v>#REF!</v>
      </c>
      <c r="AT69" s="49" t="e">
        <f>#REF!*AI69</f>
        <v>#REF!</v>
      </c>
      <c r="AU69" s="49" t="e">
        <f>#REF!*AJ69</f>
        <v>#REF!</v>
      </c>
      <c r="AV69" s="49" t="e">
        <f>#REF!*AK69</f>
        <v>#REF!</v>
      </c>
      <c r="AW69" s="49" t="e">
        <f>#REF!*AL69</f>
        <v>#REF!</v>
      </c>
    </row>
    <row r="70" spans="1:50" ht="18.75" hidden="1" x14ac:dyDescent="0.25">
      <c r="A70" s="19"/>
      <c r="B70" s="72"/>
      <c r="C70" s="11"/>
      <c r="D70" s="11"/>
      <c r="E70" s="45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4"/>
      <c r="AB70" s="49" t="e">
        <f>#REF!</f>
        <v>#REF!</v>
      </c>
      <c r="AC70" s="49">
        <f t="shared" si="109"/>
        <v>0</v>
      </c>
      <c r="AD70" s="49">
        <f t="shared" si="109"/>
        <v>0</v>
      </c>
      <c r="AE70" s="49">
        <f t="shared" si="109"/>
        <v>0</v>
      </c>
      <c r="AF70" s="49">
        <f t="shared" si="109"/>
        <v>0</v>
      </c>
      <c r="AG70" s="49">
        <f t="shared" si="109"/>
        <v>0</v>
      </c>
      <c r="AH70" s="49">
        <f t="shared" si="109"/>
        <v>0</v>
      </c>
      <c r="AI70" s="49">
        <f t="shared" si="109"/>
        <v>0</v>
      </c>
      <c r="AJ70" s="49">
        <f t="shared" si="109"/>
        <v>0</v>
      </c>
      <c r="AK70" s="49">
        <f t="shared" si="109"/>
        <v>0</v>
      </c>
      <c r="AL70" s="49">
        <f t="shared" si="109"/>
        <v>0</v>
      </c>
      <c r="AN70" s="49" t="e">
        <f>#REF!*AC70</f>
        <v>#REF!</v>
      </c>
      <c r="AO70" s="49" t="e">
        <f>#REF!*AD70</f>
        <v>#REF!</v>
      </c>
      <c r="AP70" s="49" t="e">
        <f>#REF!*AE70</f>
        <v>#REF!</v>
      </c>
      <c r="AQ70" s="49" t="e">
        <f>#REF!*AF70</f>
        <v>#REF!</v>
      </c>
      <c r="AR70" s="49" t="e">
        <f>#REF!*AG70</f>
        <v>#REF!</v>
      </c>
      <c r="AS70" s="49" t="e">
        <f>#REF!*AH70</f>
        <v>#REF!</v>
      </c>
      <c r="AT70" s="49" t="e">
        <f>#REF!*AI70</f>
        <v>#REF!</v>
      </c>
      <c r="AU70" s="49" t="e">
        <f>#REF!*AJ70</f>
        <v>#REF!</v>
      </c>
      <c r="AV70" s="49" t="e">
        <f>#REF!*AK70</f>
        <v>#REF!</v>
      </c>
      <c r="AW70" s="49" t="e">
        <f>#REF!*AL70</f>
        <v>#REF!</v>
      </c>
    </row>
    <row r="71" spans="1:50" ht="18.75" hidden="1" x14ac:dyDescent="0.25">
      <c r="A71" s="19"/>
      <c r="B71" s="72"/>
      <c r="C71" s="11"/>
      <c r="D71" s="11"/>
      <c r="E71" s="45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4"/>
      <c r="AB71" s="49" t="e">
        <f>#REF!</f>
        <v>#REF!</v>
      </c>
      <c r="AC71" s="49">
        <f t="shared" si="109"/>
        <v>0</v>
      </c>
      <c r="AD71" s="49">
        <f t="shared" si="109"/>
        <v>0</v>
      </c>
      <c r="AE71" s="49">
        <f t="shared" si="109"/>
        <v>0</v>
      </c>
      <c r="AF71" s="49">
        <f t="shared" si="109"/>
        <v>0</v>
      </c>
      <c r="AG71" s="49">
        <f t="shared" si="109"/>
        <v>0</v>
      </c>
      <c r="AH71" s="49">
        <f t="shared" si="109"/>
        <v>0</v>
      </c>
      <c r="AI71" s="49">
        <f t="shared" si="109"/>
        <v>0</v>
      </c>
      <c r="AJ71" s="49">
        <f t="shared" si="109"/>
        <v>0</v>
      </c>
      <c r="AK71" s="49">
        <f t="shared" si="109"/>
        <v>0</v>
      </c>
      <c r="AL71" s="49">
        <f t="shared" si="109"/>
        <v>0</v>
      </c>
      <c r="AN71" s="49" t="e">
        <f>#REF!*AC71</f>
        <v>#REF!</v>
      </c>
      <c r="AO71" s="49" t="e">
        <f>#REF!*AD71</f>
        <v>#REF!</v>
      </c>
      <c r="AP71" s="49" t="e">
        <f>#REF!*AE71</f>
        <v>#REF!</v>
      </c>
      <c r="AQ71" s="49" t="e">
        <f>#REF!*AF71</f>
        <v>#REF!</v>
      </c>
      <c r="AR71" s="49" t="e">
        <f>#REF!*AG71</f>
        <v>#REF!</v>
      </c>
      <c r="AS71" s="49" t="e">
        <f>#REF!*AH71</f>
        <v>#REF!</v>
      </c>
      <c r="AT71" s="49" t="e">
        <f>#REF!*AI71</f>
        <v>#REF!</v>
      </c>
      <c r="AU71" s="49" t="e">
        <f>#REF!*AJ71</f>
        <v>#REF!</v>
      </c>
      <c r="AV71" s="49" t="e">
        <f>#REF!*AK71</f>
        <v>#REF!</v>
      </c>
      <c r="AW71" s="49" t="e">
        <f>#REF!*AL71</f>
        <v>#REF!</v>
      </c>
    </row>
    <row r="72" spans="1:50" ht="14.25" hidden="1" customHeight="1" x14ac:dyDescent="0.25">
      <c r="A72" s="19"/>
      <c r="B72" s="72"/>
      <c r="C72" s="11"/>
      <c r="D72" s="11"/>
      <c r="E72" s="45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4"/>
      <c r="AB72" s="49" t="e">
        <f>#REF!</f>
        <v>#REF!</v>
      </c>
      <c r="AC72" s="49">
        <f t="shared" si="109"/>
        <v>0</v>
      </c>
      <c r="AD72" s="49">
        <f t="shared" si="109"/>
        <v>0</v>
      </c>
      <c r="AE72" s="49">
        <f t="shared" si="109"/>
        <v>0</v>
      </c>
      <c r="AF72" s="49">
        <f t="shared" si="109"/>
        <v>0</v>
      </c>
      <c r="AG72" s="49">
        <f t="shared" si="109"/>
        <v>0</v>
      </c>
      <c r="AH72" s="49">
        <f t="shared" si="109"/>
        <v>0</v>
      </c>
      <c r="AI72" s="49">
        <f t="shared" si="109"/>
        <v>0</v>
      </c>
      <c r="AJ72" s="49">
        <f t="shared" si="109"/>
        <v>0</v>
      </c>
      <c r="AK72" s="49">
        <f t="shared" si="109"/>
        <v>0</v>
      </c>
      <c r="AL72" s="49">
        <f t="shared" si="109"/>
        <v>0</v>
      </c>
      <c r="AN72" s="49" t="e">
        <f>#REF!*AC72</f>
        <v>#REF!</v>
      </c>
      <c r="AO72" s="49" t="e">
        <f>#REF!*AD72</f>
        <v>#REF!</v>
      </c>
      <c r="AP72" s="49" t="e">
        <f>#REF!*AE72</f>
        <v>#REF!</v>
      </c>
      <c r="AQ72" s="49" t="e">
        <f>#REF!*AF72</f>
        <v>#REF!</v>
      </c>
      <c r="AR72" s="49" t="e">
        <f>#REF!*AG72</f>
        <v>#REF!</v>
      </c>
      <c r="AS72" s="49" t="e">
        <f>#REF!*AH72</f>
        <v>#REF!</v>
      </c>
      <c r="AT72" s="49" t="e">
        <f>#REF!*AI72</f>
        <v>#REF!</v>
      </c>
      <c r="AU72" s="49" t="e">
        <f>#REF!*AJ72</f>
        <v>#REF!</v>
      </c>
      <c r="AV72" s="49" t="e">
        <f>#REF!*AK72</f>
        <v>#REF!</v>
      </c>
      <c r="AW72" s="49" t="e">
        <f>#REF!*AL72</f>
        <v>#REF!</v>
      </c>
    </row>
    <row r="73" spans="1:50" ht="18.75" hidden="1" x14ac:dyDescent="0.25">
      <c r="A73" s="19"/>
      <c r="B73" s="72"/>
      <c r="C73" s="11"/>
      <c r="D73" s="11"/>
      <c r="E73" s="45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4"/>
      <c r="AB73" s="49" t="e">
        <f>#REF!</f>
        <v>#REF!</v>
      </c>
      <c r="AC73" s="49">
        <f t="shared" si="109"/>
        <v>0</v>
      </c>
      <c r="AD73" s="49">
        <f t="shared" si="109"/>
        <v>0</v>
      </c>
      <c r="AE73" s="49">
        <f t="shared" si="109"/>
        <v>0</v>
      </c>
      <c r="AF73" s="49">
        <f t="shared" si="109"/>
        <v>0</v>
      </c>
      <c r="AG73" s="49">
        <f t="shared" si="109"/>
        <v>0</v>
      </c>
      <c r="AH73" s="49">
        <f t="shared" si="109"/>
        <v>0</v>
      </c>
      <c r="AI73" s="49">
        <f t="shared" si="109"/>
        <v>0</v>
      </c>
      <c r="AJ73" s="49">
        <f t="shared" si="109"/>
        <v>0</v>
      </c>
      <c r="AK73" s="49">
        <f t="shared" si="109"/>
        <v>0</v>
      </c>
      <c r="AL73" s="49">
        <f t="shared" si="109"/>
        <v>0</v>
      </c>
      <c r="AN73" s="49" t="e">
        <f>#REF!*AC73</f>
        <v>#REF!</v>
      </c>
      <c r="AO73" s="49" t="e">
        <f>#REF!*AD73</f>
        <v>#REF!</v>
      </c>
      <c r="AP73" s="49" t="e">
        <f>#REF!*AE73</f>
        <v>#REF!</v>
      </c>
      <c r="AQ73" s="49" t="e">
        <f>#REF!*AF73</f>
        <v>#REF!</v>
      </c>
      <c r="AR73" s="49" t="e">
        <f>#REF!*AG73</f>
        <v>#REF!</v>
      </c>
      <c r="AS73" s="49" t="e">
        <f>#REF!*AH73</f>
        <v>#REF!</v>
      </c>
      <c r="AT73" s="49" t="e">
        <f>#REF!*AI73</f>
        <v>#REF!</v>
      </c>
      <c r="AU73" s="49" t="e">
        <f>#REF!*AJ73</f>
        <v>#REF!</v>
      </c>
      <c r="AV73" s="49" t="e">
        <f>#REF!*AK73</f>
        <v>#REF!</v>
      </c>
      <c r="AW73" s="49" t="e">
        <f>#REF!*AL73</f>
        <v>#REF!</v>
      </c>
    </row>
    <row r="74" spans="1:50" ht="18.75" hidden="1" x14ac:dyDescent="0.25">
      <c r="A74" s="19"/>
      <c r="B74" s="72"/>
      <c r="C74" s="11"/>
      <c r="D74" s="11"/>
      <c r="E74" s="45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4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</row>
    <row r="75" spans="1:50" ht="18.75" hidden="1" x14ac:dyDescent="0.25">
      <c r="A75" s="19"/>
      <c r="B75" s="72"/>
      <c r="C75" s="11"/>
      <c r="D75" s="11"/>
      <c r="E75" s="45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4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</row>
    <row r="76" spans="1:50" ht="18.75" hidden="1" x14ac:dyDescent="0.25">
      <c r="A76" s="19"/>
      <c r="B76" s="72"/>
      <c r="C76" s="11"/>
      <c r="D76" s="11"/>
      <c r="E76" s="45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4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</row>
    <row r="77" spans="1:50" ht="18.75" hidden="1" x14ac:dyDescent="0.25">
      <c r="A77" s="19"/>
      <c r="B77" s="72"/>
      <c r="C77" s="11"/>
      <c r="D77" s="11"/>
      <c r="E77" s="45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4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</row>
    <row r="78" spans="1:50" ht="18.75" hidden="1" x14ac:dyDescent="0.25">
      <c r="A78" s="19"/>
      <c r="B78" s="72"/>
      <c r="C78" s="11"/>
      <c r="D78" s="11"/>
      <c r="E78" s="45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4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</row>
    <row r="79" spans="1:50" ht="18.75" hidden="1" x14ac:dyDescent="0.25">
      <c r="A79" s="19"/>
      <c r="B79" s="72"/>
      <c r="C79" s="11"/>
      <c r="D79" s="11"/>
      <c r="E79" s="45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4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</row>
    <row r="80" spans="1:50" ht="18.75" hidden="1" x14ac:dyDescent="0.25">
      <c r="A80" s="19"/>
      <c r="B80" s="72"/>
      <c r="C80" s="11"/>
      <c r="D80" s="11"/>
      <c r="E80" s="45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4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</row>
    <row r="81" spans="1:50" ht="18.75" hidden="1" x14ac:dyDescent="0.25">
      <c r="A81" s="19"/>
      <c r="B81" s="86"/>
      <c r="C81" s="45"/>
      <c r="D81" s="45"/>
      <c r="E81" s="45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4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</row>
    <row r="82" spans="1:50" ht="30" hidden="1" x14ac:dyDescent="0.25">
      <c r="A82" s="19"/>
      <c r="B82" s="254"/>
      <c r="C82" s="254"/>
      <c r="D82" s="254"/>
      <c r="E82" s="254"/>
      <c r="F82" s="263"/>
      <c r="G82" s="263"/>
      <c r="H82" s="263"/>
      <c r="I82" s="263"/>
      <c r="J82" s="263"/>
      <c r="K82" s="263"/>
      <c r="L82" s="263"/>
      <c r="M82" s="263"/>
      <c r="N82" s="263"/>
      <c r="O82" s="263"/>
      <c r="P82" s="263"/>
      <c r="Q82" s="263"/>
      <c r="R82" s="263"/>
      <c r="S82" s="263"/>
      <c r="T82" s="263"/>
      <c r="U82" s="263"/>
      <c r="V82" s="263"/>
      <c r="W82" s="263"/>
      <c r="X82" s="263"/>
      <c r="Y82" s="263"/>
      <c r="Z82" s="264"/>
      <c r="AA82" s="4"/>
      <c r="AB82" s="50" t="e">
        <f>IF(#REF!="",0,#REF!)</f>
        <v>#REF!</v>
      </c>
      <c r="AC82" s="49">
        <f t="shared" ref="AC82:AM82" si="110">F106</f>
        <v>0</v>
      </c>
      <c r="AD82" s="49">
        <f t="shared" si="110"/>
        <v>0</v>
      </c>
      <c r="AE82" s="49">
        <f t="shared" si="110"/>
        <v>0</v>
      </c>
      <c r="AF82" s="49">
        <f t="shared" si="110"/>
        <v>0</v>
      </c>
      <c r="AG82" s="49">
        <f t="shared" si="110"/>
        <v>0</v>
      </c>
      <c r="AH82" s="49">
        <f t="shared" si="110"/>
        <v>0</v>
      </c>
      <c r="AI82" s="49">
        <f t="shared" si="110"/>
        <v>0</v>
      </c>
      <c r="AJ82" s="49">
        <f t="shared" si="110"/>
        <v>0</v>
      </c>
      <c r="AK82" s="49">
        <f t="shared" si="110"/>
        <v>0</v>
      </c>
      <c r="AL82" s="49">
        <f t="shared" si="110"/>
        <v>0</v>
      </c>
      <c r="AM82" s="49">
        <f t="shared" si="110"/>
        <v>0</v>
      </c>
      <c r="AN82" s="49" t="e">
        <f t="shared" si="13"/>
        <v>#REF!</v>
      </c>
      <c r="AO82" s="49" t="e">
        <f t="shared" si="14"/>
        <v>#REF!</v>
      </c>
      <c r="AP82" s="49" t="e">
        <f t="shared" si="15"/>
        <v>#REF!</v>
      </c>
      <c r="AQ82" s="49" t="e">
        <f t="shared" si="16"/>
        <v>#REF!</v>
      </c>
      <c r="AR82" s="49" t="e">
        <f t="shared" si="17"/>
        <v>#REF!</v>
      </c>
      <c r="AS82" s="49" t="e">
        <f t="shared" si="18"/>
        <v>#REF!</v>
      </c>
      <c r="AT82" s="49" t="e">
        <f t="shared" si="19"/>
        <v>#REF!</v>
      </c>
      <c r="AU82" s="49" t="e">
        <f t="shared" si="20"/>
        <v>#REF!</v>
      </c>
      <c r="AV82" s="49" t="e">
        <f t="shared" si="21"/>
        <v>#REF!</v>
      </c>
      <c r="AW82" s="49" t="e">
        <f t="shared" si="22"/>
        <v>#REF!</v>
      </c>
      <c r="AX82" s="49" t="e">
        <f t="shared" si="23"/>
        <v>#REF!</v>
      </c>
    </row>
    <row r="83" spans="1:50" ht="23.25" hidden="1" x14ac:dyDescent="0.25">
      <c r="A83" s="19"/>
      <c r="B83" s="255"/>
      <c r="C83" s="255"/>
      <c r="D83" s="255"/>
      <c r="E83" s="255"/>
      <c r="F83" s="259"/>
      <c r="G83" s="259"/>
      <c r="H83" s="259"/>
      <c r="I83" s="259"/>
      <c r="J83" s="259"/>
      <c r="K83" s="259"/>
      <c r="L83" s="259"/>
      <c r="M83" s="259"/>
      <c r="N83" s="259"/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59"/>
      <c r="Z83" s="260"/>
      <c r="AA83" s="4"/>
      <c r="AB83" s="50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</row>
    <row r="84" spans="1:50" ht="38.25" hidden="1" customHeight="1" x14ac:dyDescent="0.25">
      <c r="A84" s="19"/>
      <c r="B84" s="40"/>
      <c r="C84" s="41"/>
      <c r="D84" s="41"/>
      <c r="E84" s="41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4"/>
      <c r="AB84" s="50" t="e">
        <f>IF(#REF!="",0,#REF!)</f>
        <v>#REF!</v>
      </c>
      <c r="AC84" s="49">
        <f t="shared" ref="AC84:AM90" si="111">F114</f>
        <v>0</v>
      </c>
      <c r="AD84" s="49">
        <f t="shared" si="111"/>
        <v>0</v>
      </c>
      <c r="AE84" s="49">
        <f t="shared" si="111"/>
        <v>0</v>
      </c>
      <c r="AF84" s="49">
        <f t="shared" si="111"/>
        <v>0</v>
      </c>
      <c r="AG84" s="49">
        <f t="shared" si="111"/>
        <v>0</v>
      </c>
      <c r="AH84" s="49">
        <f t="shared" si="111"/>
        <v>0</v>
      </c>
      <c r="AI84" s="49">
        <f t="shared" si="111"/>
        <v>0</v>
      </c>
      <c r="AJ84" s="49">
        <f t="shared" si="111"/>
        <v>0</v>
      </c>
      <c r="AK84" s="49">
        <f t="shared" si="111"/>
        <v>0</v>
      </c>
      <c r="AL84" s="49">
        <f t="shared" si="111"/>
        <v>0</v>
      </c>
      <c r="AM84" s="49">
        <f t="shared" si="111"/>
        <v>0</v>
      </c>
      <c r="AN84" s="49" t="e">
        <f t="shared" si="13"/>
        <v>#REF!</v>
      </c>
      <c r="AO84" s="49" t="e">
        <f t="shared" si="14"/>
        <v>#REF!</v>
      </c>
      <c r="AP84" s="49" t="e">
        <f t="shared" si="15"/>
        <v>#REF!</v>
      </c>
      <c r="AQ84" s="49" t="e">
        <f t="shared" si="16"/>
        <v>#REF!</v>
      </c>
      <c r="AR84" s="49" t="e">
        <f t="shared" si="17"/>
        <v>#REF!</v>
      </c>
      <c r="AS84" s="49" t="e">
        <f t="shared" si="18"/>
        <v>#REF!</v>
      </c>
      <c r="AT84" s="49" t="e">
        <f t="shared" si="19"/>
        <v>#REF!</v>
      </c>
      <c r="AU84" s="49" t="e">
        <f t="shared" si="20"/>
        <v>#REF!</v>
      </c>
      <c r="AV84" s="49" t="e">
        <f t="shared" si="21"/>
        <v>#REF!</v>
      </c>
      <c r="AW84" s="49" t="e">
        <f t="shared" si="22"/>
        <v>#REF!</v>
      </c>
      <c r="AX84" s="49" t="e">
        <f t="shared" si="23"/>
        <v>#REF!</v>
      </c>
    </row>
    <row r="85" spans="1:50" ht="30.75" hidden="1" customHeight="1" x14ac:dyDescent="0.25">
      <c r="A85" s="19"/>
      <c r="B85" s="72"/>
      <c r="C85" s="11"/>
      <c r="D85" s="11"/>
      <c r="E85" s="45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4"/>
      <c r="AB85" s="50" t="e">
        <f>IF(#REF!="",0,#REF!)</f>
        <v>#REF!</v>
      </c>
      <c r="AC85" s="49">
        <f t="shared" si="111"/>
        <v>0</v>
      </c>
      <c r="AD85" s="49">
        <f t="shared" si="111"/>
        <v>0</v>
      </c>
      <c r="AE85" s="49">
        <f t="shared" si="111"/>
        <v>0</v>
      </c>
      <c r="AF85" s="49">
        <f t="shared" si="111"/>
        <v>0</v>
      </c>
      <c r="AG85" s="49">
        <f t="shared" si="111"/>
        <v>0</v>
      </c>
      <c r="AH85" s="49">
        <f t="shared" si="111"/>
        <v>0</v>
      </c>
      <c r="AI85" s="49">
        <f t="shared" si="111"/>
        <v>0</v>
      </c>
      <c r="AJ85" s="49">
        <f t="shared" si="111"/>
        <v>0</v>
      </c>
      <c r="AK85" s="49">
        <f t="shared" si="111"/>
        <v>0</v>
      </c>
      <c r="AL85" s="49">
        <f t="shared" si="111"/>
        <v>0</v>
      </c>
      <c r="AM85" s="49">
        <f t="shared" si="111"/>
        <v>0</v>
      </c>
      <c r="AN85" s="49" t="e">
        <f t="shared" si="13"/>
        <v>#REF!</v>
      </c>
      <c r="AO85" s="49" t="e">
        <f t="shared" si="14"/>
        <v>#REF!</v>
      </c>
      <c r="AP85" s="49" t="e">
        <f t="shared" si="15"/>
        <v>#REF!</v>
      </c>
      <c r="AQ85" s="49" t="e">
        <f t="shared" si="16"/>
        <v>#REF!</v>
      </c>
      <c r="AR85" s="49" t="e">
        <f t="shared" si="17"/>
        <v>#REF!</v>
      </c>
      <c r="AS85" s="49" t="e">
        <f t="shared" si="18"/>
        <v>#REF!</v>
      </c>
      <c r="AT85" s="49" t="e">
        <f t="shared" si="19"/>
        <v>#REF!</v>
      </c>
      <c r="AU85" s="49" t="e">
        <f t="shared" si="20"/>
        <v>#REF!</v>
      </c>
      <c r="AV85" s="49" t="e">
        <f t="shared" si="21"/>
        <v>#REF!</v>
      </c>
      <c r="AW85" s="49" t="e">
        <f t="shared" si="22"/>
        <v>#REF!</v>
      </c>
      <c r="AX85" s="49" t="e">
        <f t="shared" si="23"/>
        <v>#REF!</v>
      </c>
    </row>
    <row r="86" spans="1:50" ht="26.25" hidden="1" customHeight="1" x14ac:dyDescent="0.25">
      <c r="A86" s="19"/>
      <c r="B86" s="72"/>
      <c r="C86" s="11"/>
      <c r="D86" s="11"/>
      <c r="E86" s="45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4"/>
      <c r="AB86" s="50" t="e">
        <f>IF(#REF!="",0,#REF!)</f>
        <v>#REF!</v>
      </c>
      <c r="AC86" s="49">
        <f t="shared" si="111"/>
        <v>0</v>
      </c>
      <c r="AD86" s="49">
        <f t="shared" si="111"/>
        <v>0</v>
      </c>
      <c r="AE86" s="49">
        <f t="shared" si="111"/>
        <v>0</v>
      </c>
      <c r="AF86" s="49">
        <f t="shared" si="111"/>
        <v>0</v>
      </c>
      <c r="AG86" s="49">
        <f t="shared" si="111"/>
        <v>0</v>
      </c>
      <c r="AH86" s="49">
        <f t="shared" si="111"/>
        <v>0</v>
      </c>
      <c r="AI86" s="49">
        <f t="shared" si="111"/>
        <v>0</v>
      </c>
      <c r="AJ86" s="49">
        <f t="shared" si="111"/>
        <v>0</v>
      </c>
      <c r="AK86" s="49">
        <f t="shared" si="111"/>
        <v>0</v>
      </c>
      <c r="AL86" s="49">
        <f t="shared" si="111"/>
        <v>0</v>
      </c>
      <c r="AM86" s="49">
        <f t="shared" si="111"/>
        <v>0</v>
      </c>
      <c r="AN86" s="49" t="e">
        <f t="shared" ref="AN86:AN146" si="112">AB86*AC86</f>
        <v>#REF!</v>
      </c>
      <c r="AO86" s="49" t="e">
        <f t="shared" ref="AO86:AO146" si="113">AB86*AD86</f>
        <v>#REF!</v>
      </c>
      <c r="AP86" s="49" t="e">
        <f t="shared" ref="AP86:AP146" si="114">AB86*AE86</f>
        <v>#REF!</v>
      </c>
      <c r="AQ86" s="49" t="e">
        <f t="shared" ref="AQ86:AQ146" si="115">AB86*AF86</f>
        <v>#REF!</v>
      </c>
      <c r="AR86" s="49" t="e">
        <f t="shared" ref="AR86:AR146" si="116">AB86*AG86</f>
        <v>#REF!</v>
      </c>
      <c r="AS86" s="49" t="e">
        <f t="shared" ref="AS86:AS146" si="117">AB86*AH86</f>
        <v>#REF!</v>
      </c>
      <c r="AT86" s="49" t="e">
        <f t="shared" ref="AT86:AT146" si="118">AB86*AI86</f>
        <v>#REF!</v>
      </c>
      <c r="AU86" s="49" t="e">
        <f t="shared" ref="AU86:AU146" si="119">AB86*AJ86</f>
        <v>#REF!</v>
      </c>
      <c r="AV86" s="49" t="e">
        <f t="shared" ref="AV86:AV146" si="120">AB86*AK86</f>
        <v>#REF!</v>
      </c>
      <c r="AW86" s="49" t="e">
        <f t="shared" ref="AW86:AW146" si="121">AB86*AL86</f>
        <v>#REF!</v>
      </c>
      <c r="AX86" s="49" t="e">
        <f t="shared" ref="AX86:AX138" si="122">AB86*AM86</f>
        <v>#REF!</v>
      </c>
    </row>
    <row r="87" spans="1:50" ht="18.75" hidden="1" x14ac:dyDescent="0.25">
      <c r="A87" s="19"/>
      <c r="B87" s="72"/>
      <c r="C87" s="11"/>
      <c r="D87" s="11"/>
      <c r="E87" s="45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4"/>
      <c r="AB87" s="50" t="e">
        <f>IF(#REF!="",0,#REF!)</f>
        <v>#REF!</v>
      </c>
      <c r="AC87" s="49">
        <f t="shared" si="111"/>
        <v>0</v>
      </c>
      <c r="AD87" s="49">
        <f t="shared" si="111"/>
        <v>0</v>
      </c>
      <c r="AE87" s="49">
        <f t="shared" si="111"/>
        <v>0</v>
      </c>
      <c r="AF87" s="49">
        <f t="shared" si="111"/>
        <v>0</v>
      </c>
      <c r="AG87" s="49">
        <f t="shared" si="111"/>
        <v>0</v>
      </c>
      <c r="AH87" s="49">
        <f t="shared" si="111"/>
        <v>0</v>
      </c>
      <c r="AI87" s="49">
        <f t="shared" si="111"/>
        <v>0</v>
      </c>
      <c r="AJ87" s="49">
        <f t="shared" si="111"/>
        <v>0</v>
      </c>
      <c r="AK87" s="49">
        <f t="shared" si="111"/>
        <v>0</v>
      </c>
      <c r="AL87" s="49">
        <f t="shared" si="111"/>
        <v>0</v>
      </c>
      <c r="AM87" s="49">
        <f t="shared" si="111"/>
        <v>0</v>
      </c>
      <c r="AN87" s="49" t="e">
        <f t="shared" si="112"/>
        <v>#REF!</v>
      </c>
      <c r="AO87" s="49" t="e">
        <f t="shared" si="113"/>
        <v>#REF!</v>
      </c>
      <c r="AP87" s="49" t="e">
        <f t="shared" si="114"/>
        <v>#REF!</v>
      </c>
      <c r="AQ87" s="49" t="e">
        <f t="shared" si="115"/>
        <v>#REF!</v>
      </c>
      <c r="AR87" s="49" t="e">
        <f t="shared" si="116"/>
        <v>#REF!</v>
      </c>
      <c r="AS87" s="49" t="e">
        <f t="shared" si="117"/>
        <v>#REF!</v>
      </c>
      <c r="AT87" s="49" t="e">
        <f t="shared" si="118"/>
        <v>#REF!</v>
      </c>
      <c r="AU87" s="49" t="e">
        <f t="shared" si="119"/>
        <v>#REF!</v>
      </c>
      <c r="AV87" s="49" t="e">
        <f t="shared" si="120"/>
        <v>#REF!</v>
      </c>
      <c r="AW87" s="49" t="e">
        <f t="shared" si="121"/>
        <v>#REF!</v>
      </c>
      <c r="AX87" s="49" t="e">
        <f t="shared" si="122"/>
        <v>#REF!</v>
      </c>
    </row>
    <row r="88" spans="1:50" ht="16.5" hidden="1" customHeight="1" x14ac:dyDescent="0.25">
      <c r="A88" s="19"/>
      <c r="B88" s="72"/>
      <c r="C88" s="11"/>
      <c r="D88" s="11"/>
      <c r="E88" s="45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4"/>
      <c r="AB88" s="50" t="e">
        <f>IF(#REF!="",0,#REF!)</f>
        <v>#REF!</v>
      </c>
      <c r="AC88" s="49">
        <f t="shared" si="111"/>
        <v>0</v>
      </c>
      <c r="AD88" s="49">
        <f t="shared" si="111"/>
        <v>0</v>
      </c>
      <c r="AE88" s="49">
        <f t="shared" si="111"/>
        <v>0</v>
      </c>
      <c r="AF88" s="49">
        <f t="shared" si="111"/>
        <v>0</v>
      </c>
      <c r="AG88" s="49">
        <f t="shared" si="111"/>
        <v>0</v>
      </c>
      <c r="AH88" s="49">
        <f t="shared" si="111"/>
        <v>0</v>
      </c>
      <c r="AI88" s="49">
        <f t="shared" si="111"/>
        <v>0</v>
      </c>
      <c r="AJ88" s="49">
        <f t="shared" si="111"/>
        <v>0</v>
      </c>
      <c r="AK88" s="49">
        <f t="shared" si="111"/>
        <v>0</v>
      </c>
      <c r="AL88" s="49">
        <f t="shared" si="111"/>
        <v>0</v>
      </c>
      <c r="AM88" s="49">
        <f t="shared" si="111"/>
        <v>0</v>
      </c>
      <c r="AN88" s="49" t="e">
        <f t="shared" si="112"/>
        <v>#REF!</v>
      </c>
      <c r="AO88" s="49" t="e">
        <f t="shared" si="113"/>
        <v>#REF!</v>
      </c>
      <c r="AP88" s="49" t="e">
        <f t="shared" si="114"/>
        <v>#REF!</v>
      </c>
      <c r="AQ88" s="49" t="e">
        <f t="shared" si="115"/>
        <v>#REF!</v>
      </c>
      <c r="AR88" s="49" t="e">
        <f t="shared" si="116"/>
        <v>#REF!</v>
      </c>
      <c r="AS88" s="49" t="e">
        <f t="shared" si="117"/>
        <v>#REF!</v>
      </c>
      <c r="AT88" s="49" t="e">
        <f t="shared" si="118"/>
        <v>#REF!</v>
      </c>
      <c r="AU88" s="49" t="e">
        <f t="shared" si="119"/>
        <v>#REF!</v>
      </c>
      <c r="AV88" s="49" t="e">
        <f t="shared" si="120"/>
        <v>#REF!</v>
      </c>
      <c r="AW88" s="49" t="e">
        <f t="shared" si="121"/>
        <v>#REF!</v>
      </c>
      <c r="AX88" s="49" t="e">
        <f t="shared" si="122"/>
        <v>#REF!</v>
      </c>
    </row>
    <row r="89" spans="1:50" ht="18.75" hidden="1" x14ac:dyDescent="0.25">
      <c r="A89" s="19"/>
      <c r="B89" s="72"/>
      <c r="C89" s="11"/>
      <c r="D89" s="11"/>
      <c r="E89" s="45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4"/>
      <c r="AB89" s="50" t="e">
        <f>IF(#REF!="",0,#REF!)</f>
        <v>#REF!</v>
      </c>
      <c r="AC89" s="49">
        <f t="shared" si="111"/>
        <v>0</v>
      </c>
      <c r="AD89" s="49">
        <f t="shared" si="111"/>
        <v>0</v>
      </c>
      <c r="AE89" s="49">
        <f t="shared" si="111"/>
        <v>0</v>
      </c>
      <c r="AF89" s="49">
        <f t="shared" si="111"/>
        <v>0</v>
      </c>
      <c r="AG89" s="49">
        <f t="shared" si="111"/>
        <v>0</v>
      </c>
      <c r="AH89" s="49">
        <f t="shared" si="111"/>
        <v>0</v>
      </c>
      <c r="AI89" s="49">
        <f t="shared" si="111"/>
        <v>0</v>
      </c>
      <c r="AJ89" s="49">
        <f t="shared" si="111"/>
        <v>0</v>
      </c>
      <c r="AK89" s="49">
        <f t="shared" si="111"/>
        <v>0</v>
      </c>
      <c r="AL89" s="49">
        <f t="shared" si="111"/>
        <v>0</v>
      </c>
      <c r="AM89" s="49">
        <f t="shared" si="111"/>
        <v>0</v>
      </c>
      <c r="AN89" s="49" t="e">
        <f t="shared" si="112"/>
        <v>#REF!</v>
      </c>
      <c r="AO89" s="49" t="e">
        <f t="shared" si="113"/>
        <v>#REF!</v>
      </c>
      <c r="AP89" s="49" t="e">
        <f t="shared" si="114"/>
        <v>#REF!</v>
      </c>
      <c r="AQ89" s="49" t="e">
        <f t="shared" si="115"/>
        <v>#REF!</v>
      </c>
      <c r="AR89" s="49" t="e">
        <f t="shared" si="116"/>
        <v>#REF!</v>
      </c>
      <c r="AS89" s="49" t="e">
        <f t="shared" si="117"/>
        <v>#REF!</v>
      </c>
      <c r="AT89" s="49" t="e">
        <f t="shared" si="118"/>
        <v>#REF!</v>
      </c>
      <c r="AU89" s="49" t="e">
        <f t="shared" si="119"/>
        <v>#REF!</v>
      </c>
      <c r="AV89" s="49" t="e">
        <f t="shared" si="120"/>
        <v>#REF!</v>
      </c>
      <c r="AW89" s="49" t="e">
        <f t="shared" si="121"/>
        <v>#REF!</v>
      </c>
      <c r="AX89" s="49" t="e">
        <f t="shared" si="122"/>
        <v>#REF!</v>
      </c>
    </row>
    <row r="90" spans="1:50" ht="18.75" hidden="1" x14ac:dyDescent="0.25">
      <c r="A90" s="19"/>
      <c r="B90" s="72"/>
      <c r="C90" s="11"/>
      <c r="D90" s="11"/>
      <c r="E90" s="45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4"/>
      <c r="AB90" s="50" t="e">
        <f>IF(#REF!="",0,#REF!)</f>
        <v>#REF!</v>
      </c>
      <c r="AC90" s="49">
        <f t="shared" si="111"/>
        <v>0</v>
      </c>
      <c r="AD90" s="49">
        <f t="shared" si="111"/>
        <v>0</v>
      </c>
      <c r="AE90" s="49">
        <f t="shared" si="111"/>
        <v>0</v>
      </c>
      <c r="AF90" s="49">
        <f t="shared" si="111"/>
        <v>0</v>
      </c>
      <c r="AG90" s="49">
        <f t="shared" si="111"/>
        <v>0</v>
      </c>
      <c r="AH90" s="49">
        <f t="shared" si="111"/>
        <v>0</v>
      </c>
      <c r="AI90" s="49">
        <f t="shared" si="111"/>
        <v>0</v>
      </c>
      <c r="AJ90" s="49">
        <f t="shared" si="111"/>
        <v>0</v>
      </c>
      <c r="AK90" s="49">
        <f t="shared" si="111"/>
        <v>0</v>
      </c>
      <c r="AL90" s="49">
        <f t="shared" si="111"/>
        <v>0</v>
      </c>
      <c r="AM90" s="49">
        <f t="shared" si="111"/>
        <v>0</v>
      </c>
      <c r="AN90" s="49" t="e">
        <f t="shared" si="112"/>
        <v>#REF!</v>
      </c>
      <c r="AO90" s="49" t="e">
        <f t="shared" si="113"/>
        <v>#REF!</v>
      </c>
      <c r="AP90" s="49" t="e">
        <f t="shared" si="114"/>
        <v>#REF!</v>
      </c>
      <c r="AQ90" s="49" t="e">
        <f t="shared" si="115"/>
        <v>#REF!</v>
      </c>
      <c r="AR90" s="49" t="e">
        <f t="shared" si="116"/>
        <v>#REF!</v>
      </c>
      <c r="AS90" s="49" t="e">
        <f t="shared" si="117"/>
        <v>#REF!</v>
      </c>
      <c r="AT90" s="49" t="e">
        <f t="shared" si="118"/>
        <v>#REF!</v>
      </c>
      <c r="AU90" s="49" t="e">
        <f t="shared" si="119"/>
        <v>#REF!</v>
      </c>
      <c r="AV90" s="49" t="e">
        <f t="shared" si="120"/>
        <v>#REF!</v>
      </c>
      <c r="AW90" s="49" t="e">
        <f t="shared" si="121"/>
        <v>#REF!</v>
      </c>
      <c r="AX90" s="49" t="e">
        <f t="shared" si="122"/>
        <v>#REF!</v>
      </c>
    </row>
    <row r="91" spans="1:50" ht="18.75" hidden="1" x14ac:dyDescent="0.25">
      <c r="A91" s="19"/>
      <c r="B91" s="72"/>
      <c r="C91" s="11"/>
      <c r="D91" s="11"/>
      <c r="E91" s="45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4"/>
      <c r="AB91" s="50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</row>
    <row r="92" spans="1:50" ht="18.75" hidden="1" x14ac:dyDescent="0.25">
      <c r="A92" s="19"/>
      <c r="B92" s="72"/>
      <c r="C92" s="11"/>
      <c r="D92" s="11"/>
      <c r="E92" s="45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4"/>
      <c r="AB92" s="50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</row>
    <row r="93" spans="1:50" ht="18.75" hidden="1" x14ac:dyDescent="0.25">
      <c r="A93" s="19"/>
      <c r="B93" s="72"/>
      <c r="C93" s="11"/>
      <c r="D93" s="11"/>
      <c r="E93" s="45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4"/>
      <c r="AB93" s="50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</row>
    <row r="94" spans="1:50" ht="18.75" hidden="1" x14ac:dyDescent="0.25">
      <c r="A94" s="19"/>
      <c r="B94" s="72"/>
      <c r="C94" s="11"/>
      <c r="D94" s="11"/>
      <c r="E94" s="45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4"/>
      <c r="AB94" s="50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</row>
    <row r="95" spans="1:50" ht="18.75" hidden="1" x14ac:dyDescent="0.25">
      <c r="A95" s="19"/>
      <c r="B95" s="72"/>
      <c r="C95" s="11"/>
      <c r="D95" s="11"/>
      <c r="E95" s="45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4"/>
      <c r="AB95" s="50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</row>
    <row r="96" spans="1:50" ht="18.75" hidden="1" x14ac:dyDescent="0.25">
      <c r="A96" s="19"/>
      <c r="B96" s="72"/>
      <c r="C96" s="11"/>
      <c r="D96" s="11"/>
      <c r="E96" s="45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4"/>
      <c r="AB96" s="50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</row>
    <row r="97" spans="1:50" ht="18.75" hidden="1" x14ac:dyDescent="0.25">
      <c r="A97" s="19"/>
      <c r="B97" s="86"/>
      <c r="C97" s="45"/>
      <c r="D97" s="45"/>
      <c r="E97" s="45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4"/>
      <c r="AB97" s="50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</row>
    <row r="98" spans="1:50" ht="30" hidden="1" x14ac:dyDescent="0.25">
      <c r="A98" s="19"/>
      <c r="B98" s="249"/>
      <c r="C98" s="249"/>
      <c r="D98" s="249"/>
      <c r="E98" s="249"/>
      <c r="F98" s="300"/>
      <c r="G98" s="300"/>
      <c r="H98" s="300"/>
      <c r="I98" s="300"/>
      <c r="J98" s="300"/>
      <c r="K98" s="300"/>
      <c r="L98" s="300"/>
      <c r="M98" s="300"/>
      <c r="N98" s="300"/>
      <c r="O98" s="300"/>
      <c r="P98" s="300"/>
      <c r="Q98" s="300"/>
      <c r="R98" s="300"/>
      <c r="S98" s="300"/>
      <c r="T98" s="300"/>
      <c r="U98" s="300"/>
      <c r="V98" s="300"/>
      <c r="W98" s="300"/>
      <c r="X98" s="300"/>
      <c r="Y98" s="300"/>
      <c r="Z98" s="301"/>
      <c r="AA98" s="4"/>
      <c r="AB98" s="50" t="e">
        <f>IF(#REF!="",0,#REF!)</f>
        <v>#REF!</v>
      </c>
      <c r="AC98" s="49">
        <f t="shared" ref="AC98:AM98" si="123">F122</f>
        <v>0</v>
      </c>
      <c r="AD98" s="49">
        <f t="shared" si="123"/>
        <v>0</v>
      </c>
      <c r="AE98" s="49">
        <f t="shared" si="123"/>
        <v>0</v>
      </c>
      <c r="AF98" s="49">
        <f t="shared" si="123"/>
        <v>0</v>
      </c>
      <c r="AG98" s="49">
        <f t="shared" si="123"/>
        <v>0</v>
      </c>
      <c r="AH98" s="49">
        <f t="shared" si="123"/>
        <v>0</v>
      </c>
      <c r="AI98" s="49">
        <f t="shared" si="123"/>
        <v>0</v>
      </c>
      <c r="AJ98" s="49">
        <f t="shared" si="123"/>
        <v>0</v>
      </c>
      <c r="AK98" s="49">
        <f t="shared" si="123"/>
        <v>0</v>
      </c>
      <c r="AL98" s="49">
        <f t="shared" si="123"/>
        <v>0</v>
      </c>
      <c r="AM98" s="49">
        <f t="shared" si="123"/>
        <v>0</v>
      </c>
      <c r="AN98" s="49" t="e">
        <f t="shared" si="112"/>
        <v>#REF!</v>
      </c>
      <c r="AO98" s="49" t="e">
        <f t="shared" si="113"/>
        <v>#REF!</v>
      </c>
      <c r="AP98" s="49" t="e">
        <f t="shared" si="114"/>
        <v>#REF!</v>
      </c>
      <c r="AQ98" s="49" t="e">
        <f t="shared" si="115"/>
        <v>#REF!</v>
      </c>
      <c r="AR98" s="49" t="e">
        <f t="shared" si="116"/>
        <v>#REF!</v>
      </c>
      <c r="AS98" s="49" t="e">
        <f t="shared" si="117"/>
        <v>#REF!</v>
      </c>
      <c r="AT98" s="49" t="e">
        <f t="shared" si="118"/>
        <v>#REF!</v>
      </c>
      <c r="AU98" s="49" t="e">
        <f t="shared" si="119"/>
        <v>#REF!</v>
      </c>
      <c r="AV98" s="49" t="e">
        <f t="shared" si="120"/>
        <v>#REF!</v>
      </c>
      <c r="AW98" s="49" t="e">
        <f t="shared" si="121"/>
        <v>#REF!</v>
      </c>
      <c r="AX98" s="49" t="e">
        <f t="shared" si="122"/>
        <v>#REF!</v>
      </c>
    </row>
    <row r="99" spans="1:50" ht="23.25" hidden="1" customHeight="1" x14ac:dyDescent="0.25">
      <c r="A99" s="19"/>
      <c r="B99" s="256"/>
      <c r="C99" s="256"/>
      <c r="D99" s="256"/>
      <c r="E99" s="256"/>
      <c r="F99" s="257"/>
      <c r="G99" s="257"/>
      <c r="H99" s="257"/>
      <c r="I99" s="257"/>
      <c r="J99" s="257"/>
      <c r="K99" s="257"/>
      <c r="L99" s="257"/>
      <c r="M99" s="257"/>
      <c r="N99" s="257"/>
      <c r="O99" s="257"/>
      <c r="P99" s="257"/>
      <c r="Q99" s="257"/>
      <c r="R99" s="257"/>
      <c r="S99" s="257"/>
      <c r="T99" s="257"/>
      <c r="U99" s="257"/>
      <c r="V99" s="257"/>
      <c r="W99" s="257"/>
      <c r="X99" s="257"/>
      <c r="Y99" s="257"/>
      <c r="Z99" s="258"/>
      <c r="AA99" s="4"/>
      <c r="AB99" s="50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</row>
    <row r="100" spans="1:50" ht="25.5" hidden="1" customHeight="1" x14ac:dyDescent="0.25">
      <c r="A100" s="19"/>
      <c r="B100" s="42"/>
      <c r="C100" s="69"/>
      <c r="D100" s="69"/>
      <c r="E100" s="69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4"/>
      <c r="AB100" s="50" t="e">
        <f>IF(#REF!="",0,#REF!)</f>
        <v>#REF!</v>
      </c>
      <c r="AC100" s="49">
        <f t="shared" ref="AC100:AM106" si="124">F130</f>
        <v>0</v>
      </c>
      <c r="AD100" s="49">
        <f t="shared" si="124"/>
        <v>0</v>
      </c>
      <c r="AE100" s="49">
        <f t="shared" si="124"/>
        <v>0</v>
      </c>
      <c r="AF100" s="49">
        <f t="shared" si="124"/>
        <v>0</v>
      </c>
      <c r="AG100" s="49">
        <f t="shared" si="124"/>
        <v>0</v>
      </c>
      <c r="AH100" s="49">
        <f t="shared" si="124"/>
        <v>0</v>
      </c>
      <c r="AI100" s="49">
        <f t="shared" si="124"/>
        <v>0</v>
      </c>
      <c r="AJ100" s="49">
        <f t="shared" si="124"/>
        <v>0</v>
      </c>
      <c r="AK100" s="49">
        <f t="shared" si="124"/>
        <v>0</v>
      </c>
      <c r="AL100" s="49">
        <f t="shared" si="124"/>
        <v>0</v>
      </c>
      <c r="AM100" s="49">
        <f t="shared" si="124"/>
        <v>0</v>
      </c>
      <c r="AN100" s="49" t="e">
        <f t="shared" si="112"/>
        <v>#REF!</v>
      </c>
      <c r="AO100" s="49" t="e">
        <f t="shared" si="113"/>
        <v>#REF!</v>
      </c>
      <c r="AP100" s="49" t="e">
        <f t="shared" si="114"/>
        <v>#REF!</v>
      </c>
      <c r="AQ100" s="49" t="e">
        <f t="shared" si="115"/>
        <v>#REF!</v>
      </c>
      <c r="AR100" s="49" t="e">
        <f t="shared" si="116"/>
        <v>#REF!</v>
      </c>
      <c r="AS100" s="49" t="e">
        <f t="shared" si="117"/>
        <v>#REF!</v>
      </c>
      <c r="AT100" s="49" t="e">
        <f t="shared" si="118"/>
        <v>#REF!</v>
      </c>
      <c r="AU100" s="49" t="e">
        <f t="shared" si="119"/>
        <v>#REF!</v>
      </c>
      <c r="AV100" s="49" t="e">
        <f t="shared" si="120"/>
        <v>#REF!</v>
      </c>
      <c r="AW100" s="49" t="e">
        <f t="shared" si="121"/>
        <v>#REF!</v>
      </c>
      <c r="AX100" s="49" t="e">
        <f t="shared" si="122"/>
        <v>#REF!</v>
      </c>
    </row>
    <row r="101" spans="1:50" ht="25.5" hidden="1" customHeight="1" x14ac:dyDescent="0.25">
      <c r="A101" s="19"/>
      <c r="B101" s="72"/>
      <c r="C101" s="16"/>
      <c r="D101" s="16"/>
      <c r="E101" s="45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4"/>
      <c r="AB101" s="50" t="e">
        <f>IF(#REF!="",0,#REF!)</f>
        <v>#REF!</v>
      </c>
      <c r="AC101" s="49">
        <f t="shared" si="124"/>
        <v>0</v>
      </c>
      <c r="AD101" s="49">
        <f t="shared" si="124"/>
        <v>0</v>
      </c>
      <c r="AE101" s="49">
        <f t="shared" si="124"/>
        <v>0</v>
      </c>
      <c r="AF101" s="49">
        <f t="shared" si="124"/>
        <v>0</v>
      </c>
      <c r="AG101" s="49">
        <f t="shared" si="124"/>
        <v>0</v>
      </c>
      <c r="AH101" s="49">
        <f t="shared" si="124"/>
        <v>0</v>
      </c>
      <c r="AI101" s="49">
        <f t="shared" si="124"/>
        <v>0</v>
      </c>
      <c r="AJ101" s="49">
        <f t="shared" si="124"/>
        <v>0</v>
      </c>
      <c r="AK101" s="49">
        <f t="shared" si="124"/>
        <v>0</v>
      </c>
      <c r="AL101" s="49">
        <f t="shared" si="124"/>
        <v>0</v>
      </c>
      <c r="AM101" s="49">
        <f t="shared" si="124"/>
        <v>0</v>
      </c>
      <c r="AN101" s="49" t="e">
        <f t="shared" si="112"/>
        <v>#REF!</v>
      </c>
      <c r="AO101" s="49" t="e">
        <f t="shared" si="113"/>
        <v>#REF!</v>
      </c>
      <c r="AP101" s="49" t="e">
        <f t="shared" si="114"/>
        <v>#REF!</v>
      </c>
      <c r="AQ101" s="49" t="e">
        <f t="shared" si="115"/>
        <v>#REF!</v>
      </c>
      <c r="AR101" s="49" t="e">
        <f t="shared" si="116"/>
        <v>#REF!</v>
      </c>
      <c r="AS101" s="49" t="e">
        <f t="shared" si="117"/>
        <v>#REF!</v>
      </c>
      <c r="AT101" s="49" t="e">
        <f t="shared" si="118"/>
        <v>#REF!</v>
      </c>
      <c r="AU101" s="49" t="e">
        <f t="shared" si="119"/>
        <v>#REF!</v>
      </c>
      <c r="AV101" s="49" t="e">
        <f t="shared" si="120"/>
        <v>#REF!</v>
      </c>
      <c r="AW101" s="49" t="e">
        <f t="shared" si="121"/>
        <v>#REF!</v>
      </c>
      <c r="AX101" s="49" t="e">
        <f t="shared" si="122"/>
        <v>#REF!</v>
      </c>
    </row>
    <row r="102" spans="1:50" ht="33" hidden="1" customHeight="1" x14ac:dyDescent="0.25">
      <c r="A102" s="19"/>
      <c r="B102" s="72"/>
      <c r="C102" s="16"/>
      <c r="D102" s="16"/>
      <c r="E102" s="45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4"/>
      <c r="AB102" s="50" t="e">
        <f>IF(#REF!="",0,#REF!)</f>
        <v>#REF!</v>
      </c>
      <c r="AC102" s="49">
        <f t="shared" si="124"/>
        <v>0</v>
      </c>
      <c r="AD102" s="49">
        <f t="shared" si="124"/>
        <v>0</v>
      </c>
      <c r="AE102" s="49">
        <f t="shared" si="124"/>
        <v>0</v>
      </c>
      <c r="AF102" s="49">
        <f t="shared" si="124"/>
        <v>0</v>
      </c>
      <c r="AG102" s="49">
        <f t="shared" si="124"/>
        <v>0</v>
      </c>
      <c r="AH102" s="49">
        <f t="shared" si="124"/>
        <v>0</v>
      </c>
      <c r="AI102" s="49">
        <f t="shared" si="124"/>
        <v>0</v>
      </c>
      <c r="AJ102" s="49">
        <f t="shared" si="124"/>
        <v>0</v>
      </c>
      <c r="AK102" s="49">
        <f t="shared" si="124"/>
        <v>0</v>
      </c>
      <c r="AL102" s="49">
        <f t="shared" si="124"/>
        <v>0</v>
      </c>
      <c r="AM102" s="49">
        <f t="shared" si="124"/>
        <v>0</v>
      </c>
      <c r="AN102" s="49" t="e">
        <f t="shared" si="112"/>
        <v>#REF!</v>
      </c>
      <c r="AO102" s="49" t="e">
        <f t="shared" si="113"/>
        <v>#REF!</v>
      </c>
      <c r="AP102" s="49" t="e">
        <f t="shared" si="114"/>
        <v>#REF!</v>
      </c>
      <c r="AQ102" s="49" t="e">
        <f t="shared" si="115"/>
        <v>#REF!</v>
      </c>
      <c r="AR102" s="49" t="e">
        <f t="shared" si="116"/>
        <v>#REF!</v>
      </c>
      <c r="AS102" s="49" t="e">
        <f t="shared" si="117"/>
        <v>#REF!</v>
      </c>
      <c r="AT102" s="49" t="e">
        <f t="shared" si="118"/>
        <v>#REF!</v>
      </c>
      <c r="AU102" s="49" t="e">
        <f t="shared" si="119"/>
        <v>#REF!</v>
      </c>
      <c r="AV102" s="49" t="e">
        <f t="shared" si="120"/>
        <v>#REF!</v>
      </c>
      <c r="AW102" s="49" t="e">
        <f t="shared" si="121"/>
        <v>#REF!</v>
      </c>
      <c r="AX102" s="49" t="e">
        <f t="shared" si="122"/>
        <v>#REF!</v>
      </c>
    </row>
    <row r="103" spans="1:50" ht="18.75" hidden="1" x14ac:dyDescent="0.25">
      <c r="A103" s="19"/>
      <c r="B103" s="72"/>
      <c r="C103" s="16"/>
      <c r="D103" s="16"/>
      <c r="E103" s="45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4"/>
      <c r="AB103" s="50" t="e">
        <f>IF(#REF!="",0,#REF!)</f>
        <v>#REF!</v>
      </c>
      <c r="AC103" s="49">
        <f t="shared" si="124"/>
        <v>0</v>
      </c>
      <c r="AD103" s="49">
        <f t="shared" si="124"/>
        <v>0</v>
      </c>
      <c r="AE103" s="49">
        <f t="shared" si="124"/>
        <v>0</v>
      </c>
      <c r="AF103" s="49">
        <f t="shared" si="124"/>
        <v>0</v>
      </c>
      <c r="AG103" s="49">
        <f t="shared" si="124"/>
        <v>0</v>
      </c>
      <c r="AH103" s="49">
        <f t="shared" si="124"/>
        <v>0</v>
      </c>
      <c r="AI103" s="49">
        <f t="shared" si="124"/>
        <v>0</v>
      </c>
      <c r="AJ103" s="49">
        <f t="shared" si="124"/>
        <v>0</v>
      </c>
      <c r="AK103" s="49">
        <f t="shared" si="124"/>
        <v>0</v>
      </c>
      <c r="AL103" s="49">
        <f t="shared" si="124"/>
        <v>0</v>
      </c>
      <c r="AM103" s="49">
        <f t="shared" si="124"/>
        <v>0</v>
      </c>
      <c r="AN103" s="49" t="e">
        <f t="shared" si="112"/>
        <v>#REF!</v>
      </c>
      <c r="AO103" s="49" t="e">
        <f t="shared" si="113"/>
        <v>#REF!</v>
      </c>
      <c r="AP103" s="49" t="e">
        <f t="shared" si="114"/>
        <v>#REF!</v>
      </c>
      <c r="AQ103" s="49" t="e">
        <f t="shared" si="115"/>
        <v>#REF!</v>
      </c>
      <c r="AR103" s="49" t="e">
        <f t="shared" si="116"/>
        <v>#REF!</v>
      </c>
      <c r="AS103" s="49" t="e">
        <f t="shared" si="117"/>
        <v>#REF!</v>
      </c>
      <c r="AT103" s="49" t="e">
        <f t="shared" si="118"/>
        <v>#REF!</v>
      </c>
      <c r="AU103" s="49" t="e">
        <f t="shared" si="119"/>
        <v>#REF!</v>
      </c>
      <c r="AV103" s="49" t="e">
        <f t="shared" si="120"/>
        <v>#REF!</v>
      </c>
      <c r="AW103" s="49" t="e">
        <f t="shared" si="121"/>
        <v>#REF!</v>
      </c>
      <c r="AX103" s="49" t="e">
        <f t="shared" si="122"/>
        <v>#REF!</v>
      </c>
    </row>
    <row r="104" spans="1:50" ht="18.75" hidden="1" customHeight="1" x14ac:dyDescent="0.25">
      <c r="A104" s="19"/>
      <c r="B104" s="72"/>
      <c r="C104" s="16"/>
      <c r="D104" s="16"/>
      <c r="E104" s="45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4"/>
      <c r="AB104" s="50" t="e">
        <f>IF(#REF!="",0,#REF!)</f>
        <v>#REF!</v>
      </c>
      <c r="AC104" s="49">
        <f t="shared" si="124"/>
        <v>0</v>
      </c>
      <c r="AD104" s="49">
        <f t="shared" si="124"/>
        <v>0</v>
      </c>
      <c r="AE104" s="49">
        <f t="shared" si="124"/>
        <v>0</v>
      </c>
      <c r="AF104" s="49">
        <f t="shared" si="124"/>
        <v>0</v>
      </c>
      <c r="AG104" s="49">
        <f t="shared" si="124"/>
        <v>0</v>
      </c>
      <c r="AH104" s="49">
        <f t="shared" si="124"/>
        <v>0</v>
      </c>
      <c r="AI104" s="49">
        <f t="shared" si="124"/>
        <v>0</v>
      </c>
      <c r="AJ104" s="49">
        <f t="shared" si="124"/>
        <v>0</v>
      </c>
      <c r="AK104" s="49">
        <f t="shared" si="124"/>
        <v>0</v>
      </c>
      <c r="AL104" s="49">
        <f t="shared" si="124"/>
        <v>0</v>
      </c>
      <c r="AM104" s="49">
        <f t="shared" si="124"/>
        <v>0</v>
      </c>
      <c r="AN104" s="49" t="e">
        <f t="shared" si="112"/>
        <v>#REF!</v>
      </c>
      <c r="AO104" s="49" t="e">
        <f t="shared" si="113"/>
        <v>#REF!</v>
      </c>
      <c r="AP104" s="49" t="e">
        <f t="shared" si="114"/>
        <v>#REF!</v>
      </c>
      <c r="AQ104" s="49" t="e">
        <f t="shared" si="115"/>
        <v>#REF!</v>
      </c>
      <c r="AR104" s="49" t="e">
        <f t="shared" si="116"/>
        <v>#REF!</v>
      </c>
      <c r="AS104" s="49" t="e">
        <f t="shared" si="117"/>
        <v>#REF!</v>
      </c>
      <c r="AT104" s="49" t="e">
        <f t="shared" si="118"/>
        <v>#REF!</v>
      </c>
      <c r="AU104" s="49" t="e">
        <f t="shared" si="119"/>
        <v>#REF!</v>
      </c>
      <c r="AV104" s="49" t="e">
        <f t="shared" si="120"/>
        <v>#REF!</v>
      </c>
      <c r="AW104" s="49" t="e">
        <f t="shared" si="121"/>
        <v>#REF!</v>
      </c>
      <c r="AX104" s="49" t="e">
        <f t="shared" si="122"/>
        <v>#REF!</v>
      </c>
    </row>
    <row r="105" spans="1:50" ht="18.75" hidden="1" x14ac:dyDescent="0.25">
      <c r="A105" s="19"/>
      <c r="B105" s="72"/>
      <c r="C105" s="16"/>
      <c r="D105" s="16"/>
      <c r="E105" s="45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4"/>
      <c r="AB105" s="50" t="e">
        <f>IF(#REF!="",0,#REF!)</f>
        <v>#REF!</v>
      </c>
      <c r="AC105" s="49">
        <f t="shared" si="124"/>
        <v>0</v>
      </c>
      <c r="AD105" s="49">
        <f t="shared" si="124"/>
        <v>0</v>
      </c>
      <c r="AE105" s="49">
        <f t="shared" si="124"/>
        <v>0</v>
      </c>
      <c r="AF105" s="49">
        <f t="shared" si="124"/>
        <v>0</v>
      </c>
      <c r="AG105" s="49">
        <f t="shared" si="124"/>
        <v>0</v>
      </c>
      <c r="AH105" s="49">
        <f t="shared" si="124"/>
        <v>0</v>
      </c>
      <c r="AI105" s="49">
        <f t="shared" si="124"/>
        <v>0</v>
      </c>
      <c r="AJ105" s="49">
        <f t="shared" si="124"/>
        <v>0</v>
      </c>
      <c r="AK105" s="49">
        <f t="shared" si="124"/>
        <v>0</v>
      </c>
      <c r="AL105" s="49">
        <f t="shared" si="124"/>
        <v>0</v>
      </c>
      <c r="AM105" s="49">
        <f t="shared" si="124"/>
        <v>0</v>
      </c>
      <c r="AN105" s="49" t="e">
        <f t="shared" si="112"/>
        <v>#REF!</v>
      </c>
      <c r="AO105" s="49" t="e">
        <f t="shared" si="113"/>
        <v>#REF!</v>
      </c>
      <c r="AP105" s="49" t="e">
        <f t="shared" si="114"/>
        <v>#REF!</v>
      </c>
      <c r="AQ105" s="49" t="e">
        <f t="shared" si="115"/>
        <v>#REF!</v>
      </c>
      <c r="AR105" s="49" t="e">
        <f t="shared" si="116"/>
        <v>#REF!</v>
      </c>
      <c r="AS105" s="49" t="e">
        <f t="shared" si="117"/>
        <v>#REF!</v>
      </c>
      <c r="AT105" s="49" t="e">
        <f t="shared" si="118"/>
        <v>#REF!</v>
      </c>
      <c r="AU105" s="49" t="e">
        <f t="shared" si="119"/>
        <v>#REF!</v>
      </c>
      <c r="AV105" s="49" t="e">
        <f t="shared" si="120"/>
        <v>#REF!</v>
      </c>
      <c r="AW105" s="49" t="e">
        <f t="shared" si="121"/>
        <v>#REF!</v>
      </c>
      <c r="AX105" s="49" t="e">
        <f t="shared" si="122"/>
        <v>#REF!</v>
      </c>
    </row>
    <row r="106" spans="1:50" ht="18.75" hidden="1" x14ac:dyDescent="0.25">
      <c r="A106" s="19"/>
      <c r="B106" s="72"/>
      <c r="C106" s="16"/>
      <c r="D106" s="16"/>
      <c r="E106" s="45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4"/>
      <c r="AB106" s="50" t="e">
        <f>IF(#REF!="",0,#REF!)</f>
        <v>#REF!</v>
      </c>
      <c r="AC106" s="49">
        <f t="shared" si="124"/>
        <v>0</v>
      </c>
      <c r="AD106" s="49">
        <f t="shared" si="124"/>
        <v>0</v>
      </c>
      <c r="AE106" s="49">
        <f t="shared" si="124"/>
        <v>0</v>
      </c>
      <c r="AF106" s="49">
        <f t="shared" si="124"/>
        <v>0</v>
      </c>
      <c r="AG106" s="49">
        <f t="shared" si="124"/>
        <v>0</v>
      </c>
      <c r="AH106" s="49">
        <f t="shared" si="124"/>
        <v>0</v>
      </c>
      <c r="AI106" s="49">
        <f t="shared" si="124"/>
        <v>0</v>
      </c>
      <c r="AJ106" s="49">
        <f t="shared" si="124"/>
        <v>0</v>
      </c>
      <c r="AK106" s="49">
        <f t="shared" si="124"/>
        <v>0</v>
      </c>
      <c r="AL106" s="49">
        <f t="shared" si="124"/>
        <v>0</v>
      </c>
      <c r="AM106" s="49">
        <f t="shared" si="124"/>
        <v>0</v>
      </c>
      <c r="AN106" s="49" t="e">
        <f t="shared" si="112"/>
        <v>#REF!</v>
      </c>
      <c r="AO106" s="49" t="e">
        <f t="shared" si="113"/>
        <v>#REF!</v>
      </c>
      <c r="AP106" s="49" t="e">
        <f t="shared" si="114"/>
        <v>#REF!</v>
      </c>
      <c r="AQ106" s="49" t="e">
        <f t="shared" si="115"/>
        <v>#REF!</v>
      </c>
      <c r="AR106" s="49" t="e">
        <f t="shared" si="116"/>
        <v>#REF!</v>
      </c>
      <c r="AS106" s="49" t="e">
        <f t="shared" si="117"/>
        <v>#REF!</v>
      </c>
      <c r="AT106" s="49" t="e">
        <f t="shared" si="118"/>
        <v>#REF!</v>
      </c>
      <c r="AU106" s="49" t="e">
        <f t="shared" si="119"/>
        <v>#REF!</v>
      </c>
      <c r="AV106" s="49" t="e">
        <f t="shared" si="120"/>
        <v>#REF!</v>
      </c>
      <c r="AW106" s="49" t="e">
        <f t="shared" si="121"/>
        <v>#REF!</v>
      </c>
      <c r="AX106" s="49" t="e">
        <f t="shared" si="122"/>
        <v>#REF!</v>
      </c>
    </row>
    <row r="107" spans="1:50" ht="18.75" hidden="1" x14ac:dyDescent="0.25">
      <c r="A107" s="19"/>
      <c r="B107" s="72"/>
      <c r="C107" s="16"/>
      <c r="D107" s="16"/>
      <c r="E107" s="45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4"/>
      <c r="AB107" s="50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</row>
    <row r="108" spans="1:50" ht="18.75" hidden="1" x14ac:dyDescent="0.25">
      <c r="A108" s="19"/>
      <c r="B108" s="72"/>
      <c r="C108" s="16"/>
      <c r="D108" s="16"/>
      <c r="E108" s="45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4"/>
      <c r="AB108" s="50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</row>
    <row r="109" spans="1:50" ht="18.75" hidden="1" x14ac:dyDescent="0.25">
      <c r="A109" s="19"/>
      <c r="B109" s="72"/>
      <c r="C109" s="16"/>
      <c r="D109" s="16"/>
      <c r="E109" s="45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4"/>
      <c r="AB109" s="50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</row>
    <row r="110" spans="1:50" ht="18.75" hidden="1" x14ac:dyDescent="0.25">
      <c r="A110" s="19"/>
      <c r="B110" s="72"/>
      <c r="C110" s="16"/>
      <c r="D110" s="16"/>
      <c r="E110" s="45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4"/>
      <c r="AB110" s="50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</row>
    <row r="111" spans="1:50" ht="18.75" hidden="1" x14ac:dyDescent="0.25">
      <c r="A111" s="19"/>
      <c r="B111" s="72"/>
      <c r="C111" s="16"/>
      <c r="D111" s="16"/>
      <c r="E111" s="45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4"/>
      <c r="AB111" s="50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</row>
    <row r="112" spans="1:50" ht="18.75" hidden="1" x14ac:dyDescent="0.25">
      <c r="A112" s="19"/>
      <c r="B112" s="72"/>
      <c r="C112" s="16"/>
      <c r="D112" s="16"/>
      <c r="E112" s="45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4"/>
      <c r="AB112" s="50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</row>
    <row r="113" spans="1:50" ht="18.75" hidden="1" x14ac:dyDescent="0.25">
      <c r="A113" s="19"/>
      <c r="B113" s="86"/>
      <c r="C113" s="45"/>
      <c r="D113" s="45"/>
      <c r="E113" s="45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4"/>
      <c r="AB113" s="50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</row>
    <row r="114" spans="1:50" ht="23.25" hidden="1" x14ac:dyDescent="0.25">
      <c r="A114" s="19"/>
      <c r="B114" s="272"/>
      <c r="C114" s="272"/>
      <c r="D114" s="272"/>
      <c r="E114" s="272"/>
      <c r="F114" s="280"/>
      <c r="G114" s="280"/>
      <c r="H114" s="280"/>
      <c r="I114" s="280"/>
      <c r="J114" s="280"/>
      <c r="K114" s="280"/>
      <c r="L114" s="280"/>
      <c r="M114" s="280"/>
      <c r="N114" s="280"/>
      <c r="O114" s="280"/>
      <c r="P114" s="280"/>
      <c r="Q114" s="280"/>
      <c r="R114" s="280"/>
      <c r="S114" s="280"/>
      <c r="T114" s="280"/>
      <c r="U114" s="280"/>
      <c r="V114" s="280"/>
      <c r="W114" s="280"/>
      <c r="X114" s="280"/>
      <c r="Y114" s="280"/>
      <c r="Z114" s="281"/>
      <c r="AA114" s="4"/>
      <c r="AB114" s="50" t="e">
        <f>IF(#REF!="",0,#REF!)</f>
        <v>#REF!</v>
      </c>
      <c r="AC114" s="49">
        <f t="shared" ref="AC114:AM114" si="125">F138</f>
        <v>0</v>
      </c>
      <c r="AD114" s="49">
        <f t="shared" si="125"/>
        <v>0</v>
      </c>
      <c r="AE114" s="49">
        <f t="shared" si="125"/>
        <v>0</v>
      </c>
      <c r="AF114" s="49">
        <f t="shared" si="125"/>
        <v>0</v>
      </c>
      <c r="AG114" s="49">
        <f t="shared" si="125"/>
        <v>0</v>
      </c>
      <c r="AH114" s="49">
        <f t="shared" si="125"/>
        <v>0</v>
      </c>
      <c r="AI114" s="49">
        <f t="shared" si="125"/>
        <v>0</v>
      </c>
      <c r="AJ114" s="49">
        <f t="shared" si="125"/>
        <v>0</v>
      </c>
      <c r="AK114" s="49">
        <f t="shared" si="125"/>
        <v>0</v>
      </c>
      <c r="AL114" s="49">
        <f t="shared" si="125"/>
        <v>0</v>
      </c>
      <c r="AM114" s="49">
        <f t="shared" si="125"/>
        <v>0</v>
      </c>
      <c r="AN114" s="49" t="e">
        <f t="shared" si="112"/>
        <v>#REF!</v>
      </c>
      <c r="AO114" s="49" t="e">
        <f t="shared" si="113"/>
        <v>#REF!</v>
      </c>
      <c r="AP114" s="49" t="e">
        <f t="shared" si="114"/>
        <v>#REF!</v>
      </c>
      <c r="AQ114" s="49" t="e">
        <f t="shared" si="115"/>
        <v>#REF!</v>
      </c>
      <c r="AR114" s="49" t="e">
        <f t="shared" si="116"/>
        <v>#REF!</v>
      </c>
      <c r="AS114" s="49" t="e">
        <f t="shared" si="117"/>
        <v>#REF!</v>
      </c>
      <c r="AT114" s="49" t="e">
        <f t="shared" si="118"/>
        <v>#REF!</v>
      </c>
      <c r="AU114" s="49" t="e">
        <f t="shared" si="119"/>
        <v>#REF!</v>
      </c>
      <c r="AV114" s="49" t="e">
        <f t="shared" si="120"/>
        <v>#REF!</v>
      </c>
      <c r="AW114" s="49" t="e">
        <f t="shared" si="121"/>
        <v>#REF!</v>
      </c>
      <c r="AX114" s="49" t="e">
        <f t="shared" si="122"/>
        <v>#REF!</v>
      </c>
    </row>
    <row r="115" spans="1:50" ht="23.25" hidden="1" x14ac:dyDescent="0.25">
      <c r="A115" s="19"/>
      <c r="B115" s="273"/>
      <c r="C115" s="273"/>
      <c r="D115" s="273"/>
      <c r="E115" s="273"/>
      <c r="F115" s="280"/>
      <c r="G115" s="280"/>
      <c r="H115" s="280"/>
      <c r="I115" s="280"/>
      <c r="J115" s="280"/>
      <c r="K115" s="280"/>
      <c r="L115" s="280"/>
      <c r="M115" s="280"/>
      <c r="N115" s="280"/>
      <c r="O115" s="280"/>
      <c r="P115" s="280"/>
      <c r="Q115" s="280"/>
      <c r="R115" s="280"/>
      <c r="S115" s="280"/>
      <c r="T115" s="280"/>
      <c r="U115" s="280"/>
      <c r="V115" s="280"/>
      <c r="W115" s="280"/>
      <c r="X115" s="280"/>
      <c r="Y115" s="280"/>
      <c r="Z115" s="281"/>
      <c r="AA115" s="4"/>
      <c r="AB115" s="50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</row>
    <row r="116" spans="1:50" ht="23.25" hidden="1" x14ac:dyDescent="0.25">
      <c r="A116" s="19"/>
      <c r="B116" s="73"/>
      <c r="C116" s="74"/>
      <c r="D116" s="74"/>
      <c r="E116" s="74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4"/>
      <c r="AB116" s="50" t="e">
        <f>IF(#REF!="",0,#REF!)</f>
        <v>#REF!</v>
      </c>
      <c r="AC116" s="49">
        <f t="shared" ref="AC116:AM122" si="126">F178</f>
        <v>0</v>
      </c>
      <c r="AD116" s="49">
        <f t="shared" si="126"/>
        <v>0</v>
      </c>
      <c r="AE116" s="49">
        <f t="shared" si="126"/>
        <v>0</v>
      </c>
      <c r="AF116" s="49">
        <f t="shared" si="126"/>
        <v>0</v>
      </c>
      <c r="AG116" s="49">
        <f t="shared" si="126"/>
        <v>0</v>
      </c>
      <c r="AH116" s="49">
        <f t="shared" si="126"/>
        <v>0</v>
      </c>
      <c r="AI116" s="49">
        <f t="shared" si="126"/>
        <v>0</v>
      </c>
      <c r="AJ116" s="49">
        <f t="shared" si="126"/>
        <v>0</v>
      </c>
      <c r="AK116" s="49">
        <f t="shared" si="126"/>
        <v>0</v>
      </c>
      <c r="AL116" s="49">
        <f t="shared" si="126"/>
        <v>0</v>
      </c>
      <c r="AM116" s="49">
        <f t="shared" si="126"/>
        <v>0</v>
      </c>
      <c r="AN116" s="49" t="e">
        <f t="shared" si="112"/>
        <v>#REF!</v>
      </c>
      <c r="AO116" s="49" t="e">
        <f t="shared" si="113"/>
        <v>#REF!</v>
      </c>
      <c r="AP116" s="49" t="e">
        <f t="shared" si="114"/>
        <v>#REF!</v>
      </c>
      <c r="AQ116" s="49" t="e">
        <f t="shared" si="115"/>
        <v>#REF!</v>
      </c>
      <c r="AR116" s="49" t="e">
        <f t="shared" si="116"/>
        <v>#REF!</v>
      </c>
      <c r="AS116" s="49" t="e">
        <f t="shared" si="117"/>
        <v>#REF!</v>
      </c>
      <c r="AT116" s="49" t="e">
        <f t="shared" si="118"/>
        <v>#REF!</v>
      </c>
      <c r="AU116" s="49" t="e">
        <f t="shared" si="119"/>
        <v>#REF!</v>
      </c>
      <c r="AV116" s="49" t="e">
        <f t="shared" si="120"/>
        <v>#REF!</v>
      </c>
      <c r="AW116" s="49" t="e">
        <f t="shared" si="121"/>
        <v>#REF!</v>
      </c>
      <c r="AX116" s="49" t="e">
        <f t="shared" si="122"/>
        <v>#REF!</v>
      </c>
    </row>
    <row r="117" spans="1:50" ht="28.5" hidden="1" customHeight="1" x14ac:dyDescent="0.25">
      <c r="A117" s="19"/>
      <c r="B117" s="72"/>
      <c r="C117" s="16"/>
      <c r="D117" s="16"/>
      <c r="E117" s="45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4"/>
      <c r="AB117" s="50" t="e">
        <f>IF(#REF!="",0,#REF!)</f>
        <v>#REF!</v>
      </c>
      <c r="AC117" s="49">
        <f t="shared" si="126"/>
        <v>0</v>
      </c>
      <c r="AD117" s="49">
        <f t="shared" si="126"/>
        <v>0</v>
      </c>
      <c r="AE117" s="49">
        <f t="shared" si="126"/>
        <v>0</v>
      </c>
      <c r="AF117" s="49">
        <f t="shared" si="126"/>
        <v>0</v>
      </c>
      <c r="AG117" s="49">
        <f t="shared" si="126"/>
        <v>0</v>
      </c>
      <c r="AH117" s="49">
        <f t="shared" si="126"/>
        <v>0</v>
      </c>
      <c r="AI117" s="49">
        <f t="shared" si="126"/>
        <v>0</v>
      </c>
      <c r="AJ117" s="49">
        <f t="shared" si="126"/>
        <v>0</v>
      </c>
      <c r="AK117" s="49">
        <f t="shared" si="126"/>
        <v>0</v>
      </c>
      <c r="AL117" s="49">
        <f t="shared" si="126"/>
        <v>0</v>
      </c>
      <c r="AM117" s="49">
        <f t="shared" si="126"/>
        <v>0</v>
      </c>
      <c r="AN117" s="49" t="e">
        <f t="shared" si="112"/>
        <v>#REF!</v>
      </c>
      <c r="AO117" s="49" t="e">
        <f t="shared" si="113"/>
        <v>#REF!</v>
      </c>
      <c r="AP117" s="49" t="e">
        <f t="shared" si="114"/>
        <v>#REF!</v>
      </c>
      <c r="AQ117" s="49" t="e">
        <f t="shared" si="115"/>
        <v>#REF!</v>
      </c>
      <c r="AR117" s="49" t="e">
        <f t="shared" si="116"/>
        <v>#REF!</v>
      </c>
      <c r="AS117" s="49" t="e">
        <f t="shared" si="117"/>
        <v>#REF!</v>
      </c>
      <c r="AT117" s="49" t="e">
        <f t="shared" si="118"/>
        <v>#REF!</v>
      </c>
      <c r="AU117" s="49" t="e">
        <f t="shared" si="119"/>
        <v>#REF!</v>
      </c>
      <c r="AV117" s="49" t="e">
        <f t="shared" si="120"/>
        <v>#REF!</v>
      </c>
      <c r="AW117" s="49" t="e">
        <f t="shared" si="121"/>
        <v>#REF!</v>
      </c>
      <c r="AX117" s="49" t="e">
        <f t="shared" si="122"/>
        <v>#REF!</v>
      </c>
    </row>
    <row r="118" spans="1:50" ht="34.5" hidden="1" customHeight="1" x14ac:dyDescent="0.25">
      <c r="A118" s="19"/>
      <c r="B118" s="72"/>
      <c r="C118" s="16"/>
      <c r="D118" s="16"/>
      <c r="E118" s="45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4"/>
      <c r="AB118" s="50" t="e">
        <f>IF(#REF!="",0,#REF!)</f>
        <v>#REF!</v>
      </c>
      <c r="AC118" s="49">
        <f t="shared" si="126"/>
        <v>0</v>
      </c>
      <c r="AD118" s="49">
        <f t="shared" si="126"/>
        <v>0</v>
      </c>
      <c r="AE118" s="49">
        <f t="shared" si="126"/>
        <v>0</v>
      </c>
      <c r="AF118" s="49">
        <f t="shared" si="126"/>
        <v>0</v>
      </c>
      <c r="AG118" s="49">
        <f t="shared" si="126"/>
        <v>0</v>
      </c>
      <c r="AH118" s="49">
        <f t="shared" si="126"/>
        <v>0</v>
      </c>
      <c r="AI118" s="49">
        <f t="shared" si="126"/>
        <v>0</v>
      </c>
      <c r="AJ118" s="49">
        <f t="shared" si="126"/>
        <v>0</v>
      </c>
      <c r="AK118" s="49">
        <f t="shared" si="126"/>
        <v>0</v>
      </c>
      <c r="AL118" s="49">
        <f t="shared" si="126"/>
        <v>0</v>
      </c>
      <c r="AM118" s="49">
        <f t="shared" si="126"/>
        <v>0</v>
      </c>
      <c r="AN118" s="49" t="e">
        <f t="shared" si="112"/>
        <v>#REF!</v>
      </c>
      <c r="AO118" s="49" t="e">
        <f t="shared" si="113"/>
        <v>#REF!</v>
      </c>
      <c r="AP118" s="49" t="e">
        <f t="shared" si="114"/>
        <v>#REF!</v>
      </c>
      <c r="AQ118" s="49" t="e">
        <f t="shared" si="115"/>
        <v>#REF!</v>
      </c>
      <c r="AR118" s="49" t="e">
        <f t="shared" si="116"/>
        <v>#REF!</v>
      </c>
      <c r="AS118" s="49" t="e">
        <f t="shared" si="117"/>
        <v>#REF!</v>
      </c>
      <c r="AT118" s="49" t="e">
        <f t="shared" si="118"/>
        <v>#REF!</v>
      </c>
      <c r="AU118" s="49" t="e">
        <f t="shared" si="119"/>
        <v>#REF!</v>
      </c>
      <c r="AV118" s="49" t="e">
        <f t="shared" si="120"/>
        <v>#REF!</v>
      </c>
      <c r="AW118" s="49" t="e">
        <f t="shared" si="121"/>
        <v>#REF!</v>
      </c>
      <c r="AX118" s="49" t="e">
        <f t="shared" si="122"/>
        <v>#REF!</v>
      </c>
    </row>
    <row r="119" spans="1:50" ht="18.75" hidden="1" x14ac:dyDescent="0.25">
      <c r="A119" s="19"/>
      <c r="B119" s="72"/>
      <c r="C119" s="16"/>
      <c r="D119" s="16"/>
      <c r="E119" s="45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4"/>
      <c r="AB119" s="50" t="e">
        <f>IF(#REF!="",0,#REF!)</f>
        <v>#REF!</v>
      </c>
      <c r="AC119" s="49">
        <f t="shared" si="126"/>
        <v>0</v>
      </c>
      <c r="AD119" s="49">
        <f t="shared" si="126"/>
        <v>0</v>
      </c>
      <c r="AE119" s="49">
        <f t="shared" si="126"/>
        <v>0</v>
      </c>
      <c r="AF119" s="49">
        <f t="shared" si="126"/>
        <v>0</v>
      </c>
      <c r="AG119" s="49">
        <f t="shared" si="126"/>
        <v>0</v>
      </c>
      <c r="AH119" s="49">
        <f t="shared" si="126"/>
        <v>0</v>
      </c>
      <c r="AI119" s="49">
        <f t="shared" si="126"/>
        <v>0</v>
      </c>
      <c r="AJ119" s="49">
        <f t="shared" si="126"/>
        <v>0</v>
      </c>
      <c r="AK119" s="49">
        <f t="shared" si="126"/>
        <v>0</v>
      </c>
      <c r="AL119" s="49">
        <f t="shared" si="126"/>
        <v>0</v>
      </c>
      <c r="AM119" s="49">
        <f t="shared" si="126"/>
        <v>0</v>
      </c>
      <c r="AN119" s="49" t="e">
        <f t="shared" si="112"/>
        <v>#REF!</v>
      </c>
      <c r="AO119" s="49" t="e">
        <f t="shared" si="113"/>
        <v>#REF!</v>
      </c>
      <c r="AP119" s="49" t="e">
        <f t="shared" si="114"/>
        <v>#REF!</v>
      </c>
      <c r="AQ119" s="49" t="e">
        <f t="shared" si="115"/>
        <v>#REF!</v>
      </c>
      <c r="AR119" s="49" t="e">
        <f t="shared" si="116"/>
        <v>#REF!</v>
      </c>
      <c r="AS119" s="49" t="e">
        <f t="shared" si="117"/>
        <v>#REF!</v>
      </c>
      <c r="AT119" s="49" t="e">
        <f t="shared" si="118"/>
        <v>#REF!</v>
      </c>
      <c r="AU119" s="49" t="e">
        <f t="shared" si="119"/>
        <v>#REF!</v>
      </c>
      <c r="AV119" s="49" t="e">
        <f t="shared" si="120"/>
        <v>#REF!</v>
      </c>
      <c r="AW119" s="49" t="e">
        <f t="shared" si="121"/>
        <v>#REF!</v>
      </c>
      <c r="AX119" s="49" t="e">
        <f t="shared" si="122"/>
        <v>#REF!</v>
      </c>
    </row>
    <row r="120" spans="1:50" ht="18.75" hidden="1" customHeight="1" x14ac:dyDescent="0.25">
      <c r="A120" s="19"/>
      <c r="B120" s="72"/>
      <c r="C120" s="16"/>
      <c r="D120" s="16"/>
      <c r="E120" s="45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4"/>
      <c r="AB120" s="50" t="e">
        <f>IF(#REF!="",0,#REF!)</f>
        <v>#REF!</v>
      </c>
      <c r="AC120" s="49">
        <f t="shared" si="126"/>
        <v>0</v>
      </c>
      <c r="AD120" s="49">
        <f t="shared" si="126"/>
        <v>0</v>
      </c>
      <c r="AE120" s="49">
        <f t="shared" si="126"/>
        <v>0</v>
      </c>
      <c r="AF120" s="49">
        <f t="shared" si="126"/>
        <v>0</v>
      </c>
      <c r="AG120" s="49">
        <f t="shared" si="126"/>
        <v>0</v>
      </c>
      <c r="AH120" s="49">
        <f t="shared" si="126"/>
        <v>0</v>
      </c>
      <c r="AI120" s="49">
        <f t="shared" si="126"/>
        <v>0</v>
      </c>
      <c r="AJ120" s="49">
        <f t="shared" si="126"/>
        <v>0</v>
      </c>
      <c r="AK120" s="49">
        <f t="shared" si="126"/>
        <v>0</v>
      </c>
      <c r="AL120" s="49">
        <f t="shared" si="126"/>
        <v>0</v>
      </c>
      <c r="AM120" s="49">
        <f t="shared" si="126"/>
        <v>0</v>
      </c>
      <c r="AN120" s="49" t="e">
        <f t="shared" si="112"/>
        <v>#REF!</v>
      </c>
      <c r="AO120" s="49" t="e">
        <f t="shared" si="113"/>
        <v>#REF!</v>
      </c>
      <c r="AP120" s="49" t="e">
        <f t="shared" si="114"/>
        <v>#REF!</v>
      </c>
      <c r="AQ120" s="49" t="e">
        <f t="shared" si="115"/>
        <v>#REF!</v>
      </c>
      <c r="AR120" s="49" t="e">
        <f t="shared" si="116"/>
        <v>#REF!</v>
      </c>
      <c r="AS120" s="49" t="e">
        <f t="shared" si="117"/>
        <v>#REF!</v>
      </c>
      <c r="AT120" s="49" t="e">
        <f t="shared" si="118"/>
        <v>#REF!</v>
      </c>
      <c r="AU120" s="49" t="e">
        <f t="shared" si="119"/>
        <v>#REF!</v>
      </c>
      <c r="AV120" s="49" t="e">
        <f t="shared" si="120"/>
        <v>#REF!</v>
      </c>
      <c r="AW120" s="49" t="e">
        <f t="shared" si="121"/>
        <v>#REF!</v>
      </c>
      <c r="AX120" s="49" t="e">
        <f t="shared" si="122"/>
        <v>#REF!</v>
      </c>
    </row>
    <row r="121" spans="1:50" ht="18.75" hidden="1" x14ac:dyDescent="0.25">
      <c r="A121" s="19"/>
      <c r="B121" s="72"/>
      <c r="C121" s="16"/>
      <c r="D121" s="16"/>
      <c r="E121" s="45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4"/>
      <c r="AB121" s="50" t="e">
        <f>IF(#REF!="",0,#REF!)</f>
        <v>#REF!</v>
      </c>
      <c r="AC121" s="49">
        <f t="shared" si="126"/>
        <v>0</v>
      </c>
      <c r="AD121" s="49">
        <f t="shared" si="126"/>
        <v>0</v>
      </c>
      <c r="AE121" s="49">
        <f t="shared" si="126"/>
        <v>0</v>
      </c>
      <c r="AF121" s="49">
        <f t="shared" si="126"/>
        <v>0</v>
      </c>
      <c r="AG121" s="49">
        <f t="shared" si="126"/>
        <v>0</v>
      </c>
      <c r="AH121" s="49">
        <f t="shared" si="126"/>
        <v>0</v>
      </c>
      <c r="AI121" s="49">
        <f t="shared" si="126"/>
        <v>0</v>
      </c>
      <c r="AJ121" s="49">
        <f t="shared" si="126"/>
        <v>0</v>
      </c>
      <c r="AK121" s="49">
        <f t="shared" si="126"/>
        <v>0</v>
      </c>
      <c r="AL121" s="49">
        <f t="shared" si="126"/>
        <v>0</v>
      </c>
      <c r="AM121" s="49">
        <f t="shared" si="126"/>
        <v>0</v>
      </c>
      <c r="AN121" s="49" t="e">
        <f t="shared" si="112"/>
        <v>#REF!</v>
      </c>
      <c r="AO121" s="49" t="e">
        <f t="shared" si="113"/>
        <v>#REF!</v>
      </c>
      <c r="AP121" s="49" t="e">
        <f t="shared" si="114"/>
        <v>#REF!</v>
      </c>
      <c r="AQ121" s="49" t="e">
        <f t="shared" si="115"/>
        <v>#REF!</v>
      </c>
      <c r="AR121" s="49" t="e">
        <f t="shared" si="116"/>
        <v>#REF!</v>
      </c>
      <c r="AS121" s="49" t="e">
        <f t="shared" si="117"/>
        <v>#REF!</v>
      </c>
      <c r="AT121" s="49" t="e">
        <f t="shared" si="118"/>
        <v>#REF!</v>
      </c>
      <c r="AU121" s="49" t="e">
        <f t="shared" si="119"/>
        <v>#REF!</v>
      </c>
      <c r="AV121" s="49" t="e">
        <f t="shared" si="120"/>
        <v>#REF!</v>
      </c>
      <c r="AW121" s="49" t="e">
        <f t="shared" si="121"/>
        <v>#REF!</v>
      </c>
      <c r="AX121" s="49" t="e">
        <f t="shared" si="122"/>
        <v>#REF!</v>
      </c>
    </row>
    <row r="122" spans="1:50" ht="18.75" hidden="1" x14ac:dyDescent="0.25">
      <c r="A122" s="19"/>
      <c r="B122" s="72"/>
      <c r="C122" s="16"/>
      <c r="D122" s="16"/>
      <c r="E122" s="45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4"/>
      <c r="AB122" s="50" t="e">
        <f>IF(#REF!="",0,#REF!)</f>
        <v>#REF!</v>
      </c>
      <c r="AC122" s="49">
        <f t="shared" si="126"/>
        <v>0</v>
      </c>
      <c r="AD122" s="49">
        <f t="shared" si="126"/>
        <v>0</v>
      </c>
      <c r="AE122" s="49">
        <f t="shared" si="126"/>
        <v>0</v>
      </c>
      <c r="AF122" s="49">
        <f t="shared" si="126"/>
        <v>0</v>
      </c>
      <c r="AG122" s="49">
        <f t="shared" si="126"/>
        <v>0</v>
      </c>
      <c r="AH122" s="49">
        <f t="shared" si="126"/>
        <v>0</v>
      </c>
      <c r="AI122" s="49">
        <f t="shared" si="126"/>
        <v>0</v>
      </c>
      <c r="AJ122" s="49">
        <f t="shared" si="126"/>
        <v>0</v>
      </c>
      <c r="AK122" s="49">
        <f t="shared" si="126"/>
        <v>0</v>
      </c>
      <c r="AL122" s="49">
        <f t="shared" si="126"/>
        <v>0</v>
      </c>
      <c r="AM122" s="49">
        <f t="shared" si="126"/>
        <v>0</v>
      </c>
      <c r="AN122" s="49" t="e">
        <f t="shared" si="112"/>
        <v>#REF!</v>
      </c>
      <c r="AO122" s="49" t="e">
        <f t="shared" si="113"/>
        <v>#REF!</v>
      </c>
      <c r="AP122" s="49" t="e">
        <f t="shared" si="114"/>
        <v>#REF!</v>
      </c>
      <c r="AQ122" s="49" t="e">
        <f t="shared" si="115"/>
        <v>#REF!</v>
      </c>
      <c r="AR122" s="49" t="e">
        <f t="shared" si="116"/>
        <v>#REF!</v>
      </c>
      <c r="AS122" s="49" t="e">
        <f t="shared" si="117"/>
        <v>#REF!</v>
      </c>
      <c r="AT122" s="49" t="e">
        <f t="shared" si="118"/>
        <v>#REF!</v>
      </c>
      <c r="AU122" s="49" t="e">
        <f t="shared" si="119"/>
        <v>#REF!</v>
      </c>
      <c r="AV122" s="49" t="e">
        <f t="shared" si="120"/>
        <v>#REF!</v>
      </c>
      <c r="AW122" s="49" t="e">
        <f t="shared" si="121"/>
        <v>#REF!</v>
      </c>
      <c r="AX122" s="49" t="e">
        <f t="shared" si="122"/>
        <v>#REF!</v>
      </c>
    </row>
    <row r="123" spans="1:50" ht="18.75" hidden="1" x14ac:dyDescent="0.25">
      <c r="A123" s="19"/>
      <c r="B123" s="72"/>
      <c r="C123" s="16"/>
      <c r="D123" s="16"/>
      <c r="E123" s="45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4"/>
      <c r="AB123" s="50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</row>
    <row r="124" spans="1:50" ht="18.75" hidden="1" x14ac:dyDescent="0.25">
      <c r="A124" s="19"/>
      <c r="B124" s="72"/>
      <c r="C124" s="16"/>
      <c r="D124" s="16"/>
      <c r="E124" s="45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4"/>
      <c r="AB124" s="50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</row>
    <row r="125" spans="1:50" ht="18.75" hidden="1" x14ac:dyDescent="0.25">
      <c r="A125" s="19"/>
      <c r="B125" s="72"/>
      <c r="C125" s="16"/>
      <c r="D125" s="16"/>
      <c r="E125" s="45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4"/>
      <c r="AB125" s="50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</row>
    <row r="126" spans="1:50" ht="18.75" hidden="1" x14ac:dyDescent="0.25">
      <c r="A126" s="19"/>
      <c r="B126" s="72"/>
      <c r="C126" s="16"/>
      <c r="D126" s="16"/>
      <c r="E126" s="45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4"/>
      <c r="AB126" s="50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</row>
    <row r="127" spans="1:50" ht="18.75" hidden="1" x14ac:dyDescent="0.25">
      <c r="A127" s="19"/>
      <c r="B127" s="72"/>
      <c r="C127" s="16"/>
      <c r="D127" s="16"/>
      <c r="E127" s="45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4"/>
      <c r="AB127" s="50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</row>
    <row r="128" spans="1:50" ht="18.75" hidden="1" x14ac:dyDescent="0.25">
      <c r="A128" s="19"/>
      <c r="B128" s="72"/>
      <c r="C128" s="16"/>
      <c r="D128" s="16"/>
      <c r="E128" s="45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4"/>
      <c r="AB128" s="50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</row>
    <row r="129" spans="1:50" ht="18.75" hidden="1" x14ac:dyDescent="0.25">
      <c r="A129" s="19"/>
      <c r="B129" s="86"/>
      <c r="C129" s="45"/>
      <c r="D129" s="45"/>
      <c r="E129" s="45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4"/>
      <c r="AB129" s="50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</row>
    <row r="130" spans="1:50" ht="23.25" hidden="1" x14ac:dyDescent="0.25">
      <c r="A130" s="19"/>
      <c r="B130" s="274"/>
      <c r="C130" s="274"/>
      <c r="D130" s="274"/>
      <c r="E130" s="274"/>
      <c r="F130" s="278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78"/>
      <c r="T130" s="278"/>
      <c r="U130" s="278"/>
      <c r="V130" s="278"/>
      <c r="W130" s="278"/>
      <c r="X130" s="278"/>
      <c r="Y130" s="278"/>
      <c r="Z130" s="279"/>
      <c r="AA130" s="4"/>
      <c r="AB130" s="50" t="e">
        <f>IF(#REF!="",0,#REF!)</f>
        <v>#REF!</v>
      </c>
      <c r="AC130" s="49">
        <f t="shared" ref="AC130:AM137" si="127">F186</f>
        <v>0</v>
      </c>
      <c r="AD130" s="49">
        <f t="shared" si="127"/>
        <v>0</v>
      </c>
      <c r="AE130" s="49">
        <f t="shared" si="127"/>
        <v>0</v>
      </c>
      <c r="AF130" s="49">
        <f t="shared" si="127"/>
        <v>0</v>
      </c>
      <c r="AG130" s="49">
        <f t="shared" si="127"/>
        <v>0</v>
      </c>
      <c r="AH130" s="49">
        <f t="shared" si="127"/>
        <v>0</v>
      </c>
      <c r="AI130" s="49">
        <f t="shared" si="127"/>
        <v>0</v>
      </c>
      <c r="AJ130" s="49">
        <f t="shared" si="127"/>
        <v>0</v>
      </c>
      <c r="AK130" s="49">
        <f t="shared" si="127"/>
        <v>0</v>
      </c>
      <c r="AL130" s="49">
        <f t="shared" si="127"/>
        <v>0</v>
      </c>
      <c r="AM130" s="49">
        <f t="shared" si="127"/>
        <v>0</v>
      </c>
      <c r="AN130" s="49" t="e">
        <f t="shared" si="112"/>
        <v>#REF!</v>
      </c>
      <c r="AO130" s="49" t="e">
        <f t="shared" si="113"/>
        <v>#REF!</v>
      </c>
      <c r="AP130" s="49" t="e">
        <f t="shared" si="114"/>
        <v>#REF!</v>
      </c>
      <c r="AQ130" s="49" t="e">
        <f t="shared" si="115"/>
        <v>#REF!</v>
      </c>
      <c r="AR130" s="49" t="e">
        <f t="shared" si="116"/>
        <v>#REF!</v>
      </c>
      <c r="AS130" s="49" t="e">
        <f t="shared" si="117"/>
        <v>#REF!</v>
      </c>
      <c r="AT130" s="49" t="e">
        <f t="shared" si="118"/>
        <v>#REF!</v>
      </c>
      <c r="AU130" s="49" t="e">
        <f t="shared" si="119"/>
        <v>#REF!</v>
      </c>
      <c r="AV130" s="49" t="e">
        <f t="shared" si="120"/>
        <v>#REF!</v>
      </c>
      <c r="AW130" s="49" t="e">
        <f t="shared" si="121"/>
        <v>#REF!</v>
      </c>
      <c r="AX130" s="49" t="e">
        <f t="shared" si="122"/>
        <v>#REF!</v>
      </c>
    </row>
    <row r="131" spans="1:50" ht="23.25" hidden="1" x14ac:dyDescent="0.25">
      <c r="A131" s="19"/>
      <c r="B131" s="275"/>
      <c r="C131" s="275"/>
      <c r="D131" s="275"/>
      <c r="E131" s="275"/>
      <c r="F131" s="278"/>
      <c r="G131" s="278"/>
      <c r="H131" s="278"/>
      <c r="I131" s="278"/>
      <c r="J131" s="278"/>
      <c r="K131" s="278"/>
      <c r="L131" s="278"/>
      <c r="M131" s="278"/>
      <c r="N131" s="278"/>
      <c r="O131" s="278"/>
      <c r="P131" s="278"/>
      <c r="Q131" s="278"/>
      <c r="R131" s="278"/>
      <c r="S131" s="278"/>
      <c r="T131" s="278"/>
      <c r="U131" s="278"/>
      <c r="V131" s="278"/>
      <c r="W131" s="278"/>
      <c r="X131" s="278"/>
      <c r="Y131" s="278"/>
      <c r="Z131" s="279"/>
      <c r="AA131" s="4"/>
      <c r="AB131" s="50" t="e">
        <f>IF(#REF!="",0,#REF!)</f>
        <v>#REF!</v>
      </c>
      <c r="AC131" s="49">
        <f t="shared" si="127"/>
        <v>0</v>
      </c>
      <c r="AD131" s="49">
        <f t="shared" si="127"/>
        <v>0</v>
      </c>
      <c r="AE131" s="49">
        <f t="shared" si="127"/>
        <v>0</v>
      </c>
      <c r="AF131" s="49">
        <f t="shared" si="127"/>
        <v>0</v>
      </c>
      <c r="AG131" s="49">
        <f t="shared" si="127"/>
        <v>0</v>
      </c>
      <c r="AH131" s="49">
        <f t="shared" si="127"/>
        <v>0</v>
      </c>
      <c r="AI131" s="49">
        <f t="shared" si="127"/>
        <v>0</v>
      </c>
      <c r="AJ131" s="49">
        <f t="shared" si="127"/>
        <v>0</v>
      </c>
      <c r="AK131" s="49">
        <f t="shared" si="127"/>
        <v>0</v>
      </c>
      <c r="AL131" s="49">
        <f t="shared" si="127"/>
        <v>0</v>
      </c>
      <c r="AM131" s="49">
        <f t="shared" si="127"/>
        <v>0</v>
      </c>
      <c r="AN131" s="49" t="e">
        <f t="shared" si="112"/>
        <v>#REF!</v>
      </c>
      <c r="AO131" s="49" t="e">
        <f t="shared" si="113"/>
        <v>#REF!</v>
      </c>
      <c r="AP131" s="49" t="e">
        <f t="shared" si="114"/>
        <v>#REF!</v>
      </c>
      <c r="AQ131" s="49" t="e">
        <f t="shared" si="115"/>
        <v>#REF!</v>
      </c>
      <c r="AR131" s="49" t="e">
        <f t="shared" si="116"/>
        <v>#REF!</v>
      </c>
      <c r="AS131" s="49" t="e">
        <f t="shared" si="117"/>
        <v>#REF!</v>
      </c>
      <c r="AT131" s="49" t="e">
        <f t="shared" si="118"/>
        <v>#REF!</v>
      </c>
      <c r="AU131" s="49" t="e">
        <f t="shared" si="119"/>
        <v>#REF!</v>
      </c>
      <c r="AV131" s="49" t="e">
        <f t="shared" si="120"/>
        <v>#REF!</v>
      </c>
      <c r="AW131" s="49" t="e">
        <f t="shared" si="121"/>
        <v>#REF!</v>
      </c>
      <c r="AX131" s="49" t="e">
        <f t="shared" si="122"/>
        <v>#REF!</v>
      </c>
    </row>
    <row r="132" spans="1:50" ht="23.25" hidden="1" x14ac:dyDescent="0.25">
      <c r="A132" s="19"/>
      <c r="B132" s="15"/>
      <c r="C132" s="29"/>
      <c r="D132" s="29"/>
      <c r="E132" s="29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4"/>
      <c r="AB132" s="50" t="e">
        <f>IF(#REF!="",0,#REF!)</f>
        <v>#REF!</v>
      </c>
      <c r="AC132" s="49">
        <f t="shared" si="127"/>
        <v>0</v>
      </c>
      <c r="AD132" s="49">
        <f t="shared" si="127"/>
        <v>0</v>
      </c>
      <c r="AE132" s="49">
        <f t="shared" si="127"/>
        <v>0</v>
      </c>
      <c r="AF132" s="49">
        <f t="shared" si="127"/>
        <v>0</v>
      </c>
      <c r="AG132" s="49">
        <f t="shared" si="127"/>
        <v>0</v>
      </c>
      <c r="AH132" s="49">
        <f t="shared" si="127"/>
        <v>0</v>
      </c>
      <c r="AI132" s="49">
        <f t="shared" si="127"/>
        <v>0</v>
      </c>
      <c r="AJ132" s="49">
        <f t="shared" si="127"/>
        <v>0</v>
      </c>
      <c r="AK132" s="49">
        <f t="shared" si="127"/>
        <v>0</v>
      </c>
      <c r="AL132" s="49">
        <f t="shared" si="127"/>
        <v>0</v>
      </c>
      <c r="AM132" s="49">
        <f t="shared" si="127"/>
        <v>0</v>
      </c>
      <c r="AN132" s="49" t="e">
        <f t="shared" si="112"/>
        <v>#REF!</v>
      </c>
      <c r="AO132" s="49" t="e">
        <f t="shared" si="113"/>
        <v>#REF!</v>
      </c>
      <c r="AP132" s="49" t="e">
        <f t="shared" si="114"/>
        <v>#REF!</v>
      </c>
      <c r="AQ132" s="49" t="e">
        <f t="shared" si="115"/>
        <v>#REF!</v>
      </c>
      <c r="AR132" s="49" t="e">
        <f t="shared" si="116"/>
        <v>#REF!</v>
      </c>
      <c r="AS132" s="49" t="e">
        <f t="shared" si="117"/>
        <v>#REF!</v>
      </c>
      <c r="AT132" s="49" t="e">
        <f t="shared" si="118"/>
        <v>#REF!</v>
      </c>
      <c r="AU132" s="49" t="e">
        <f t="shared" si="119"/>
        <v>#REF!</v>
      </c>
      <c r="AV132" s="49" t="e">
        <f t="shared" si="120"/>
        <v>#REF!</v>
      </c>
      <c r="AW132" s="49" t="e">
        <f t="shared" si="121"/>
        <v>#REF!</v>
      </c>
      <c r="AX132" s="49" t="e">
        <f t="shared" si="122"/>
        <v>#REF!</v>
      </c>
    </row>
    <row r="133" spans="1:50" ht="18.75" hidden="1" x14ac:dyDescent="0.25">
      <c r="A133" s="19"/>
      <c r="B133" s="72"/>
      <c r="C133" s="16"/>
      <c r="D133" s="16"/>
      <c r="E133" s="45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4"/>
      <c r="AB133" s="50" t="e">
        <f>IF(#REF!="",0,#REF!)</f>
        <v>#REF!</v>
      </c>
      <c r="AC133" s="49">
        <f t="shared" si="127"/>
        <v>0</v>
      </c>
      <c r="AD133" s="49">
        <f t="shared" si="127"/>
        <v>0</v>
      </c>
      <c r="AE133" s="49">
        <f t="shared" si="127"/>
        <v>0</v>
      </c>
      <c r="AF133" s="49">
        <f t="shared" si="127"/>
        <v>0</v>
      </c>
      <c r="AG133" s="49">
        <f t="shared" si="127"/>
        <v>0</v>
      </c>
      <c r="AH133" s="49">
        <f t="shared" si="127"/>
        <v>0</v>
      </c>
      <c r="AI133" s="49">
        <f t="shared" si="127"/>
        <v>0</v>
      </c>
      <c r="AJ133" s="49">
        <f t="shared" si="127"/>
        <v>0</v>
      </c>
      <c r="AK133" s="49">
        <f t="shared" si="127"/>
        <v>0</v>
      </c>
      <c r="AL133" s="49">
        <f t="shared" si="127"/>
        <v>0</v>
      </c>
      <c r="AM133" s="49">
        <f t="shared" si="127"/>
        <v>0</v>
      </c>
      <c r="AN133" s="49" t="e">
        <f t="shared" si="112"/>
        <v>#REF!</v>
      </c>
      <c r="AO133" s="49" t="e">
        <f t="shared" si="113"/>
        <v>#REF!</v>
      </c>
      <c r="AP133" s="49" t="e">
        <f t="shared" si="114"/>
        <v>#REF!</v>
      </c>
      <c r="AQ133" s="49" t="e">
        <f t="shared" si="115"/>
        <v>#REF!</v>
      </c>
      <c r="AR133" s="49" t="e">
        <f t="shared" si="116"/>
        <v>#REF!</v>
      </c>
      <c r="AS133" s="49" t="e">
        <f t="shared" si="117"/>
        <v>#REF!</v>
      </c>
      <c r="AT133" s="49" t="e">
        <f t="shared" si="118"/>
        <v>#REF!</v>
      </c>
      <c r="AU133" s="49" t="e">
        <f t="shared" si="119"/>
        <v>#REF!</v>
      </c>
      <c r="AV133" s="49" t="e">
        <f t="shared" si="120"/>
        <v>#REF!</v>
      </c>
      <c r="AW133" s="49" t="e">
        <f t="shared" si="121"/>
        <v>#REF!</v>
      </c>
      <c r="AX133" s="49" t="e">
        <f t="shared" si="122"/>
        <v>#REF!</v>
      </c>
    </row>
    <row r="134" spans="1:50" ht="18.75" hidden="1" x14ac:dyDescent="0.25">
      <c r="A134" s="19"/>
      <c r="B134" s="72"/>
      <c r="C134" s="16"/>
      <c r="D134" s="16"/>
      <c r="E134" s="45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4"/>
      <c r="AB134" s="50" t="e">
        <f>IF(#REF!="",0,#REF!)</f>
        <v>#REF!</v>
      </c>
      <c r="AC134" s="49">
        <f t="shared" si="127"/>
        <v>0</v>
      </c>
      <c r="AD134" s="49">
        <f t="shared" si="127"/>
        <v>0</v>
      </c>
      <c r="AE134" s="49">
        <f t="shared" si="127"/>
        <v>0</v>
      </c>
      <c r="AF134" s="49">
        <f t="shared" si="127"/>
        <v>0</v>
      </c>
      <c r="AG134" s="49">
        <f t="shared" si="127"/>
        <v>0</v>
      </c>
      <c r="AH134" s="49">
        <f t="shared" si="127"/>
        <v>0</v>
      </c>
      <c r="AI134" s="49">
        <f t="shared" si="127"/>
        <v>0</v>
      </c>
      <c r="AJ134" s="49">
        <f t="shared" si="127"/>
        <v>0</v>
      </c>
      <c r="AK134" s="49">
        <f t="shared" si="127"/>
        <v>0</v>
      </c>
      <c r="AL134" s="49">
        <f t="shared" si="127"/>
        <v>0</v>
      </c>
      <c r="AM134" s="49">
        <f t="shared" si="127"/>
        <v>0</v>
      </c>
      <c r="AN134" s="49" t="e">
        <f t="shared" si="112"/>
        <v>#REF!</v>
      </c>
      <c r="AO134" s="49" t="e">
        <f t="shared" si="113"/>
        <v>#REF!</v>
      </c>
      <c r="AP134" s="49" t="e">
        <f t="shared" si="114"/>
        <v>#REF!</v>
      </c>
      <c r="AQ134" s="49" t="e">
        <f t="shared" si="115"/>
        <v>#REF!</v>
      </c>
      <c r="AR134" s="49" t="e">
        <f t="shared" si="116"/>
        <v>#REF!</v>
      </c>
      <c r="AS134" s="49" t="e">
        <f t="shared" si="117"/>
        <v>#REF!</v>
      </c>
      <c r="AT134" s="49" t="e">
        <f t="shared" si="118"/>
        <v>#REF!</v>
      </c>
      <c r="AU134" s="49" t="e">
        <f t="shared" si="119"/>
        <v>#REF!</v>
      </c>
      <c r="AV134" s="49" t="e">
        <f t="shared" si="120"/>
        <v>#REF!</v>
      </c>
      <c r="AW134" s="49" t="e">
        <f t="shared" si="121"/>
        <v>#REF!</v>
      </c>
      <c r="AX134" s="49" t="e">
        <f t="shared" si="122"/>
        <v>#REF!</v>
      </c>
    </row>
    <row r="135" spans="1:50" ht="18.75" hidden="1" x14ac:dyDescent="0.25">
      <c r="A135" s="19"/>
      <c r="B135" s="72"/>
      <c r="C135" s="16"/>
      <c r="D135" s="16"/>
      <c r="E135" s="45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4"/>
      <c r="AB135" s="50" t="e">
        <f>IF(#REF!="",0,#REF!)</f>
        <v>#REF!</v>
      </c>
      <c r="AC135" s="49">
        <f t="shared" si="127"/>
        <v>0</v>
      </c>
      <c r="AD135" s="49">
        <f t="shared" si="127"/>
        <v>0</v>
      </c>
      <c r="AE135" s="49">
        <f t="shared" si="127"/>
        <v>0</v>
      </c>
      <c r="AF135" s="49">
        <f t="shared" si="127"/>
        <v>0</v>
      </c>
      <c r="AG135" s="49">
        <f t="shared" si="127"/>
        <v>0</v>
      </c>
      <c r="AH135" s="49">
        <f t="shared" si="127"/>
        <v>0</v>
      </c>
      <c r="AI135" s="49">
        <f t="shared" si="127"/>
        <v>0</v>
      </c>
      <c r="AJ135" s="49">
        <f t="shared" si="127"/>
        <v>0</v>
      </c>
      <c r="AK135" s="49">
        <f t="shared" si="127"/>
        <v>0</v>
      </c>
      <c r="AL135" s="49">
        <f t="shared" si="127"/>
        <v>0</v>
      </c>
      <c r="AM135" s="49">
        <f t="shared" si="127"/>
        <v>0</v>
      </c>
      <c r="AN135" s="49" t="e">
        <f t="shared" si="112"/>
        <v>#REF!</v>
      </c>
      <c r="AO135" s="49" t="e">
        <f t="shared" si="113"/>
        <v>#REF!</v>
      </c>
      <c r="AP135" s="49" t="e">
        <f t="shared" si="114"/>
        <v>#REF!</v>
      </c>
      <c r="AQ135" s="49" t="e">
        <f t="shared" si="115"/>
        <v>#REF!</v>
      </c>
      <c r="AR135" s="49" t="e">
        <f t="shared" si="116"/>
        <v>#REF!</v>
      </c>
      <c r="AS135" s="49" t="e">
        <f t="shared" si="117"/>
        <v>#REF!</v>
      </c>
      <c r="AT135" s="49" t="e">
        <f t="shared" si="118"/>
        <v>#REF!</v>
      </c>
      <c r="AU135" s="49" t="e">
        <f t="shared" si="119"/>
        <v>#REF!</v>
      </c>
      <c r="AV135" s="49" t="e">
        <f t="shared" si="120"/>
        <v>#REF!</v>
      </c>
      <c r="AW135" s="49" t="e">
        <f t="shared" si="121"/>
        <v>#REF!</v>
      </c>
      <c r="AX135" s="49" t="e">
        <f t="shared" si="122"/>
        <v>#REF!</v>
      </c>
    </row>
    <row r="136" spans="1:50" ht="18" hidden="1" customHeight="1" x14ac:dyDescent="0.25">
      <c r="A136" s="19"/>
      <c r="B136" s="72"/>
      <c r="C136" s="16"/>
      <c r="D136" s="16"/>
      <c r="E136" s="45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4"/>
      <c r="AB136" s="50" t="e">
        <f>IF(#REF!="",0,#REF!)</f>
        <v>#REF!</v>
      </c>
      <c r="AC136" s="49">
        <f t="shared" si="127"/>
        <v>0</v>
      </c>
      <c r="AD136" s="49">
        <f t="shared" si="127"/>
        <v>0</v>
      </c>
      <c r="AE136" s="49">
        <f t="shared" si="127"/>
        <v>0</v>
      </c>
      <c r="AF136" s="49">
        <f t="shared" si="127"/>
        <v>0</v>
      </c>
      <c r="AG136" s="49">
        <f t="shared" si="127"/>
        <v>0</v>
      </c>
      <c r="AH136" s="49">
        <f t="shared" si="127"/>
        <v>0</v>
      </c>
      <c r="AI136" s="49">
        <f t="shared" si="127"/>
        <v>0</v>
      </c>
      <c r="AJ136" s="49">
        <f t="shared" si="127"/>
        <v>0</v>
      </c>
      <c r="AK136" s="49">
        <f t="shared" si="127"/>
        <v>0</v>
      </c>
      <c r="AL136" s="49">
        <f t="shared" si="127"/>
        <v>0</v>
      </c>
      <c r="AM136" s="49">
        <f t="shared" si="127"/>
        <v>0</v>
      </c>
      <c r="AN136" s="49" t="e">
        <f t="shared" si="112"/>
        <v>#REF!</v>
      </c>
      <c r="AO136" s="49" t="e">
        <f t="shared" si="113"/>
        <v>#REF!</v>
      </c>
      <c r="AP136" s="49" t="e">
        <f t="shared" si="114"/>
        <v>#REF!</v>
      </c>
      <c r="AQ136" s="49" t="e">
        <f t="shared" si="115"/>
        <v>#REF!</v>
      </c>
      <c r="AR136" s="49" t="e">
        <f t="shared" si="116"/>
        <v>#REF!</v>
      </c>
      <c r="AS136" s="49" t="e">
        <f t="shared" si="117"/>
        <v>#REF!</v>
      </c>
      <c r="AT136" s="49" t="e">
        <f t="shared" si="118"/>
        <v>#REF!</v>
      </c>
      <c r="AU136" s="49" t="e">
        <f t="shared" si="119"/>
        <v>#REF!</v>
      </c>
      <c r="AV136" s="49" t="e">
        <f t="shared" si="120"/>
        <v>#REF!</v>
      </c>
      <c r="AW136" s="49" t="e">
        <f t="shared" si="121"/>
        <v>#REF!</v>
      </c>
      <c r="AX136" s="49" t="e">
        <f t="shared" si="122"/>
        <v>#REF!</v>
      </c>
    </row>
    <row r="137" spans="1:50" ht="18.75" hidden="1" x14ac:dyDescent="0.25">
      <c r="A137" s="19"/>
      <c r="B137" s="72"/>
      <c r="C137" s="16"/>
      <c r="D137" s="16"/>
      <c r="E137" s="45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4"/>
      <c r="AB137" s="50" t="e">
        <f>IF(#REF!="",0,#REF!)</f>
        <v>#REF!</v>
      </c>
      <c r="AC137" s="49">
        <f t="shared" si="127"/>
        <v>0</v>
      </c>
      <c r="AD137" s="49">
        <f t="shared" si="127"/>
        <v>0</v>
      </c>
      <c r="AE137" s="49">
        <f t="shared" si="127"/>
        <v>0</v>
      </c>
      <c r="AF137" s="49">
        <f t="shared" si="127"/>
        <v>0</v>
      </c>
      <c r="AG137" s="49">
        <f t="shared" si="127"/>
        <v>0</v>
      </c>
      <c r="AH137" s="49">
        <f t="shared" si="127"/>
        <v>0</v>
      </c>
      <c r="AI137" s="49">
        <f t="shared" si="127"/>
        <v>0</v>
      </c>
      <c r="AJ137" s="49">
        <f t="shared" si="127"/>
        <v>0</v>
      </c>
      <c r="AK137" s="49">
        <f t="shared" si="127"/>
        <v>0</v>
      </c>
      <c r="AL137" s="49">
        <f t="shared" si="127"/>
        <v>0</v>
      </c>
      <c r="AM137" s="49">
        <f t="shared" si="127"/>
        <v>0</v>
      </c>
      <c r="AN137" s="49" t="e">
        <f t="shared" si="112"/>
        <v>#REF!</v>
      </c>
      <c r="AO137" s="49" t="e">
        <f t="shared" si="113"/>
        <v>#REF!</v>
      </c>
      <c r="AP137" s="49" t="e">
        <f t="shared" si="114"/>
        <v>#REF!</v>
      </c>
      <c r="AQ137" s="49" t="e">
        <f t="shared" si="115"/>
        <v>#REF!</v>
      </c>
      <c r="AR137" s="49" t="e">
        <f t="shared" si="116"/>
        <v>#REF!</v>
      </c>
      <c r="AS137" s="49" t="e">
        <f t="shared" si="117"/>
        <v>#REF!</v>
      </c>
      <c r="AT137" s="49" t="e">
        <f t="shared" si="118"/>
        <v>#REF!</v>
      </c>
      <c r="AU137" s="49" t="e">
        <f t="shared" si="119"/>
        <v>#REF!</v>
      </c>
      <c r="AV137" s="49" t="e">
        <f t="shared" si="120"/>
        <v>#REF!</v>
      </c>
      <c r="AW137" s="49" t="e">
        <f t="shared" si="121"/>
        <v>#REF!</v>
      </c>
      <c r="AX137" s="49" t="e">
        <f t="shared" si="122"/>
        <v>#REF!</v>
      </c>
    </row>
    <row r="138" spans="1:50" ht="18.75" hidden="1" x14ac:dyDescent="0.25">
      <c r="A138" s="19"/>
      <c r="B138" s="72"/>
      <c r="C138" s="16"/>
      <c r="D138" s="16"/>
      <c r="E138" s="45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4"/>
      <c r="AB138" s="50" t="e">
        <f>IF(#REF!="",0,#REF!)</f>
        <v>#REF!</v>
      </c>
      <c r="AC138" s="49" t="e">
        <f>#REF!</f>
        <v>#REF!</v>
      </c>
      <c r="AD138" s="49" t="e">
        <f>#REF!</f>
        <v>#REF!</v>
      </c>
      <c r="AE138" s="49" t="e">
        <f>#REF!</f>
        <v>#REF!</v>
      </c>
      <c r="AF138" s="49" t="e">
        <f>#REF!</f>
        <v>#REF!</v>
      </c>
      <c r="AG138" s="49" t="e">
        <f>#REF!</f>
        <v>#REF!</v>
      </c>
      <c r="AH138" s="49" t="e">
        <f>#REF!</f>
        <v>#REF!</v>
      </c>
      <c r="AI138" s="49" t="e">
        <f>#REF!</f>
        <v>#REF!</v>
      </c>
      <c r="AJ138" s="49" t="e">
        <f>#REF!</f>
        <v>#REF!</v>
      </c>
      <c r="AK138" s="49" t="e">
        <f>#REF!</f>
        <v>#REF!</v>
      </c>
      <c r="AL138" s="49" t="e">
        <f>#REF!</f>
        <v>#REF!</v>
      </c>
      <c r="AM138" s="49" t="e">
        <f>#REF!</f>
        <v>#REF!</v>
      </c>
      <c r="AN138" s="49" t="e">
        <f t="shared" si="112"/>
        <v>#REF!</v>
      </c>
      <c r="AO138" s="49" t="e">
        <f t="shared" si="113"/>
        <v>#REF!</v>
      </c>
      <c r="AP138" s="49" t="e">
        <f t="shared" si="114"/>
        <v>#REF!</v>
      </c>
      <c r="AQ138" s="49" t="e">
        <f t="shared" si="115"/>
        <v>#REF!</v>
      </c>
      <c r="AR138" s="49" t="e">
        <f t="shared" si="116"/>
        <v>#REF!</v>
      </c>
      <c r="AS138" s="49" t="e">
        <f t="shared" si="117"/>
        <v>#REF!</v>
      </c>
      <c r="AT138" s="49" t="e">
        <f t="shared" si="118"/>
        <v>#REF!</v>
      </c>
      <c r="AU138" s="49" t="e">
        <f t="shared" si="119"/>
        <v>#REF!</v>
      </c>
      <c r="AV138" s="49" t="e">
        <f t="shared" si="120"/>
        <v>#REF!</v>
      </c>
      <c r="AW138" s="49" t="e">
        <f t="shared" si="121"/>
        <v>#REF!</v>
      </c>
      <c r="AX138" s="49" t="e">
        <f t="shared" si="122"/>
        <v>#REF!</v>
      </c>
    </row>
    <row r="139" spans="1:50" ht="18.75" hidden="1" x14ac:dyDescent="0.25">
      <c r="A139" s="19"/>
      <c r="B139" s="72"/>
      <c r="C139" s="16"/>
      <c r="D139" s="16"/>
      <c r="E139" s="45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4"/>
      <c r="AB139" s="50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</row>
    <row r="140" spans="1:50" ht="18.75" hidden="1" x14ac:dyDescent="0.25">
      <c r="A140" s="19"/>
      <c r="B140" s="72"/>
      <c r="C140" s="16"/>
      <c r="D140" s="16"/>
      <c r="E140" s="45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4"/>
      <c r="AB140" s="50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</row>
    <row r="141" spans="1:50" ht="18.75" hidden="1" x14ac:dyDescent="0.25">
      <c r="A141" s="19"/>
      <c r="B141" s="72"/>
      <c r="C141" s="16"/>
      <c r="D141" s="16"/>
      <c r="E141" s="45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4"/>
      <c r="AB141" s="50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</row>
    <row r="142" spans="1:50" ht="18.75" hidden="1" x14ac:dyDescent="0.25">
      <c r="A142" s="19"/>
      <c r="B142" s="72"/>
      <c r="C142" s="16"/>
      <c r="D142" s="16"/>
      <c r="E142" s="45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4"/>
      <c r="AB142" s="50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</row>
    <row r="143" spans="1:50" ht="18.75" hidden="1" x14ac:dyDescent="0.25">
      <c r="A143" s="19"/>
      <c r="B143" s="72"/>
      <c r="C143" s="16"/>
      <c r="D143" s="16"/>
      <c r="E143" s="45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4"/>
      <c r="AB143" s="50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</row>
    <row r="144" spans="1:50" ht="18.75" hidden="1" x14ac:dyDescent="0.25">
      <c r="A144" s="19"/>
      <c r="B144" s="72"/>
      <c r="C144" s="16"/>
      <c r="D144" s="16"/>
      <c r="E144" s="45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4"/>
      <c r="AB144" s="50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</row>
    <row r="145" spans="1:50" ht="18.75" hidden="1" x14ac:dyDescent="0.25">
      <c r="A145" s="19"/>
      <c r="B145" s="86"/>
      <c r="C145" s="45"/>
      <c r="D145" s="45"/>
      <c r="E145" s="45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4"/>
      <c r="AB145" s="50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</row>
    <row r="146" spans="1:50" ht="23.25" hidden="1" customHeight="1" x14ac:dyDescent="0.25">
      <c r="A146" s="19"/>
      <c r="B146" s="298"/>
      <c r="C146" s="298"/>
      <c r="D146" s="298"/>
      <c r="E146" s="298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3"/>
      <c r="AA146" s="4"/>
      <c r="AB146" s="50" t="e">
        <f>IF(#REF!="",0,#REF!)</f>
        <v>#REF!</v>
      </c>
      <c r="AC146" s="49" t="e">
        <f>#REF!</f>
        <v>#REF!</v>
      </c>
      <c r="AD146" s="49" t="e">
        <f>#REF!</f>
        <v>#REF!</v>
      </c>
      <c r="AE146" s="49" t="e">
        <f>#REF!</f>
        <v>#REF!</v>
      </c>
      <c r="AF146" s="49" t="e">
        <f>#REF!</f>
        <v>#REF!</v>
      </c>
      <c r="AG146" s="49" t="e">
        <f>#REF!</f>
        <v>#REF!</v>
      </c>
      <c r="AH146" s="49" t="e">
        <f>#REF!</f>
        <v>#REF!</v>
      </c>
      <c r="AI146" s="49" t="e">
        <f>#REF!</f>
        <v>#REF!</v>
      </c>
      <c r="AJ146" s="49" t="e">
        <f>#REF!</f>
        <v>#REF!</v>
      </c>
      <c r="AK146" s="49" t="e">
        <f>#REF!</f>
        <v>#REF!</v>
      </c>
      <c r="AL146" s="49" t="e">
        <f>#REF!</f>
        <v>#REF!</v>
      </c>
      <c r="AM146" s="49" t="e">
        <f>#REF!</f>
        <v>#REF!</v>
      </c>
      <c r="AN146" s="49" t="e">
        <f t="shared" si="112"/>
        <v>#REF!</v>
      </c>
      <c r="AO146" s="49" t="e">
        <f t="shared" si="113"/>
        <v>#REF!</v>
      </c>
      <c r="AP146" s="49" t="e">
        <f t="shared" si="114"/>
        <v>#REF!</v>
      </c>
      <c r="AQ146" s="49" t="e">
        <f t="shared" si="115"/>
        <v>#REF!</v>
      </c>
      <c r="AR146" s="49" t="e">
        <f t="shared" si="116"/>
        <v>#REF!</v>
      </c>
      <c r="AS146" s="49" t="e">
        <f t="shared" si="117"/>
        <v>#REF!</v>
      </c>
      <c r="AT146" s="49" t="e">
        <f t="shared" si="118"/>
        <v>#REF!</v>
      </c>
      <c r="AU146" s="49" t="e">
        <f t="shared" si="119"/>
        <v>#REF!</v>
      </c>
      <c r="AV146" s="49" t="e">
        <f t="shared" si="120"/>
        <v>#REF!</v>
      </c>
      <c r="AW146" s="49" t="e">
        <f t="shared" si="121"/>
        <v>#REF!</v>
      </c>
      <c r="AX146" s="49" t="e">
        <f>AB146*AM146</f>
        <v>#REF!</v>
      </c>
    </row>
    <row r="147" spans="1:50" ht="23.25" hidden="1" customHeight="1" x14ac:dyDescent="0.25">
      <c r="A147" s="19"/>
      <c r="B147" s="299"/>
      <c r="C147" s="299"/>
      <c r="D147" s="299"/>
      <c r="E147" s="299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3"/>
      <c r="AA147" s="4"/>
    </row>
    <row r="148" spans="1:50" ht="23.25" hidden="1" x14ac:dyDescent="0.25">
      <c r="A148" s="19"/>
      <c r="B148" s="93"/>
      <c r="C148" s="94"/>
      <c r="D148" s="94"/>
      <c r="E148" s="94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4"/>
    </row>
    <row r="149" spans="1:50" ht="18.75" hidden="1" x14ac:dyDescent="0.25">
      <c r="A149" s="19"/>
      <c r="B149" s="72"/>
      <c r="C149" s="16"/>
      <c r="D149" s="16"/>
      <c r="E149" s="45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4"/>
    </row>
    <row r="150" spans="1:50" ht="18.75" hidden="1" x14ac:dyDescent="0.25">
      <c r="A150" s="19"/>
      <c r="B150" s="72"/>
      <c r="C150" s="16"/>
      <c r="D150" s="16"/>
      <c r="E150" s="45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4"/>
    </row>
    <row r="151" spans="1:50" ht="18.75" hidden="1" x14ac:dyDescent="0.25">
      <c r="A151" s="19"/>
      <c r="B151" s="72"/>
      <c r="C151" s="16"/>
      <c r="D151" s="16"/>
      <c r="E151" s="45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4"/>
    </row>
    <row r="152" spans="1:50" ht="18" hidden="1" customHeight="1" x14ac:dyDescent="0.25">
      <c r="A152" s="19"/>
      <c r="B152" s="72"/>
      <c r="C152" s="16"/>
      <c r="D152" s="16"/>
      <c r="E152" s="45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4"/>
    </row>
    <row r="153" spans="1:50" ht="18.75" hidden="1" x14ac:dyDescent="0.25">
      <c r="A153" s="19"/>
      <c r="B153" s="72"/>
      <c r="C153" s="16"/>
      <c r="D153" s="16"/>
      <c r="E153" s="45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4"/>
    </row>
    <row r="154" spans="1:50" ht="18.75" hidden="1" x14ac:dyDescent="0.25">
      <c r="A154" s="19"/>
      <c r="B154" s="72"/>
      <c r="C154" s="16"/>
      <c r="D154" s="16"/>
      <c r="E154" s="45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4"/>
    </row>
    <row r="155" spans="1:50" ht="18.75" hidden="1" x14ac:dyDescent="0.25">
      <c r="A155" s="19"/>
      <c r="B155" s="72"/>
      <c r="C155" s="16"/>
      <c r="D155" s="16"/>
      <c r="E155" s="45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4"/>
    </row>
    <row r="156" spans="1:50" ht="18.75" hidden="1" x14ac:dyDescent="0.25">
      <c r="A156" s="19"/>
      <c r="B156" s="72"/>
      <c r="C156" s="16"/>
      <c r="D156" s="16"/>
      <c r="E156" s="45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4"/>
    </row>
    <row r="157" spans="1:50" ht="18.75" hidden="1" x14ac:dyDescent="0.25">
      <c r="A157" s="19"/>
      <c r="B157" s="72"/>
      <c r="C157" s="16"/>
      <c r="D157" s="16"/>
      <c r="E157" s="45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4"/>
    </row>
    <row r="158" spans="1:50" ht="18.75" hidden="1" x14ac:dyDescent="0.25">
      <c r="A158" s="19"/>
      <c r="B158" s="72"/>
      <c r="C158" s="16"/>
      <c r="D158" s="16"/>
      <c r="E158" s="45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4"/>
    </row>
    <row r="159" spans="1:50" ht="18.75" hidden="1" x14ac:dyDescent="0.25">
      <c r="A159" s="19"/>
      <c r="B159" s="72"/>
      <c r="C159" s="16"/>
      <c r="D159" s="16"/>
      <c r="E159" s="45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4"/>
    </row>
    <row r="160" spans="1:50" ht="18.75" hidden="1" x14ac:dyDescent="0.25">
      <c r="A160" s="19"/>
      <c r="B160" s="72"/>
      <c r="C160" s="16"/>
      <c r="D160" s="16"/>
      <c r="E160" s="45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4"/>
    </row>
    <row r="161" spans="1:27" ht="18.75" hidden="1" x14ac:dyDescent="0.25">
      <c r="A161" s="19"/>
      <c r="B161" s="86"/>
      <c r="C161" s="45"/>
      <c r="D161" s="45"/>
      <c r="E161" s="45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4"/>
    </row>
    <row r="162" spans="1:27" ht="23.25" hidden="1" x14ac:dyDescent="0.25">
      <c r="A162" s="19"/>
      <c r="B162" s="296"/>
      <c r="C162" s="296"/>
      <c r="D162" s="296"/>
      <c r="E162" s="296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5"/>
      <c r="AA162" s="4"/>
    </row>
    <row r="163" spans="1:27" ht="23.25" hidden="1" x14ac:dyDescent="0.25">
      <c r="A163" s="19"/>
      <c r="B163" s="297"/>
      <c r="C163" s="297"/>
      <c r="D163" s="297"/>
      <c r="E163" s="297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5"/>
      <c r="AA163" s="4"/>
    </row>
    <row r="164" spans="1:27" ht="23.25" hidden="1" x14ac:dyDescent="0.25">
      <c r="A164" s="19"/>
      <c r="B164" s="96"/>
      <c r="C164" s="97"/>
      <c r="D164" s="97"/>
      <c r="E164" s="97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4"/>
    </row>
    <row r="165" spans="1:27" ht="18.75" hidden="1" x14ac:dyDescent="0.25">
      <c r="A165" s="19"/>
      <c r="B165" s="72"/>
      <c r="C165" s="16"/>
      <c r="D165" s="16"/>
      <c r="E165" s="45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4"/>
    </row>
    <row r="166" spans="1:27" ht="18.75" hidden="1" x14ac:dyDescent="0.25">
      <c r="A166" s="19"/>
      <c r="B166" s="72"/>
      <c r="C166" s="16"/>
      <c r="D166" s="16"/>
      <c r="E166" s="45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4"/>
    </row>
    <row r="167" spans="1:27" ht="18.75" hidden="1" x14ac:dyDescent="0.25">
      <c r="A167" s="19"/>
      <c r="B167" s="72"/>
      <c r="C167" s="16"/>
      <c r="D167" s="16"/>
      <c r="E167" s="45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4"/>
    </row>
    <row r="168" spans="1:27" ht="18.75" hidden="1" x14ac:dyDescent="0.25">
      <c r="A168" s="19"/>
      <c r="B168" s="72"/>
      <c r="C168" s="16"/>
      <c r="D168" s="16"/>
      <c r="E168" s="45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4"/>
    </row>
    <row r="169" spans="1:27" ht="18.75" hidden="1" x14ac:dyDescent="0.25">
      <c r="A169" s="19"/>
      <c r="B169" s="72"/>
      <c r="C169" s="16"/>
      <c r="D169" s="16"/>
      <c r="E169" s="45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4"/>
    </row>
    <row r="170" spans="1:27" ht="18.75" hidden="1" x14ac:dyDescent="0.25">
      <c r="A170" s="19"/>
      <c r="B170" s="72"/>
      <c r="C170" s="16"/>
      <c r="D170" s="16"/>
      <c r="E170" s="45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4"/>
    </row>
    <row r="171" spans="1:27" ht="18.75" hidden="1" x14ac:dyDescent="0.25">
      <c r="A171" s="19"/>
      <c r="B171" s="72"/>
      <c r="C171" s="16"/>
      <c r="D171" s="16"/>
      <c r="E171" s="45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4"/>
    </row>
    <row r="172" spans="1:27" ht="18.75" hidden="1" x14ac:dyDescent="0.25">
      <c r="A172" s="19"/>
      <c r="B172" s="72"/>
      <c r="C172" s="16"/>
      <c r="D172" s="16"/>
      <c r="E172" s="45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4"/>
    </row>
    <row r="173" spans="1:27" ht="18.75" hidden="1" x14ac:dyDescent="0.25">
      <c r="A173" s="19"/>
      <c r="B173" s="72"/>
      <c r="C173" s="16"/>
      <c r="D173" s="16"/>
      <c r="E173" s="45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4"/>
    </row>
    <row r="174" spans="1:27" ht="18.75" hidden="1" x14ac:dyDescent="0.25">
      <c r="A174" s="19"/>
      <c r="B174" s="72"/>
      <c r="C174" s="16"/>
      <c r="D174" s="16"/>
      <c r="E174" s="45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4"/>
    </row>
    <row r="175" spans="1:27" ht="18.75" hidden="1" x14ac:dyDescent="0.25">
      <c r="A175" s="19"/>
      <c r="B175" s="72"/>
      <c r="C175" s="16"/>
      <c r="D175" s="16"/>
      <c r="E175" s="45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4"/>
    </row>
    <row r="176" spans="1:27" ht="18.75" hidden="1" x14ac:dyDescent="0.25">
      <c r="A176" s="19"/>
      <c r="B176" s="72"/>
      <c r="C176" s="16"/>
      <c r="D176" s="16"/>
      <c r="E176" s="45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4"/>
    </row>
    <row r="177" spans="1:27" ht="18.75" hidden="1" x14ac:dyDescent="0.25">
      <c r="A177" s="19"/>
      <c r="B177" s="86"/>
      <c r="C177" s="45"/>
      <c r="D177" s="45"/>
      <c r="E177" s="45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4"/>
    </row>
    <row r="178" spans="1:27" ht="23.25" hidden="1" x14ac:dyDescent="0.25">
      <c r="A178" s="19"/>
      <c r="B178" s="270"/>
      <c r="C178" s="270"/>
      <c r="D178" s="270"/>
      <c r="E178" s="270"/>
      <c r="F178" s="276"/>
      <c r="G178" s="276"/>
      <c r="H178" s="276"/>
      <c r="I178" s="276"/>
      <c r="J178" s="276"/>
      <c r="K178" s="276"/>
      <c r="L178" s="276"/>
      <c r="M178" s="276"/>
      <c r="N178" s="276"/>
      <c r="O178" s="276"/>
      <c r="P178" s="276"/>
      <c r="Q178" s="276"/>
      <c r="R178" s="276"/>
      <c r="S178" s="276"/>
      <c r="T178" s="276"/>
      <c r="U178" s="276"/>
      <c r="V178" s="276"/>
      <c r="W178" s="276"/>
      <c r="X178" s="276"/>
      <c r="Y178" s="276"/>
      <c r="Z178" s="277"/>
      <c r="AA178" s="4"/>
    </row>
    <row r="179" spans="1:27" ht="23.25" hidden="1" x14ac:dyDescent="0.25">
      <c r="A179" s="19"/>
      <c r="B179" s="271"/>
      <c r="C179" s="271"/>
      <c r="D179" s="271"/>
      <c r="E179" s="271"/>
      <c r="F179" s="276"/>
      <c r="G179" s="276"/>
      <c r="H179" s="276"/>
      <c r="I179" s="276"/>
      <c r="J179" s="276"/>
      <c r="K179" s="276"/>
      <c r="L179" s="276"/>
      <c r="M179" s="276"/>
      <c r="N179" s="276"/>
      <c r="O179" s="276"/>
      <c r="P179" s="276"/>
      <c r="Q179" s="276"/>
      <c r="R179" s="276"/>
      <c r="S179" s="276"/>
      <c r="T179" s="276"/>
      <c r="U179" s="276"/>
      <c r="V179" s="276"/>
      <c r="W179" s="276"/>
      <c r="X179" s="276"/>
      <c r="Y179" s="276"/>
      <c r="Z179" s="277"/>
      <c r="AA179" s="4"/>
    </row>
    <row r="180" spans="1:27" ht="23.25" hidden="1" x14ac:dyDescent="0.25">
      <c r="A180" s="19"/>
      <c r="B180" s="77"/>
      <c r="C180" s="78"/>
      <c r="D180" s="78"/>
      <c r="E180" s="78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4"/>
    </row>
    <row r="181" spans="1:27" ht="18.75" hidden="1" x14ac:dyDescent="0.25">
      <c r="A181" s="19"/>
      <c r="B181" s="72"/>
      <c r="C181" s="11"/>
      <c r="D181" s="11"/>
      <c r="E181" s="45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4"/>
    </row>
    <row r="182" spans="1:27" ht="18.75" hidden="1" x14ac:dyDescent="0.25">
      <c r="A182" s="19"/>
      <c r="B182" s="72"/>
      <c r="C182" s="11"/>
      <c r="D182" s="11"/>
      <c r="E182" s="45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4"/>
    </row>
    <row r="183" spans="1:27" ht="18.75" hidden="1" x14ac:dyDescent="0.25">
      <c r="A183" s="19"/>
      <c r="B183" s="72"/>
      <c r="C183" s="11"/>
      <c r="D183" s="11"/>
      <c r="E183" s="45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4"/>
    </row>
    <row r="184" spans="1:27" ht="18.75" hidden="1" x14ac:dyDescent="0.25">
      <c r="A184" s="19"/>
      <c r="B184" s="72"/>
      <c r="C184" s="11"/>
      <c r="D184" s="11"/>
      <c r="E184" s="45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4"/>
    </row>
    <row r="185" spans="1:27" ht="18.75" hidden="1" x14ac:dyDescent="0.25">
      <c r="A185" s="19"/>
      <c r="B185" s="72"/>
      <c r="C185" s="11"/>
      <c r="D185" s="11"/>
      <c r="E185" s="45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4"/>
    </row>
    <row r="186" spans="1:27" ht="18.75" hidden="1" x14ac:dyDescent="0.25">
      <c r="A186" s="19"/>
      <c r="B186" s="72"/>
      <c r="C186" s="11"/>
      <c r="D186" s="11"/>
      <c r="E186" s="45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4"/>
    </row>
    <row r="187" spans="1:27" ht="18.75" hidden="1" x14ac:dyDescent="0.25">
      <c r="A187" s="19"/>
      <c r="B187" s="72"/>
      <c r="C187" s="11"/>
      <c r="D187" s="11"/>
      <c r="E187" s="45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4"/>
    </row>
    <row r="188" spans="1:27" ht="18.75" hidden="1" x14ac:dyDescent="0.25">
      <c r="A188" s="19"/>
      <c r="B188" s="72"/>
      <c r="C188" s="11"/>
      <c r="D188" s="11"/>
      <c r="E188" s="45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4"/>
    </row>
    <row r="189" spans="1:27" ht="18.75" hidden="1" x14ac:dyDescent="0.25">
      <c r="A189" s="19"/>
      <c r="B189" s="72"/>
      <c r="C189" s="11"/>
      <c r="D189" s="11"/>
      <c r="E189" s="45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4"/>
    </row>
    <row r="190" spans="1:27" ht="18.75" hidden="1" x14ac:dyDescent="0.25">
      <c r="A190" s="19"/>
      <c r="B190" s="72"/>
      <c r="C190" s="11"/>
      <c r="D190" s="11"/>
      <c r="E190" s="45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4"/>
    </row>
    <row r="191" spans="1:27" ht="18.75" hidden="1" x14ac:dyDescent="0.25">
      <c r="A191" s="19"/>
      <c r="B191" s="72"/>
      <c r="C191" s="11"/>
      <c r="D191" s="11"/>
      <c r="E191" s="45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4"/>
    </row>
    <row r="192" spans="1:27" ht="18.75" hidden="1" x14ac:dyDescent="0.25">
      <c r="A192" s="19"/>
      <c r="B192" s="72"/>
      <c r="C192" s="11"/>
      <c r="D192" s="11"/>
      <c r="E192" s="45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4"/>
    </row>
    <row r="193" spans="1:27" ht="18.75" hidden="1" x14ac:dyDescent="0.25">
      <c r="A193" s="19"/>
      <c r="B193" s="86"/>
      <c r="C193" s="45"/>
      <c r="D193" s="45"/>
      <c r="E193" s="45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4"/>
    </row>
  </sheetData>
  <autoFilter ref="B4:AA4"/>
  <mergeCells count="38">
    <mergeCell ref="B162:E163"/>
    <mergeCell ref="B178:E179"/>
    <mergeCell ref="F162:Z162"/>
    <mergeCell ref="F163:Z163"/>
    <mergeCell ref="F178:Z178"/>
    <mergeCell ref="F179:Z179"/>
    <mergeCell ref="B130:E131"/>
    <mergeCell ref="B146:E147"/>
    <mergeCell ref="F130:Z130"/>
    <mergeCell ref="F131:Z131"/>
    <mergeCell ref="F146:Z146"/>
    <mergeCell ref="F147:Z147"/>
    <mergeCell ref="B98:E99"/>
    <mergeCell ref="B114:E115"/>
    <mergeCell ref="F99:Z99"/>
    <mergeCell ref="F98:Z98"/>
    <mergeCell ref="F114:Z114"/>
    <mergeCell ref="F115:Z115"/>
    <mergeCell ref="B66:E67"/>
    <mergeCell ref="B82:E83"/>
    <mergeCell ref="F66:Z66"/>
    <mergeCell ref="F67:Z67"/>
    <mergeCell ref="F83:Z83"/>
    <mergeCell ref="F82:Z82"/>
    <mergeCell ref="B50:E51"/>
    <mergeCell ref="F3:Z3"/>
    <mergeCell ref="F35:Z35"/>
    <mergeCell ref="F34:Z34"/>
    <mergeCell ref="F50:Z50"/>
    <mergeCell ref="F51:Z51"/>
    <mergeCell ref="B18:E19"/>
    <mergeCell ref="F18:Z18"/>
    <mergeCell ref="F19:Z19"/>
    <mergeCell ref="A1:AA1"/>
    <mergeCell ref="B2:E3"/>
    <mergeCell ref="F2:AA2"/>
    <mergeCell ref="AN3:AX3"/>
    <mergeCell ref="B34:E35"/>
  </mergeCells>
  <conditionalFormatting sqref="F17:Z17">
    <cfRule type="colorScale" priority="2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65:Z65">
    <cfRule type="colorScale" priority="2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81:Z81">
    <cfRule type="colorScale" priority="2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97:Z97">
    <cfRule type="colorScale" priority="2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13:Z113">
    <cfRule type="colorScale" priority="2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29:Z129">
    <cfRule type="colorScale" priority="2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45:Z145">
    <cfRule type="colorScale" priority="1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61:Z161">
    <cfRule type="colorScale" priority="1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77:Z177">
    <cfRule type="colorScale" priority="1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93:Z193">
    <cfRule type="colorScale" priority="1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37:Z49">
    <cfRule type="colorScale" priority="1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53:Z64">
    <cfRule type="colorScale" priority="1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69:Z80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85:Z96">
    <cfRule type="colorScale" priority="1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01:Z112">
    <cfRule type="colorScale" priority="1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17:Z128">
    <cfRule type="colorScale" priority="1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33:Z144">
    <cfRule type="colorScale" priority="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49:Z160">
    <cfRule type="colorScale" priority="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65:Z176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81:Z192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S5:Z9 S14:Z16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21:Z33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5:R9 F14:R16 F10:Z13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T409"/>
  <sheetViews>
    <sheetView showGridLines="0" tabSelected="1" zoomScale="70" zoomScaleNormal="70" workbookViewId="0">
      <pane xSplit="4" ySplit="4" topLeftCell="E101" activePane="bottomRight" state="frozen"/>
      <selection activeCell="AI20" sqref="AI20"/>
      <selection pane="topRight" activeCell="AI20" sqref="AI20"/>
      <selection pane="bottomLeft" activeCell="AI20" sqref="AI20"/>
      <selection pane="bottomRight" activeCell="N94" sqref="N94"/>
    </sheetView>
  </sheetViews>
  <sheetFormatPr baseColWidth="10" defaultColWidth="10.85546875" defaultRowHeight="14.25" x14ac:dyDescent="0.25"/>
  <cols>
    <col min="1" max="1" width="1.85546875" style="183" customWidth="1"/>
    <col min="2" max="2" width="45.42578125" style="104" customWidth="1"/>
    <col min="3" max="4" width="11.85546875" style="104" customWidth="1"/>
    <col min="5" max="5" width="16.85546875" style="104" customWidth="1"/>
    <col min="6" max="23" width="14" style="104" customWidth="1"/>
    <col min="24" max="24" width="17.7109375" style="104" bestFit="1" customWidth="1"/>
    <col min="25" max="25" width="17.7109375" style="104" customWidth="1"/>
    <col min="26" max="27" width="14" style="105" customWidth="1"/>
    <col min="28" max="28" width="26.85546875" style="105" customWidth="1"/>
    <col min="29" max="51" width="11.5703125" style="105" hidden="1" customWidth="1"/>
    <col min="52" max="52" width="11.5703125" style="105" customWidth="1"/>
    <col min="53" max="176" width="10.85546875" style="105"/>
    <col min="177" max="16384" width="10.85546875" style="104"/>
  </cols>
  <sheetData>
    <row r="1" spans="1:25" ht="14.25" customHeight="1" x14ac:dyDescent="0.25">
      <c r="A1" s="181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50.1" customHeight="1" x14ac:dyDescent="0.25">
      <c r="A2" s="181"/>
      <c r="B2" s="322" t="s">
        <v>86</v>
      </c>
      <c r="C2" s="20"/>
      <c r="D2" s="20"/>
      <c r="E2" s="20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18"/>
      <c r="Y2" s="18"/>
    </row>
    <row r="3" spans="1:25" ht="50.1" customHeight="1" x14ac:dyDescent="0.25">
      <c r="A3" s="181"/>
      <c r="B3" s="323"/>
      <c r="C3" s="302" t="s">
        <v>77</v>
      </c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189"/>
      <c r="Y3" s="189" t="s">
        <v>152</v>
      </c>
    </row>
    <row r="4" spans="1:25" ht="50.1" customHeight="1" x14ac:dyDescent="0.25">
      <c r="A4" s="181">
        <v>1</v>
      </c>
      <c r="B4" s="43" t="s">
        <v>83</v>
      </c>
      <c r="C4" s="23">
        <v>2010</v>
      </c>
      <c r="D4" s="23">
        <f>C4+1</f>
        <v>2011</v>
      </c>
      <c r="E4" s="23">
        <f>D4+1</f>
        <v>2012</v>
      </c>
      <c r="F4" s="23">
        <f t="shared" ref="F4:N4" si="0">E4+1</f>
        <v>2013</v>
      </c>
      <c r="G4" s="23">
        <f t="shared" si="0"/>
        <v>2014</v>
      </c>
      <c r="H4" s="23">
        <f t="shared" si="0"/>
        <v>2015</v>
      </c>
      <c r="I4" s="23">
        <f t="shared" si="0"/>
        <v>2016</v>
      </c>
      <c r="J4" s="23">
        <f t="shared" si="0"/>
        <v>2017</v>
      </c>
      <c r="K4" s="23">
        <f t="shared" si="0"/>
        <v>2018</v>
      </c>
      <c r="L4" s="23">
        <f t="shared" si="0"/>
        <v>2019</v>
      </c>
      <c r="M4" s="23">
        <f t="shared" si="0"/>
        <v>2020</v>
      </c>
      <c r="N4" s="23">
        <f t="shared" si="0"/>
        <v>2021</v>
      </c>
      <c r="O4" s="23">
        <f t="shared" ref="O4" si="1">N4+1</f>
        <v>2022</v>
      </c>
      <c r="P4" s="23">
        <f t="shared" ref="P4" si="2">O4+1</f>
        <v>2023</v>
      </c>
      <c r="Q4" s="23">
        <f t="shared" ref="Q4" si="3">P4+1</f>
        <v>2024</v>
      </c>
      <c r="R4" s="23">
        <f t="shared" ref="R4" si="4">Q4+1</f>
        <v>2025</v>
      </c>
      <c r="S4" s="23">
        <f t="shared" ref="S4" si="5">R4+1</f>
        <v>2026</v>
      </c>
      <c r="T4" s="23">
        <f t="shared" ref="T4" si="6">S4+1</f>
        <v>2027</v>
      </c>
      <c r="U4" s="23">
        <f t="shared" ref="U4" si="7">T4+1</f>
        <v>2028</v>
      </c>
      <c r="V4" s="23">
        <f t="shared" ref="V4" si="8">U4+1</f>
        <v>2029</v>
      </c>
      <c r="W4" s="23">
        <f t="shared" ref="W4" si="9">V4+1</f>
        <v>2030</v>
      </c>
      <c r="X4" s="188" t="s">
        <v>146</v>
      </c>
      <c r="Y4" s="188">
        <v>2012</v>
      </c>
    </row>
    <row r="5" spans="1:25" ht="24.95" customHeight="1" x14ac:dyDescent="0.25">
      <c r="A5" s="181">
        <f>A4+1</f>
        <v>2</v>
      </c>
      <c r="B5" s="72" t="s">
        <v>37</v>
      </c>
      <c r="C5" s="176" t="e">
        <f>'DEPENSES FACTURES'!F17/'CONSOMMATIONS kWh PCI'!F17</f>
        <v>#DIV/0!</v>
      </c>
      <c r="D5" s="176" t="e">
        <f>'DEPENSES FACTURES'!G17/'CONSOMMATIONS kWh PCI'!G17</f>
        <v>#DIV/0!</v>
      </c>
      <c r="E5" s="176">
        <f>'DEPENSES FACTURES'!H17/'CONSOMMATIONS kWh PCI'!H17</f>
        <v>9.0438386495462847E-2</v>
      </c>
      <c r="F5" s="176">
        <f>'DEPENSES FACTURES'!I17/'CONSOMMATIONS kWh PCI'!I17</f>
        <v>9.5226317091268858E-2</v>
      </c>
      <c r="G5" s="176">
        <f>'DEPENSES FACTURES'!J17/'CONSOMMATIONS kWh PCI'!J17</f>
        <v>9.878967963652871E-2</v>
      </c>
      <c r="H5" s="176">
        <f>'DEPENSES FACTURES'!K17/'CONSOMMATIONS kWh PCI'!K17</f>
        <v>0.10593533678905999</v>
      </c>
      <c r="I5" s="176">
        <f>'DEPENSES FACTURES'!L17/'CONSOMMATIONS kWh PCI'!L17</f>
        <v>0.1063052650889745</v>
      </c>
      <c r="J5" s="176">
        <f>'DEPENSES FACTURES'!M17/'CONSOMMATIONS kWh PCI'!M17</f>
        <v>9.2883444950599331E-2</v>
      </c>
      <c r="K5" s="176">
        <f>'DEPENSES FACTURES'!N17/'CONSOMMATIONS kWh PCI'!N17</f>
        <v>9.2126794540884321E-2</v>
      </c>
      <c r="L5" s="176">
        <f>'DEPENSES FACTURES'!O17/'CONSOMMATIONS kWh PCI'!O17</f>
        <v>0.12587239776897846</v>
      </c>
      <c r="M5" s="176">
        <f>'DEPENSES FACTURES'!P17/'CONSOMMATIONS kWh PCI'!P17</f>
        <v>0.11475238960806222</v>
      </c>
      <c r="N5" s="176">
        <f>'DEPENSES FACTURES'!Q17/'CONSOMMATIONS kWh PCI'!Q17</f>
        <v>0.1232466537391696</v>
      </c>
      <c r="O5" s="176">
        <f>'DEPENSES FACTURES'!R17/'CONSOMMATIONS kWh PCI'!R17</f>
        <v>0.11225622960454211</v>
      </c>
      <c r="P5" s="176" t="e">
        <f>'DEPENSES FACTURES'!S17/'CONSOMMATIONS kWh PCI'!S17</f>
        <v>#DIV/0!</v>
      </c>
      <c r="Q5" s="176" t="e">
        <f>'DEPENSES FACTURES'!T17/'CONSOMMATIONS kWh PCI'!T17</f>
        <v>#DIV/0!</v>
      </c>
      <c r="R5" s="176" t="e">
        <f>'DEPENSES FACTURES'!U17/'CONSOMMATIONS kWh PCI'!U17</f>
        <v>#DIV/0!</v>
      </c>
      <c r="S5" s="176" t="e">
        <f>'DEPENSES FACTURES'!V17/'CONSOMMATIONS kWh PCI'!V17</f>
        <v>#DIV/0!</v>
      </c>
      <c r="T5" s="176" t="e">
        <f>'DEPENSES FACTURES'!W17/'CONSOMMATIONS kWh PCI'!W17</f>
        <v>#DIV/0!</v>
      </c>
      <c r="U5" s="176" t="e">
        <f>'DEPENSES FACTURES'!X17/'CONSOMMATIONS kWh PCI'!X17</f>
        <v>#DIV/0!</v>
      </c>
      <c r="V5" s="176" t="e">
        <f>'DEPENSES FACTURES'!Y17/'CONSOMMATIONS kWh PCI'!Y17</f>
        <v>#DIV/0!</v>
      </c>
      <c r="W5" s="176" t="e">
        <f>'DEPENSES FACTURES'!Z17/'CONSOMMATIONS kWh PCI'!Z17</f>
        <v>#DIV/0!</v>
      </c>
      <c r="X5" s="187"/>
      <c r="Y5" s="180">
        <f>HLOOKUP($Y$4,$C$4:$W$122,$A5,FALSE)</f>
        <v>9.0438386495462847E-2</v>
      </c>
    </row>
    <row r="6" spans="1:25" ht="24.95" customHeight="1" x14ac:dyDescent="0.25">
      <c r="A6" s="181">
        <f t="shared" ref="A6:A69" si="10">A5+1</f>
        <v>3</v>
      </c>
      <c r="B6" s="72" t="s">
        <v>78</v>
      </c>
      <c r="C6" s="176" t="e">
        <f>'DEPENSES FACTURES'!F33/'CONSOMMATIONS kWh PCI'!F34</f>
        <v>#DIV/0!</v>
      </c>
      <c r="D6" s="176" t="e">
        <f>'DEPENSES FACTURES'!G33/'CONSOMMATIONS kWh PCI'!G34</f>
        <v>#DIV/0!</v>
      </c>
      <c r="E6" s="176">
        <f>'DEPENSES FACTURES'!H33/'CONSOMMATIONS kWh PCI'!H34</f>
        <v>6.1127697424394792E-2</v>
      </c>
      <c r="F6" s="176">
        <f>'DEPENSES FACTURES'!I33/'CONSOMMATIONS kWh PCI'!I34</f>
        <v>5.3041369781662837E-2</v>
      </c>
      <c r="G6" s="176">
        <f>'DEPENSES FACTURES'!J33/'CONSOMMATIONS kWh PCI'!J34</f>
        <v>5.6853472597233133E-2</v>
      </c>
      <c r="H6" s="176">
        <f>'DEPENSES FACTURES'!K33/'CONSOMMATIONS kWh PCI'!K34</f>
        <v>5.7920977963989297E-2</v>
      </c>
      <c r="I6" s="176">
        <f>'DEPENSES FACTURES'!L33/'CONSOMMATIONS kWh PCI'!L34</f>
        <v>5.2700717106302322E-2</v>
      </c>
      <c r="J6" s="176">
        <f>'DEPENSES FACTURES'!M33/'CONSOMMATIONS kWh PCI'!M34</f>
        <v>4.3317588264765762E-2</v>
      </c>
      <c r="K6" s="176">
        <f>'DEPENSES FACTURES'!N33/'CONSOMMATIONS kWh PCI'!N34</f>
        <v>5.4200380871773174E-2</v>
      </c>
      <c r="L6" s="176">
        <f>'DEPENSES FACTURES'!O33/'CONSOMMATIONS kWh PCI'!O34</f>
        <v>5.5562202484966093E-2</v>
      </c>
      <c r="M6" s="176">
        <f>'DEPENSES FACTURES'!P33/'CONSOMMATIONS kWh PCI'!P34</f>
        <v>5.5160780799832568E-2</v>
      </c>
      <c r="N6" s="176">
        <f>'DEPENSES FACTURES'!Q33/'CONSOMMATIONS kWh PCI'!Q34</f>
        <v>5.1732637994252303E-2</v>
      </c>
      <c r="O6" s="176">
        <f>'DEPENSES FACTURES'!R33/'CONSOMMATIONS kWh PCI'!R34</f>
        <v>6.5482866758749494E-2</v>
      </c>
      <c r="P6" s="176" t="e">
        <f>'DEPENSES FACTURES'!S33/'CONSOMMATIONS kWh PCI'!S34</f>
        <v>#DIV/0!</v>
      </c>
      <c r="Q6" s="176" t="e">
        <f>'DEPENSES FACTURES'!T33/'CONSOMMATIONS kWh PCI'!T34</f>
        <v>#DIV/0!</v>
      </c>
      <c r="R6" s="176" t="e">
        <f>'DEPENSES FACTURES'!U33/'CONSOMMATIONS kWh PCI'!U34</f>
        <v>#DIV/0!</v>
      </c>
      <c r="S6" s="176" t="e">
        <f>'DEPENSES FACTURES'!V33/'CONSOMMATIONS kWh PCI'!V34</f>
        <v>#DIV/0!</v>
      </c>
      <c r="T6" s="176" t="e">
        <f>'DEPENSES FACTURES'!W33/'CONSOMMATIONS kWh PCI'!W34</f>
        <v>#DIV/0!</v>
      </c>
      <c r="U6" s="176" t="e">
        <f>'DEPENSES FACTURES'!X33/'CONSOMMATIONS kWh PCI'!X34</f>
        <v>#DIV/0!</v>
      </c>
      <c r="V6" s="176" t="e">
        <f>'DEPENSES FACTURES'!Y33/'CONSOMMATIONS kWh PCI'!Y34</f>
        <v>#DIV/0!</v>
      </c>
      <c r="W6" s="176" t="e">
        <f>'DEPENSES FACTURES'!Z33/'CONSOMMATIONS kWh PCI'!Z34</f>
        <v>#DIV/0!</v>
      </c>
      <c r="X6" s="4"/>
      <c r="Y6" s="180">
        <f t="shared" ref="Y6:Y66" si="11">HLOOKUP($Y$4,$C$4:$W$122,$A6,FALSE)</f>
        <v>6.1127697424394792E-2</v>
      </c>
    </row>
    <row r="7" spans="1:25" ht="24.95" customHeight="1" x14ac:dyDescent="0.25">
      <c r="A7" s="181">
        <f t="shared" si="10"/>
        <v>4</v>
      </c>
      <c r="B7" s="72" t="s">
        <v>79</v>
      </c>
      <c r="C7" s="176" t="e">
        <f>'DEPENSES FACTURES'!F49/'CONSOMMATIONS kWh PCI'!F51</f>
        <v>#DIV/0!</v>
      </c>
      <c r="D7" s="176" t="e">
        <f>'DEPENSES FACTURES'!G49/'CONSOMMATIONS kWh PCI'!G51</f>
        <v>#DIV/0!</v>
      </c>
      <c r="E7" s="176" t="e">
        <f>'DEPENSES FACTURES'!H49/'CONSOMMATIONS kWh PCI'!H51</f>
        <v>#DIV/0!</v>
      </c>
      <c r="F7" s="176" t="e">
        <f>'DEPENSES FACTURES'!I49/'CONSOMMATIONS kWh PCI'!I51</f>
        <v>#DIV/0!</v>
      </c>
      <c r="G7" s="176" t="e">
        <f>'DEPENSES FACTURES'!J49/'CONSOMMATIONS kWh PCI'!J51</f>
        <v>#DIV/0!</v>
      </c>
      <c r="H7" s="176" t="e">
        <f>'DEPENSES FACTURES'!K49/'CONSOMMATIONS kWh PCI'!K51</f>
        <v>#DIV/0!</v>
      </c>
      <c r="I7" s="176" t="e">
        <f>'DEPENSES FACTURES'!L49/'CONSOMMATIONS kWh PCI'!L51</f>
        <v>#DIV/0!</v>
      </c>
      <c r="J7" s="176" t="e">
        <f>'DEPENSES FACTURES'!M49/'CONSOMMATIONS kWh PCI'!M51</f>
        <v>#DIV/0!</v>
      </c>
      <c r="K7" s="176" t="e">
        <f>'DEPENSES FACTURES'!N49/'CONSOMMATIONS kWh PCI'!N51</f>
        <v>#DIV/0!</v>
      </c>
      <c r="L7" s="176" t="e">
        <f>'DEPENSES FACTURES'!O49/'CONSOMMATIONS kWh PCI'!O51</f>
        <v>#DIV/0!</v>
      </c>
      <c r="M7" s="176" t="e">
        <f>'DEPENSES FACTURES'!P49/'CONSOMMATIONS kWh PCI'!P51</f>
        <v>#DIV/0!</v>
      </c>
      <c r="N7" s="176" t="e">
        <f>'DEPENSES FACTURES'!Q49/'CONSOMMATIONS kWh PCI'!Q51</f>
        <v>#DIV/0!</v>
      </c>
      <c r="O7" s="176" t="e">
        <f>'DEPENSES FACTURES'!R49/'CONSOMMATIONS kWh PCI'!R51</f>
        <v>#DIV/0!</v>
      </c>
      <c r="P7" s="176" t="e">
        <f>'DEPENSES FACTURES'!S49/'CONSOMMATIONS kWh PCI'!S51</f>
        <v>#DIV/0!</v>
      </c>
      <c r="Q7" s="176" t="e">
        <f>'DEPENSES FACTURES'!T49/'CONSOMMATIONS kWh PCI'!T51</f>
        <v>#DIV/0!</v>
      </c>
      <c r="R7" s="176" t="e">
        <f>'DEPENSES FACTURES'!U49/'CONSOMMATIONS kWh PCI'!U51</f>
        <v>#DIV/0!</v>
      </c>
      <c r="S7" s="176" t="e">
        <f>'DEPENSES FACTURES'!V49/'CONSOMMATIONS kWh PCI'!V51</f>
        <v>#DIV/0!</v>
      </c>
      <c r="T7" s="176" t="e">
        <f>'DEPENSES FACTURES'!W49/'CONSOMMATIONS kWh PCI'!W51</f>
        <v>#DIV/0!</v>
      </c>
      <c r="U7" s="176" t="e">
        <f>'DEPENSES FACTURES'!X49/'CONSOMMATIONS kWh PCI'!X51</f>
        <v>#DIV/0!</v>
      </c>
      <c r="V7" s="176" t="e">
        <f>'DEPENSES FACTURES'!Y49/'CONSOMMATIONS kWh PCI'!Y51</f>
        <v>#DIV/0!</v>
      </c>
      <c r="W7" s="176" t="e">
        <f>'DEPENSES FACTURES'!Z49/'CONSOMMATIONS kWh PCI'!Z51</f>
        <v>#DIV/0!</v>
      </c>
      <c r="X7" s="4"/>
      <c r="Y7" s="180" t="e">
        <f t="shared" si="11"/>
        <v>#DIV/0!</v>
      </c>
    </row>
    <row r="8" spans="1:25" ht="24.95" customHeight="1" x14ac:dyDescent="0.25">
      <c r="A8" s="181">
        <f t="shared" si="10"/>
        <v>5</v>
      </c>
      <c r="B8" s="72" t="s">
        <v>80</v>
      </c>
      <c r="C8" s="176" t="e">
        <f>'DEPENSES FACTURES'!F65/'CONSOMMATIONS kWh PCI'!F67</f>
        <v>#DIV/0!</v>
      </c>
      <c r="D8" s="176" t="e">
        <f>'DEPENSES FACTURES'!G65/'CONSOMMATIONS kWh PCI'!G67</f>
        <v>#DIV/0!</v>
      </c>
      <c r="E8" s="176" t="e">
        <f>'DEPENSES FACTURES'!H65/'CONSOMMATIONS kWh PCI'!H67</f>
        <v>#DIV/0!</v>
      </c>
      <c r="F8" s="176" t="e">
        <f>'DEPENSES FACTURES'!I65/'CONSOMMATIONS kWh PCI'!I67</f>
        <v>#DIV/0!</v>
      </c>
      <c r="G8" s="176" t="e">
        <f>'DEPENSES FACTURES'!J65/'CONSOMMATIONS kWh PCI'!J67</f>
        <v>#DIV/0!</v>
      </c>
      <c r="H8" s="176" t="e">
        <f>'DEPENSES FACTURES'!K65/'CONSOMMATIONS kWh PCI'!K67</f>
        <v>#DIV/0!</v>
      </c>
      <c r="I8" s="176" t="e">
        <f>'DEPENSES FACTURES'!L65/'CONSOMMATIONS kWh PCI'!L67</f>
        <v>#DIV/0!</v>
      </c>
      <c r="J8" s="176" t="e">
        <f>'DEPENSES FACTURES'!M65/'CONSOMMATIONS kWh PCI'!M67</f>
        <v>#DIV/0!</v>
      </c>
      <c r="K8" s="176" t="e">
        <f>'DEPENSES FACTURES'!N65/'CONSOMMATIONS kWh PCI'!N67</f>
        <v>#DIV/0!</v>
      </c>
      <c r="L8" s="176" t="e">
        <f>'DEPENSES FACTURES'!O65/'CONSOMMATIONS kWh PCI'!O67</f>
        <v>#DIV/0!</v>
      </c>
      <c r="M8" s="176" t="e">
        <f>'DEPENSES FACTURES'!P65/'CONSOMMATIONS kWh PCI'!P67</f>
        <v>#DIV/0!</v>
      </c>
      <c r="N8" s="176" t="e">
        <f>'DEPENSES FACTURES'!Q65/'CONSOMMATIONS kWh PCI'!Q67</f>
        <v>#DIV/0!</v>
      </c>
      <c r="O8" s="176" t="e">
        <f>'DEPENSES FACTURES'!R65/'CONSOMMATIONS kWh PCI'!R67</f>
        <v>#DIV/0!</v>
      </c>
      <c r="P8" s="176" t="e">
        <f>'DEPENSES FACTURES'!S65/'CONSOMMATIONS kWh PCI'!S67</f>
        <v>#DIV/0!</v>
      </c>
      <c r="Q8" s="176" t="e">
        <f>'DEPENSES FACTURES'!T65/'CONSOMMATIONS kWh PCI'!T67</f>
        <v>#DIV/0!</v>
      </c>
      <c r="R8" s="176" t="e">
        <f>'DEPENSES FACTURES'!U65/'CONSOMMATIONS kWh PCI'!U67</f>
        <v>#DIV/0!</v>
      </c>
      <c r="S8" s="176" t="e">
        <f>'DEPENSES FACTURES'!V65/'CONSOMMATIONS kWh PCI'!V67</f>
        <v>#DIV/0!</v>
      </c>
      <c r="T8" s="176" t="e">
        <f>'DEPENSES FACTURES'!W65/'CONSOMMATIONS kWh PCI'!W67</f>
        <v>#DIV/0!</v>
      </c>
      <c r="U8" s="176" t="e">
        <f>'DEPENSES FACTURES'!X65/'CONSOMMATIONS kWh PCI'!X67</f>
        <v>#DIV/0!</v>
      </c>
      <c r="V8" s="176" t="e">
        <f>'DEPENSES FACTURES'!Y65/'CONSOMMATIONS kWh PCI'!Y67</f>
        <v>#DIV/0!</v>
      </c>
      <c r="W8" s="176" t="e">
        <f>'DEPENSES FACTURES'!Z65/'CONSOMMATIONS kWh PCI'!Z67</f>
        <v>#DIV/0!</v>
      </c>
      <c r="X8" s="4"/>
      <c r="Y8" s="180" t="e">
        <f t="shared" si="11"/>
        <v>#DIV/0!</v>
      </c>
    </row>
    <row r="9" spans="1:25" ht="24.95" customHeight="1" x14ac:dyDescent="0.25">
      <c r="A9" s="181">
        <f t="shared" si="10"/>
        <v>6</v>
      </c>
      <c r="B9" s="72" t="s">
        <v>0</v>
      </c>
      <c r="C9" s="176" t="e">
        <f>'DEPENSES FACTURES'!F81/'CONSOMMATIONS kWh PCI'!F83</f>
        <v>#DIV/0!</v>
      </c>
      <c r="D9" s="176" t="e">
        <f>'DEPENSES FACTURES'!G81/'CONSOMMATIONS kWh PCI'!G83</f>
        <v>#DIV/0!</v>
      </c>
      <c r="E9" s="176" t="e">
        <f>'DEPENSES FACTURES'!H81/'CONSOMMATIONS kWh PCI'!H83</f>
        <v>#DIV/0!</v>
      </c>
      <c r="F9" s="176" t="e">
        <f>'DEPENSES FACTURES'!I81/'CONSOMMATIONS kWh PCI'!I83</f>
        <v>#DIV/0!</v>
      </c>
      <c r="G9" s="176" t="e">
        <f>'DEPENSES FACTURES'!J81/'CONSOMMATIONS kWh PCI'!J83</f>
        <v>#DIV/0!</v>
      </c>
      <c r="H9" s="176" t="e">
        <f>'DEPENSES FACTURES'!K81/'CONSOMMATIONS kWh PCI'!K83</f>
        <v>#DIV/0!</v>
      </c>
      <c r="I9" s="176" t="e">
        <f>'DEPENSES FACTURES'!L81/'CONSOMMATIONS kWh PCI'!L83</f>
        <v>#DIV/0!</v>
      </c>
      <c r="J9" s="176" t="e">
        <f>'DEPENSES FACTURES'!M81/'CONSOMMATIONS kWh PCI'!M83</f>
        <v>#DIV/0!</v>
      </c>
      <c r="K9" s="176" t="e">
        <f>'DEPENSES FACTURES'!N81/'CONSOMMATIONS kWh PCI'!N83</f>
        <v>#DIV/0!</v>
      </c>
      <c r="L9" s="176" t="e">
        <f>'DEPENSES FACTURES'!O81/'CONSOMMATIONS kWh PCI'!O83</f>
        <v>#DIV/0!</v>
      </c>
      <c r="M9" s="176" t="e">
        <f>'DEPENSES FACTURES'!P81/'CONSOMMATIONS kWh PCI'!P83</f>
        <v>#DIV/0!</v>
      </c>
      <c r="N9" s="176" t="e">
        <f>'DEPENSES FACTURES'!Q81/'CONSOMMATIONS kWh PCI'!Q83</f>
        <v>#DIV/0!</v>
      </c>
      <c r="O9" s="176" t="e">
        <f>'DEPENSES FACTURES'!R81/'CONSOMMATIONS kWh PCI'!R83</f>
        <v>#DIV/0!</v>
      </c>
      <c r="P9" s="176" t="e">
        <f>'DEPENSES FACTURES'!S81/'CONSOMMATIONS kWh PCI'!S83</f>
        <v>#DIV/0!</v>
      </c>
      <c r="Q9" s="176" t="e">
        <f>'DEPENSES FACTURES'!T81/'CONSOMMATIONS kWh PCI'!T83</f>
        <v>#DIV/0!</v>
      </c>
      <c r="R9" s="176" t="e">
        <f>'DEPENSES FACTURES'!U81/'CONSOMMATIONS kWh PCI'!U83</f>
        <v>#DIV/0!</v>
      </c>
      <c r="S9" s="176" t="e">
        <f>'DEPENSES FACTURES'!V81/'CONSOMMATIONS kWh PCI'!V83</f>
        <v>#DIV/0!</v>
      </c>
      <c r="T9" s="176" t="e">
        <f>'DEPENSES FACTURES'!W81/'CONSOMMATIONS kWh PCI'!W83</f>
        <v>#DIV/0!</v>
      </c>
      <c r="U9" s="176" t="e">
        <f>'DEPENSES FACTURES'!X81/'CONSOMMATIONS kWh PCI'!X83</f>
        <v>#DIV/0!</v>
      </c>
      <c r="V9" s="176" t="e">
        <f>'DEPENSES FACTURES'!Y81/'CONSOMMATIONS kWh PCI'!Y83</f>
        <v>#DIV/0!</v>
      </c>
      <c r="W9" s="176" t="e">
        <f>'DEPENSES FACTURES'!Z81/'CONSOMMATIONS kWh PCI'!Z83</f>
        <v>#DIV/0!</v>
      </c>
      <c r="X9" s="4"/>
      <c r="Y9" s="180" t="e">
        <f t="shared" si="11"/>
        <v>#DIV/0!</v>
      </c>
    </row>
    <row r="10" spans="1:25" ht="24.95" customHeight="1" x14ac:dyDescent="0.25">
      <c r="A10" s="181">
        <f t="shared" si="10"/>
        <v>7</v>
      </c>
      <c r="B10" s="72" t="s">
        <v>39</v>
      </c>
      <c r="C10" s="176" t="e">
        <f>'DEPENSES FACTURES'!F97/'CONSOMMATIONS kWh PCI'!F99</f>
        <v>#DIV/0!</v>
      </c>
      <c r="D10" s="176" t="e">
        <f>'DEPENSES FACTURES'!G97/'CONSOMMATIONS kWh PCI'!G99</f>
        <v>#DIV/0!</v>
      </c>
      <c r="E10" s="176" t="e">
        <f>'DEPENSES FACTURES'!H97/'CONSOMMATIONS kWh PCI'!H99</f>
        <v>#DIV/0!</v>
      </c>
      <c r="F10" s="176" t="e">
        <f>'DEPENSES FACTURES'!I97/'CONSOMMATIONS kWh PCI'!I99</f>
        <v>#DIV/0!</v>
      </c>
      <c r="G10" s="176" t="e">
        <f>'DEPENSES FACTURES'!J97/'CONSOMMATIONS kWh PCI'!J99</f>
        <v>#DIV/0!</v>
      </c>
      <c r="H10" s="176" t="e">
        <f>'DEPENSES FACTURES'!K97/'CONSOMMATIONS kWh PCI'!K99</f>
        <v>#DIV/0!</v>
      </c>
      <c r="I10" s="176" t="e">
        <f>'DEPENSES FACTURES'!L97/'CONSOMMATIONS kWh PCI'!L99</f>
        <v>#DIV/0!</v>
      </c>
      <c r="J10" s="176" t="e">
        <f>'DEPENSES FACTURES'!M97/'CONSOMMATIONS kWh PCI'!M99</f>
        <v>#DIV/0!</v>
      </c>
      <c r="K10" s="176">
        <f>'DEPENSES FACTURES'!N97/'CONSOMMATIONS kWh PCI'!N99</f>
        <v>0</v>
      </c>
      <c r="L10" s="176" t="e">
        <f>'DEPENSES FACTURES'!O97/'CONSOMMATIONS kWh PCI'!O99</f>
        <v>#DIV/0!</v>
      </c>
      <c r="M10" s="176">
        <f>'DEPENSES FACTURES'!P97/'CONSOMMATIONS kWh PCI'!P99</f>
        <v>0</v>
      </c>
      <c r="N10" s="176" t="e">
        <f>'DEPENSES FACTURES'!Q97/'CONSOMMATIONS kWh PCI'!Q99</f>
        <v>#DIV/0!</v>
      </c>
      <c r="O10" s="176" t="e">
        <f>'DEPENSES FACTURES'!R97/'CONSOMMATIONS kWh PCI'!R99</f>
        <v>#DIV/0!</v>
      </c>
      <c r="P10" s="176" t="e">
        <f>'DEPENSES FACTURES'!S97/'CONSOMMATIONS kWh PCI'!S99</f>
        <v>#DIV/0!</v>
      </c>
      <c r="Q10" s="176" t="e">
        <f>'DEPENSES FACTURES'!T97/'CONSOMMATIONS kWh PCI'!T99</f>
        <v>#DIV/0!</v>
      </c>
      <c r="R10" s="176" t="e">
        <f>'DEPENSES FACTURES'!U97/'CONSOMMATIONS kWh PCI'!U99</f>
        <v>#DIV/0!</v>
      </c>
      <c r="S10" s="176" t="e">
        <f>'DEPENSES FACTURES'!V97/'CONSOMMATIONS kWh PCI'!V99</f>
        <v>#DIV/0!</v>
      </c>
      <c r="T10" s="176" t="e">
        <f>'DEPENSES FACTURES'!W97/'CONSOMMATIONS kWh PCI'!W99</f>
        <v>#DIV/0!</v>
      </c>
      <c r="U10" s="176" t="e">
        <f>'DEPENSES FACTURES'!X97/'CONSOMMATIONS kWh PCI'!X99</f>
        <v>#DIV/0!</v>
      </c>
      <c r="V10" s="176" t="e">
        <f>'DEPENSES FACTURES'!Y97/'CONSOMMATIONS kWh PCI'!Y99</f>
        <v>#DIV/0!</v>
      </c>
      <c r="W10" s="176" t="e">
        <f>'DEPENSES FACTURES'!Z97/'CONSOMMATIONS kWh PCI'!Z99</f>
        <v>#DIV/0!</v>
      </c>
      <c r="X10" s="4"/>
      <c r="Y10" s="180" t="e">
        <f t="shared" si="11"/>
        <v>#DIV/0!</v>
      </c>
    </row>
    <row r="11" spans="1:25" ht="24.95" customHeight="1" x14ac:dyDescent="0.25">
      <c r="A11" s="181">
        <f t="shared" si="10"/>
        <v>8</v>
      </c>
      <c r="B11" s="72" t="s">
        <v>81</v>
      </c>
      <c r="C11" s="176" t="e">
        <f>'DEPENSES FACTURES'!F113/'CONSOMMATIONS kWh PCI'!F115</f>
        <v>#DIV/0!</v>
      </c>
      <c r="D11" s="176" t="e">
        <f>'DEPENSES FACTURES'!G113/'CONSOMMATIONS kWh PCI'!G115</f>
        <v>#DIV/0!</v>
      </c>
      <c r="E11" s="176" t="e">
        <f>'DEPENSES FACTURES'!H113/'CONSOMMATIONS kWh PCI'!H115</f>
        <v>#DIV/0!</v>
      </c>
      <c r="F11" s="176" t="e">
        <f>'DEPENSES FACTURES'!I113/'CONSOMMATIONS kWh PCI'!I115</f>
        <v>#DIV/0!</v>
      </c>
      <c r="G11" s="176" t="e">
        <f>'DEPENSES FACTURES'!J113/'CONSOMMATIONS kWh PCI'!J115</f>
        <v>#DIV/0!</v>
      </c>
      <c r="H11" s="176" t="e">
        <f>'DEPENSES FACTURES'!K113/'CONSOMMATIONS kWh PCI'!K115</f>
        <v>#DIV/0!</v>
      </c>
      <c r="I11" s="176" t="e">
        <f>'DEPENSES FACTURES'!L113/'CONSOMMATIONS kWh PCI'!L115</f>
        <v>#DIV/0!</v>
      </c>
      <c r="J11" s="176" t="e">
        <f>'DEPENSES FACTURES'!M113/'CONSOMMATIONS kWh PCI'!M115</f>
        <v>#DIV/0!</v>
      </c>
      <c r="K11" s="176" t="e">
        <f>'DEPENSES FACTURES'!N113/'CONSOMMATIONS kWh PCI'!N115</f>
        <v>#DIV/0!</v>
      </c>
      <c r="L11" s="176" t="e">
        <f>'DEPENSES FACTURES'!O113/'CONSOMMATIONS kWh PCI'!O115</f>
        <v>#DIV/0!</v>
      </c>
      <c r="M11" s="176" t="e">
        <f>'DEPENSES FACTURES'!P113/'CONSOMMATIONS kWh PCI'!P115</f>
        <v>#DIV/0!</v>
      </c>
      <c r="N11" s="176" t="e">
        <f>'DEPENSES FACTURES'!Q113/'CONSOMMATIONS kWh PCI'!Q115</f>
        <v>#DIV/0!</v>
      </c>
      <c r="O11" s="176" t="e">
        <f>'DEPENSES FACTURES'!R113/'CONSOMMATIONS kWh PCI'!R115</f>
        <v>#DIV/0!</v>
      </c>
      <c r="P11" s="176" t="e">
        <f>'DEPENSES FACTURES'!S113/'CONSOMMATIONS kWh PCI'!S115</f>
        <v>#DIV/0!</v>
      </c>
      <c r="Q11" s="176" t="e">
        <f>'DEPENSES FACTURES'!T113/'CONSOMMATIONS kWh PCI'!T115</f>
        <v>#DIV/0!</v>
      </c>
      <c r="R11" s="176" t="e">
        <f>'DEPENSES FACTURES'!U113/'CONSOMMATIONS kWh PCI'!U115</f>
        <v>#DIV/0!</v>
      </c>
      <c r="S11" s="176" t="e">
        <f>'DEPENSES FACTURES'!V113/'CONSOMMATIONS kWh PCI'!V115</f>
        <v>#DIV/0!</v>
      </c>
      <c r="T11" s="176" t="e">
        <f>'DEPENSES FACTURES'!W113/'CONSOMMATIONS kWh PCI'!W115</f>
        <v>#DIV/0!</v>
      </c>
      <c r="U11" s="176" t="e">
        <f>'DEPENSES FACTURES'!X113/'CONSOMMATIONS kWh PCI'!X115</f>
        <v>#DIV/0!</v>
      </c>
      <c r="V11" s="176" t="e">
        <f>'DEPENSES FACTURES'!Y113/'CONSOMMATIONS kWh PCI'!Y115</f>
        <v>#DIV/0!</v>
      </c>
      <c r="W11" s="176" t="e">
        <f>'DEPENSES FACTURES'!Z113/'CONSOMMATIONS kWh PCI'!Z115</f>
        <v>#DIV/0!</v>
      </c>
      <c r="X11" s="4"/>
      <c r="Y11" s="180" t="e">
        <f t="shared" si="11"/>
        <v>#DIV/0!</v>
      </c>
    </row>
    <row r="12" spans="1:25" ht="24.95" customHeight="1" x14ac:dyDescent="0.25">
      <c r="A12" s="181">
        <f t="shared" si="10"/>
        <v>9</v>
      </c>
      <c r="B12" s="72" t="s">
        <v>82</v>
      </c>
      <c r="C12" s="176" t="e">
        <f>'DEPENSES FACTURES'!F129/'CONSOMMATIONS kWh PCI'!F131</f>
        <v>#DIV/0!</v>
      </c>
      <c r="D12" s="176" t="e">
        <f>'DEPENSES FACTURES'!G129/'CONSOMMATIONS kWh PCI'!G131</f>
        <v>#DIV/0!</v>
      </c>
      <c r="E12" s="176" t="e">
        <f>'DEPENSES FACTURES'!H129/'CONSOMMATIONS kWh PCI'!H131</f>
        <v>#DIV/0!</v>
      </c>
      <c r="F12" s="176" t="e">
        <f>'DEPENSES FACTURES'!I129/'CONSOMMATIONS kWh PCI'!I131</f>
        <v>#DIV/0!</v>
      </c>
      <c r="G12" s="176" t="e">
        <f>'DEPENSES FACTURES'!J129/'CONSOMMATIONS kWh PCI'!J131</f>
        <v>#DIV/0!</v>
      </c>
      <c r="H12" s="176" t="e">
        <f>'DEPENSES FACTURES'!K129/'CONSOMMATIONS kWh PCI'!K131</f>
        <v>#DIV/0!</v>
      </c>
      <c r="I12" s="176" t="e">
        <f>'DEPENSES FACTURES'!L129/'CONSOMMATIONS kWh PCI'!L131</f>
        <v>#DIV/0!</v>
      </c>
      <c r="J12" s="176" t="e">
        <f>'DEPENSES FACTURES'!M129/'CONSOMMATIONS kWh PCI'!M131</f>
        <v>#DIV/0!</v>
      </c>
      <c r="K12" s="176" t="e">
        <f>'DEPENSES FACTURES'!N129/'CONSOMMATIONS kWh PCI'!N131</f>
        <v>#DIV/0!</v>
      </c>
      <c r="L12" s="176" t="e">
        <f>'DEPENSES FACTURES'!O129/'CONSOMMATIONS kWh PCI'!O131</f>
        <v>#DIV/0!</v>
      </c>
      <c r="M12" s="176" t="e">
        <f>'DEPENSES FACTURES'!P129/'CONSOMMATIONS kWh PCI'!P131</f>
        <v>#DIV/0!</v>
      </c>
      <c r="N12" s="176" t="e">
        <f>'DEPENSES FACTURES'!Q129/'CONSOMMATIONS kWh PCI'!Q131</f>
        <v>#DIV/0!</v>
      </c>
      <c r="O12" s="176" t="e">
        <f>'DEPENSES FACTURES'!R129/'CONSOMMATIONS kWh PCI'!R131</f>
        <v>#DIV/0!</v>
      </c>
      <c r="P12" s="176" t="e">
        <f>'DEPENSES FACTURES'!S129/'CONSOMMATIONS kWh PCI'!S131</f>
        <v>#DIV/0!</v>
      </c>
      <c r="Q12" s="176" t="e">
        <f>'DEPENSES FACTURES'!T129/'CONSOMMATIONS kWh PCI'!T131</f>
        <v>#DIV/0!</v>
      </c>
      <c r="R12" s="176" t="e">
        <f>'DEPENSES FACTURES'!U129/'CONSOMMATIONS kWh PCI'!U131</f>
        <v>#DIV/0!</v>
      </c>
      <c r="S12" s="176" t="e">
        <f>'DEPENSES FACTURES'!V129/'CONSOMMATIONS kWh PCI'!V131</f>
        <v>#DIV/0!</v>
      </c>
      <c r="T12" s="176" t="e">
        <f>'DEPENSES FACTURES'!W129/'CONSOMMATIONS kWh PCI'!W131</f>
        <v>#DIV/0!</v>
      </c>
      <c r="U12" s="176" t="e">
        <f>'DEPENSES FACTURES'!X129/'CONSOMMATIONS kWh PCI'!X131</f>
        <v>#DIV/0!</v>
      </c>
      <c r="V12" s="176" t="e">
        <f>'DEPENSES FACTURES'!Y129/'CONSOMMATIONS kWh PCI'!Y131</f>
        <v>#DIV/0!</v>
      </c>
      <c r="W12" s="176" t="e">
        <f>'DEPENSES FACTURES'!Z129/'CONSOMMATIONS kWh PCI'!Z131</f>
        <v>#DIV/0!</v>
      </c>
      <c r="X12" s="4"/>
      <c r="Y12" s="180" t="e">
        <f t="shared" si="11"/>
        <v>#DIV/0!</v>
      </c>
    </row>
    <row r="13" spans="1:25" ht="24.95" customHeight="1" x14ac:dyDescent="0.25">
      <c r="A13" s="181">
        <f t="shared" si="10"/>
        <v>10</v>
      </c>
      <c r="B13" s="72" t="s">
        <v>84</v>
      </c>
      <c r="C13" s="176" t="e">
        <f>'DEPENSES FACTURES'!F177/'CONSOMMATIONS kWh PCI'!F179</f>
        <v>#DIV/0!</v>
      </c>
      <c r="D13" s="176" t="e">
        <f>'DEPENSES FACTURES'!G177/'CONSOMMATIONS kWh PCI'!G179</f>
        <v>#DIV/0!</v>
      </c>
      <c r="E13" s="176" t="e">
        <f>'DEPENSES FACTURES'!H177/'CONSOMMATIONS kWh PCI'!H179</f>
        <v>#DIV/0!</v>
      </c>
      <c r="F13" s="176" t="e">
        <f>'DEPENSES FACTURES'!I177/'CONSOMMATIONS kWh PCI'!I179</f>
        <v>#DIV/0!</v>
      </c>
      <c r="G13" s="176" t="e">
        <f>'DEPENSES FACTURES'!J177/'CONSOMMATIONS kWh PCI'!J179</f>
        <v>#DIV/0!</v>
      </c>
      <c r="H13" s="176" t="e">
        <f>'DEPENSES FACTURES'!K177/'CONSOMMATIONS kWh PCI'!K179</f>
        <v>#DIV/0!</v>
      </c>
      <c r="I13" s="176" t="e">
        <f>'DEPENSES FACTURES'!L177/'CONSOMMATIONS kWh PCI'!L179</f>
        <v>#DIV/0!</v>
      </c>
      <c r="J13" s="176" t="e">
        <f>'DEPENSES FACTURES'!M177/'CONSOMMATIONS kWh PCI'!M179</f>
        <v>#DIV/0!</v>
      </c>
      <c r="K13" s="176" t="e">
        <f>'DEPENSES FACTURES'!N177/'CONSOMMATIONS kWh PCI'!N179</f>
        <v>#DIV/0!</v>
      </c>
      <c r="L13" s="176" t="e">
        <f>'DEPENSES FACTURES'!O177/'CONSOMMATIONS kWh PCI'!O179</f>
        <v>#DIV/0!</v>
      </c>
      <c r="M13" s="176" t="e">
        <f>'DEPENSES FACTURES'!P177/'CONSOMMATIONS kWh PCI'!P179</f>
        <v>#DIV/0!</v>
      </c>
      <c r="N13" s="176" t="e">
        <f>'DEPENSES FACTURES'!Q177/'CONSOMMATIONS kWh PCI'!Q179</f>
        <v>#DIV/0!</v>
      </c>
      <c r="O13" s="176" t="e">
        <f>'DEPENSES FACTURES'!R177/'CONSOMMATIONS kWh PCI'!R179</f>
        <v>#DIV/0!</v>
      </c>
      <c r="P13" s="176" t="e">
        <f>'DEPENSES FACTURES'!S177/'CONSOMMATIONS kWh PCI'!S179</f>
        <v>#DIV/0!</v>
      </c>
      <c r="Q13" s="176" t="e">
        <f>'DEPENSES FACTURES'!T177/'CONSOMMATIONS kWh PCI'!T179</f>
        <v>#DIV/0!</v>
      </c>
      <c r="R13" s="176" t="e">
        <f>'DEPENSES FACTURES'!U177/'CONSOMMATIONS kWh PCI'!U179</f>
        <v>#DIV/0!</v>
      </c>
      <c r="S13" s="176" t="e">
        <f>'DEPENSES FACTURES'!V177/'CONSOMMATIONS kWh PCI'!V179</f>
        <v>#DIV/0!</v>
      </c>
      <c r="T13" s="176" t="e">
        <f>'DEPENSES FACTURES'!W177/'CONSOMMATIONS kWh PCI'!W179</f>
        <v>#DIV/0!</v>
      </c>
      <c r="U13" s="176" t="e">
        <f>'DEPENSES FACTURES'!X177/'CONSOMMATIONS kWh PCI'!X179</f>
        <v>#DIV/0!</v>
      </c>
      <c r="V13" s="176" t="e">
        <f>'DEPENSES FACTURES'!Y177/'CONSOMMATIONS kWh PCI'!Y179</f>
        <v>#DIV/0!</v>
      </c>
      <c r="W13" s="176" t="e">
        <f>'DEPENSES FACTURES'!Z177/'CONSOMMATIONS kWh PCI'!Z179</f>
        <v>#DIV/0!</v>
      </c>
      <c r="X13" s="4"/>
      <c r="Y13" s="180" t="e">
        <f t="shared" si="11"/>
        <v>#DIV/0!</v>
      </c>
    </row>
    <row r="14" spans="1:25" ht="24.95" customHeight="1" x14ac:dyDescent="0.25">
      <c r="A14" s="181">
        <f t="shared" si="10"/>
        <v>11</v>
      </c>
      <c r="B14" s="72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4"/>
      <c r="Y14" s="180"/>
    </row>
    <row r="15" spans="1:25" ht="24.95" customHeight="1" x14ac:dyDescent="0.25">
      <c r="A15" s="181">
        <f t="shared" si="10"/>
        <v>12</v>
      </c>
      <c r="B15" s="72" t="s">
        <v>90</v>
      </c>
      <c r="C15" s="175" t="e">
        <f>SUM(C5:C12)</f>
        <v>#DIV/0!</v>
      </c>
      <c r="D15" s="175" t="e">
        <f t="shared" ref="D15:W15" si="12">SUM(D5:D12)</f>
        <v>#DIV/0!</v>
      </c>
      <c r="E15" s="175" t="e">
        <f t="shared" si="12"/>
        <v>#DIV/0!</v>
      </c>
      <c r="F15" s="175" t="e">
        <f t="shared" si="12"/>
        <v>#DIV/0!</v>
      </c>
      <c r="G15" s="175" t="e">
        <f t="shared" si="12"/>
        <v>#DIV/0!</v>
      </c>
      <c r="H15" s="175" t="e">
        <f t="shared" si="12"/>
        <v>#DIV/0!</v>
      </c>
      <c r="I15" s="175" t="e">
        <f t="shared" si="12"/>
        <v>#DIV/0!</v>
      </c>
      <c r="J15" s="175" t="e">
        <f t="shared" si="12"/>
        <v>#DIV/0!</v>
      </c>
      <c r="K15" s="175" t="e">
        <f t="shared" si="12"/>
        <v>#DIV/0!</v>
      </c>
      <c r="L15" s="175" t="e">
        <f t="shared" si="12"/>
        <v>#DIV/0!</v>
      </c>
      <c r="M15" s="175" t="e">
        <f t="shared" si="12"/>
        <v>#DIV/0!</v>
      </c>
      <c r="N15" s="175" t="e">
        <f t="shared" si="12"/>
        <v>#DIV/0!</v>
      </c>
      <c r="O15" s="175" t="e">
        <f t="shared" si="12"/>
        <v>#DIV/0!</v>
      </c>
      <c r="P15" s="175" t="e">
        <f t="shared" si="12"/>
        <v>#DIV/0!</v>
      </c>
      <c r="Q15" s="175" t="e">
        <f t="shared" si="12"/>
        <v>#DIV/0!</v>
      </c>
      <c r="R15" s="175" t="e">
        <f t="shared" si="12"/>
        <v>#DIV/0!</v>
      </c>
      <c r="S15" s="175" t="e">
        <f t="shared" si="12"/>
        <v>#DIV/0!</v>
      </c>
      <c r="T15" s="175" t="e">
        <f t="shared" si="12"/>
        <v>#DIV/0!</v>
      </c>
      <c r="U15" s="175" t="e">
        <f t="shared" si="12"/>
        <v>#DIV/0!</v>
      </c>
      <c r="V15" s="175" t="e">
        <f t="shared" si="12"/>
        <v>#DIV/0!</v>
      </c>
      <c r="W15" s="175" t="e">
        <f t="shared" si="12"/>
        <v>#DIV/0!</v>
      </c>
      <c r="X15" s="4"/>
      <c r="Y15" s="180" t="e">
        <f t="shared" si="11"/>
        <v>#DIV/0!</v>
      </c>
    </row>
    <row r="16" spans="1:25" ht="50.1" customHeight="1" x14ac:dyDescent="0.25">
      <c r="A16" s="181">
        <f t="shared" si="10"/>
        <v>13</v>
      </c>
      <c r="B16" s="324" t="s">
        <v>85</v>
      </c>
      <c r="C16" s="316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7"/>
      <c r="X16" s="4"/>
      <c r="Y16" s="180"/>
    </row>
    <row r="17" spans="1:25" ht="50.1" customHeight="1" x14ac:dyDescent="0.25">
      <c r="A17" s="181">
        <f t="shared" si="10"/>
        <v>14</v>
      </c>
      <c r="B17" s="325"/>
      <c r="C17" s="318" t="s">
        <v>87</v>
      </c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9"/>
      <c r="X17" s="4"/>
      <c r="Y17" s="180"/>
    </row>
    <row r="18" spans="1:25" ht="50.1" customHeight="1" x14ac:dyDescent="0.25">
      <c r="A18" s="181">
        <f t="shared" si="10"/>
        <v>15</v>
      </c>
      <c r="B18" s="163" t="s">
        <v>83</v>
      </c>
      <c r="C18" s="164">
        <v>2010</v>
      </c>
      <c r="D18" s="164">
        <f>C18+1</f>
        <v>2011</v>
      </c>
      <c r="E18" s="164">
        <f>D18+1</f>
        <v>2012</v>
      </c>
      <c r="F18" s="164">
        <f t="shared" ref="F18:N18" si="13">E18+1</f>
        <v>2013</v>
      </c>
      <c r="G18" s="164">
        <f t="shared" si="13"/>
        <v>2014</v>
      </c>
      <c r="H18" s="164">
        <f t="shared" si="13"/>
        <v>2015</v>
      </c>
      <c r="I18" s="164">
        <f t="shared" si="13"/>
        <v>2016</v>
      </c>
      <c r="J18" s="164">
        <f t="shared" si="13"/>
        <v>2017</v>
      </c>
      <c r="K18" s="164">
        <f t="shared" si="13"/>
        <v>2018</v>
      </c>
      <c r="L18" s="164">
        <f t="shared" si="13"/>
        <v>2019</v>
      </c>
      <c r="M18" s="164">
        <f t="shared" si="13"/>
        <v>2020</v>
      </c>
      <c r="N18" s="164">
        <f t="shared" si="13"/>
        <v>2021</v>
      </c>
      <c r="O18" s="164">
        <f t="shared" ref="O18" si="14">N18+1</f>
        <v>2022</v>
      </c>
      <c r="P18" s="164">
        <f t="shared" ref="P18" si="15">O18+1</f>
        <v>2023</v>
      </c>
      <c r="Q18" s="164">
        <f t="shared" ref="Q18" si="16">P18+1</f>
        <v>2024</v>
      </c>
      <c r="R18" s="164">
        <f t="shared" ref="R18" si="17">Q18+1</f>
        <v>2025</v>
      </c>
      <c r="S18" s="164">
        <f t="shared" ref="S18" si="18">R18+1</f>
        <v>2026</v>
      </c>
      <c r="T18" s="164">
        <f t="shared" ref="T18" si="19">S18+1</f>
        <v>2027</v>
      </c>
      <c r="U18" s="164">
        <f t="shared" ref="U18" si="20">T18+1</f>
        <v>2028</v>
      </c>
      <c r="V18" s="164">
        <f t="shared" ref="V18" si="21">U18+1</f>
        <v>2029</v>
      </c>
      <c r="W18" s="164">
        <f t="shared" ref="W18" si="22">V18+1</f>
        <v>2030</v>
      </c>
      <c r="X18" s="4"/>
      <c r="Y18" s="180"/>
    </row>
    <row r="19" spans="1:25" ht="24.95" customHeight="1" x14ac:dyDescent="0.25">
      <c r="A19" s="181">
        <f t="shared" si="10"/>
        <v>16</v>
      </c>
      <c r="B19" s="72" t="s">
        <v>37</v>
      </c>
      <c r="C19" s="174" t="e">
        <f>'CONSOMMATIONS kWh PCI'!F17/'CONSOMMATIONS kWh PCI'!F163</f>
        <v>#DIV/0!</v>
      </c>
      <c r="D19" s="174" t="e">
        <f>'CONSOMMATIONS kWh PCI'!G17/'CONSOMMATIONS kWh PCI'!G163</f>
        <v>#DIV/0!</v>
      </c>
      <c r="E19" s="174">
        <f>'CONSOMMATIONS kWh PCI'!H17/'CONSOMMATIONS kWh PCI'!H163</f>
        <v>0.40736101383566742</v>
      </c>
      <c r="F19" s="174">
        <f>'CONSOMMATIONS kWh PCI'!I17/'CONSOMMATIONS kWh PCI'!I163</f>
        <v>0.40074219718174031</v>
      </c>
      <c r="G19" s="174">
        <f>'CONSOMMATIONS kWh PCI'!J17/'CONSOMMATIONS kWh PCI'!J163</f>
        <v>0.42828327434375685</v>
      </c>
      <c r="H19" s="174">
        <f>'CONSOMMATIONS kWh PCI'!K17/'CONSOMMATIONS kWh PCI'!K163</f>
        <v>0.44933402067163669</v>
      </c>
      <c r="I19" s="174">
        <f>'CONSOMMATIONS kWh PCI'!L17/'CONSOMMATIONS kWh PCI'!L163</f>
        <v>0.43328945973893535</v>
      </c>
      <c r="J19" s="174">
        <f>'CONSOMMATIONS kWh PCI'!M17/'CONSOMMATIONS kWh PCI'!M163</f>
        <v>0.41833404279962738</v>
      </c>
      <c r="K19" s="174">
        <f>'CONSOMMATIONS kWh PCI'!N17/'CONSOMMATIONS kWh PCI'!N163</f>
        <v>0.40976611400422419</v>
      </c>
      <c r="L19" s="174">
        <f>'CONSOMMATIONS kWh PCI'!O17/'CONSOMMATIONS kWh PCI'!O163</f>
        <v>0.40929096841634099</v>
      </c>
      <c r="M19" s="174">
        <f>'CONSOMMATIONS kWh PCI'!P17/'CONSOMMATIONS kWh PCI'!P163</f>
        <v>0.39776209626555914</v>
      </c>
      <c r="N19" s="174">
        <f>'CONSOMMATIONS kWh PCI'!Q17/'CONSOMMATIONS kWh PCI'!Q163</f>
        <v>0.45015545599881435</v>
      </c>
      <c r="O19" s="174">
        <f>'CONSOMMATIONS kWh PCI'!R17/'CONSOMMATIONS kWh PCI'!R163</f>
        <v>0.50485642240198392</v>
      </c>
      <c r="P19" s="174" t="e">
        <f>'CONSOMMATIONS kWh PCI'!S17/'CONSOMMATIONS kWh PCI'!S163</f>
        <v>#DIV/0!</v>
      </c>
      <c r="Q19" s="174" t="e">
        <f>'CONSOMMATIONS kWh PCI'!T17/'CONSOMMATIONS kWh PCI'!T163</f>
        <v>#DIV/0!</v>
      </c>
      <c r="R19" s="174" t="e">
        <f>'CONSOMMATIONS kWh PCI'!U17/'CONSOMMATIONS kWh PCI'!U163</f>
        <v>#DIV/0!</v>
      </c>
      <c r="S19" s="174" t="e">
        <f>'CONSOMMATIONS kWh PCI'!V17/'CONSOMMATIONS kWh PCI'!V163</f>
        <v>#DIV/0!</v>
      </c>
      <c r="T19" s="174" t="e">
        <f>'CONSOMMATIONS kWh PCI'!W17/'CONSOMMATIONS kWh PCI'!W163</f>
        <v>#DIV/0!</v>
      </c>
      <c r="U19" s="174" t="e">
        <f>'CONSOMMATIONS kWh PCI'!X17/'CONSOMMATIONS kWh PCI'!X163</f>
        <v>#DIV/0!</v>
      </c>
      <c r="V19" s="174" t="e">
        <f>'CONSOMMATIONS kWh PCI'!Y17/'CONSOMMATIONS kWh PCI'!Y163</f>
        <v>#DIV/0!</v>
      </c>
      <c r="W19" s="174" t="e">
        <f>'CONSOMMATIONS kWh PCI'!Z17/'CONSOMMATIONS kWh PCI'!Z163</f>
        <v>#DIV/0!</v>
      </c>
      <c r="X19" s="4"/>
      <c r="Y19" s="180">
        <f t="shared" si="11"/>
        <v>0.40736101383566742</v>
      </c>
    </row>
    <row r="20" spans="1:25" ht="24.95" customHeight="1" x14ac:dyDescent="0.25">
      <c r="A20" s="181">
        <f t="shared" si="10"/>
        <v>17</v>
      </c>
      <c r="B20" s="72" t="s">
        <v>78</v>
      </c>
      <c r="C20" s="174" t="e">
        <f>'CONSOMMATIONS kWh PCI'!F34/'CONSOMMATIONS kWh PCI'!F163</f>
        <v>#DIV/0!</v>
      </c>
      <c r="D20" s="174" t="e">
        <f>'CONSOMMATIONS kWh PCI'!G34/'CONSOMMATIONS kWh PCI'!G163</f>
        <v>#DIV/0!</v>
      </c>
      <c r="E20" s="174">
        <f>'CONSOMMATIONS kWh PCI'!H34/'CONSOMMATIONS kWh PCI'!H163</f>
        <v>0.59263898616433253</v>
      </c>
      <c r="F20" s="174">
        <f>'CONSOMMATIONS kWh PCI'!I34/'CONSOMMATIONS kWh PCI'!I163</f>
        <v>0.5992578028182598</v>
      </c>
      <c r="G20" s="174">
        <f>'CONSOMMATIONS kWh PCI'!J34/'CONSOMMATIONS kWh PCI'!J163</f>
        <v>0.53746736817414031</v>
      </c>
      <c r="H20" s="174">
        <f>'CONSOMMATIONS kWh PCI'!K34/'CONSOMMATIONS kWh PCI'!K163</f>
        <v>0.55066597932836325</v>
      </c>
      <c r="I20" s="174">
        <f>'CONSOMMATIONS kWh PCI'!L34/'CONSOMMATIONS kWh PCI'!L163</f>
        <v>0.56671054026106449</v>
      </c>
      <c r="J20" s="174">
        <f>'CONSOMMATIONS kWh PCI'!M34/'CONSOMMATIONS kWh PCI'!M163</f>
        <v>0.58166595720037262</v>
      </c>
      <c r="K20" s="174">
        <f>'CONSOMMATIONS kWh PCI'!N34/'CONSOMMATIONS kWh PCI'!N163</f>
        <v>0.58864106926420223</v>
      </c>
      <c r="L20" s="174">
        <f>'CONSOMMATIONS kWh PCI'!O34/'CONSOMMATIONS kWh PCI'!O163</f>
        <v>0.59070903158365906</v>
      </c>
      <c r="M20" s="174">
        <f>'CONSOMMATIONS kWh PCI'!P34/'CONSOMMATIONS kWh PCI'!P163</f>
        <v>0.60114286453140064</v>
      </c>
      <c r="N20" s="174">
        <f>'CONSOMMATIONS kWh PCI'!Q34/'CONSOMMATIONS kWh PCI'!Q163</f>
        <v>0.54984454400118565</v>
      </c>
      <c r="O20" s="174">
        <f>'CONSOMMATIONS kWh PCI'!R34/'CONSOMMATIONS kWh PCI'!R163</f>
        <v>0.49514357759801619</v>
      </c>
      <c r="P20" s="174" t="e">
        <f>'CONSOMMATIONS kWh PCI'!S34/'CONSOMMATIONS kWh PCI'!S163</f>
        <v>#DIV/0!</v>
      </c>
      <c r="Q20" s="174" t="e">
        <f>'CONSOMMATIONS kWh PCI'!T34/'CONSOMMATIONS kWh PCI'!T163</f>
        <v>#DIV/0!</v>
      </c>
      <c r="R20" s="174" t="e">
        <f>'CONSOMMATIONS kWh PCI'!U34/'CONSOMMATIONS kWh PCI'!U163</f>
        <v>#DIV/0!</v>
      </c>
      <c r="S20" s="174" t="e">
        <f>'CONSOMMATIONS kWh PCI'!V34/'CONSOMMATIONS kWh PCI'!V163</f>
        <v>#DIV/0!</v>
      </c>
      <c r="T20" s="174" t="e">
        <f>'CONSOMMATIONS kWh PCI'!W34/'CONSOMMATIONS kWh PCI'!W163</f>
        <v>#DIV/0!</v>
      </c>
      <c r="U20" s="174" t="e">
        <f>'CONSOMMATIONS kWh PCI'!X34/'CONSOMMATIONS kWh PCI'!X163</f>
        <v>#DIV/0!</v>
      </c>
      <c r="V20" s="174" t="e">
        <f>'CONSOMMATIONS kWh PCI'!Y34/'CONSOMMATIONS kWh PCI'!Y163</f>
        <v>#DIV/0!</v>
      </c>
      <c r="W20" s="174" t="e">
        <f>'CONSOMMATIONS kWh PCI'!Z34/'CONSOMMATIONS kWh PCI'!Z163</f>
        <v>#DIV/0!</v>
      </c>
      <c r="X20" s="4"/>
      <c r="Y20" s="180">
        <f t="shared" si="11"/>
        <v>0.59263898616433253</v>
      </c>
    </row>
    <row r="21" spans="1:25" ht="24.95" customHeight="1" x14ac:dyDescent="0.25">
      <c r="A21" s="181">
        <f t="shared" si="10"/>
        <v>18</v>
      </c>
      <c r="B21" s="72" t="s">
        <v>79</v>
      </c>
      <c r="C21" s="174" t="e">
        <f>'CONSOMMATIONS kWh PCI'!F51/'CONSOMMATIONS kWh PCI'!F163</f>
        <v>#DIV/0!</v>
      </c>
      <c r="D21" s="174" t="e">
        <f>'CONSOMMATIONS kWh PCI'!G51/'CONSOMMATIONS kWh PCI'!G163</f>
        <v>#DIV/0!</v>
      </c>
      <c r="E21" s="174">
        <f>'CONSOMMATIONS kWh PCI'!H51/'CONSOMMATIONS kWh PCI'!H163</f>
        <v>0</v>
      </c>
      <c r="F21" s="174">
        <f>'CONSOMMATIONS kWh PCI'!I51/'CONSOMMATIONS kWh PCI'!I163</f>
        <v>0</v>
      </c>
      <c r="G21" s="174">
        <f>'CONSOMMATIONS kWh PCI'!J51/'CONSOMMATIONS kWh PCI'!J163</f>
        <v>0</v>
      </c>
      <c r="H21" s="174">
        <f>'CONSOMMATIONS kWh PCI'!K51/'CONSOMMATIONS kWh PCI'!K163</f>
        <v>0</v>
      </c>
      <c r="I21" s="174">
        <f>'CONSOMMATIONS kWh PCI'!L51/'CONSOMMATIONS kWh PCI'!L163</f>
        <v>0</v>
      </c>
      <c r="J21" s="174">
        <f>'CONSOMMATIONS kWh PCI'!M51/'CONSOMMATIONS kWh PCI'!M163</f>
        <v>0</v>
      </c>
      <c r="K21" s="174">
        <f>'CONSOMMATIONS kWh PCI'!N51/'CONSOMMATIONS kWh PCI'!N163</f>
        <v>0</v>
      </c>
      <c r="L21" s="174">
        <f>'CONSOMMATIONS kWh PCI'!O51/'CONSOMMATIONS kWh PCI'!O163</f>
        <v>0</v>
      </c>
      <c r="M21" s="174">
        <f>'CONSOMMATIONS kWh PCI'!P51/'CONSOMMATIONS kWh PCI'!P163</f>
        <v>0</v>
      </c>
      <c r="N21" s="174">
        <f>'CONSOMMATIONS kWh PCI'!Q51/'CONSOMMATIONS kWh PCI'!Q163</f>
        <v>0</v>
      </c>
      <c r="O21" s="174">
        <f>'CONSOMMATIONS kWh PCI'!R51/'CONSOMMATIONS kWh PCI'!R163</f>
        <v>0</v>
      </c>
      <c r="P21" s="174" t="e">
        <f>'CONSOMMATIONS kWh PCI'!S51/'CONSOMMATIONS kWh PCI'!S163</f>
        <v>#DIV/0!</v>
      </c>
      <c r="Q21" s="174" t="e">
        <f>'CONSOMMATIONS kWh PCI'!T51/'CONSOMMATIONS kWh PCI'!T163</f>
        <v>#DIV/0!</v>
      </c>
      <c r="R21" s="174" t="e">
        <f>'CONSOMMATIONS kWh PCI'!U51/'CONSOMMATIONS kWh PCI'!U163</f>
        <v>#DIV/0!</v>
      </c>
      <c r="S21" s="174" t="e">
        <f>'CONSOMMATIONS kWh PCI'!V51/'CONSOMMATIONS kWh PCI'!V163</f>
        <v>#DIV/0!</v>
      </c>
      <c r="T21" s="174" t="e">
        <f>'CONSOMMATIONS kWh PCI'!W51/'CONSOMMATIONS kWh PCI'!W163</f>
        <v>#DIV/0!</v>
      </c>
      <c r="U21" s="174" t="e">
        <f>'CONSOMMATIONS kWh PCI'!X51/'CONSOMMATIONS kWh PCI'!X163</f>
        <v>#DIV/0!</v>
      </c>
      <c r="V21" s="174" t="e">
        <f>'CONSOMMATIONS kWh PCI'!Y51/'CONSOMMATIONS kWh PCI'!Y163</f>
        <v>#DIV/0!</v>
      </c>
      <c r="W21" s="174" t="e">
        <f>'CONSOMMATIONS kWh PCI'!Z51/'CONSOMMATIONS kWh PCI'!Z163</f>
        <v>#DIV/0!</v>
      </c>
      <c r="X21" s="4"/>
      <c r="Y21" s="180">
        <f t="shared" si="11"/>
        <v>0</v>
      </c>
    </row>
    <row r="22" spans="1:25" ht="24.95" customHeight="1" x14ac:dyDescent="0.25">
      <c r="A22" s="181">
        <f t="shared" si="10"/>
        <v>19</v>
      </c>
      <c r="B22" s="72" t="s">
        <v>80</v>
      </c>
      <c r="C22" s="174" t="e">
        <f>'CONSOMMATIONS kWh PCI'!F67/'CONSOMMATIONS kWh PCI'!F163</f>
        <v>#DIV/0!</v>
      </c>
      <c r="D22" s="174" t="e">
        <f>'CONSOMMATIONS kWh PCI'!G67/'CONSOMMATIONS kWh PCI'!G163</f>
        <v>#DIV/0!</v>
      </c>
      <c r="E22" s="174">
        <f>'CONSOMMATIONS kWh PCI'!H67/'CONSOMMATIONS kWh PCI'!H163</f>
        <v>0</v>
      </c>
      <c r="F22" s="174">
        <f>'CONSOMMATIONS kWh PCI'!I67/'CONSOMMATIONS kWh PCI'!I163</f>
        <v>0</v>
      </c>
      <c r="G22" s="174">
        <f>'CONSOMMATIONS kWh PCI'!J67/'CONSOMMATIONS kWh PCI'!J163</f>
        <v>0</v>
      </c>
      <c r="H22" s="174">
        <f>'CONSOMMATIONS kWh PCI'!K67/'CONSOMMATIONS kWh PCI'!K163</f>
        <v>0</v>
      </c>
      <c r="I22" s="174">
        <f>'CONSOMMATIONS kWh PCI'!L67/'CONSOMMATIONS kWh PCI'!L163</f>
        <v>0</v>
      </c>
      <c r="J22" s="174">
        <f>'CONSOMMATIONS kWh PCI'!M67/'CONSOMMATIONS kWh PCI'!M163</f>
        <v>0</v>
      </c>
      <c r="K22" s="174">
        <f>'CONSOMMATIONS kWh PCI'!N67/'CONSOMMATIONS kWh PCI'!N163</f>
        <v>0</v>
      </c>
      <c r="L22" s="174">
        <f>'CONSOMMATIONS kWh PCI'!O67/'CONSOMMATIONS kWh PCI'!O163</f>
        <v>0</v>
      </c>
      <c r="M22" s="174">
        <f>'CONSOMMATIONS kWh PCI'!P67/'CONSOMMATIONS kWh PCI'!P163</f>
        <v>0</v>
      </c>
      <c r="N22" s="174">
        <f>'CONSOMMATIONS kWh PCI'!Q67/'CONSOMMATIONS kWh PCI'!Q163</f>
        <v>0</v>
      </c>
      <c r="O22" s="174">
        <f>'CONSOMMATIONS kWh PCI'!R67/'CONSOMMATIONS kWh PCI'!R163</f>
        <v>0</v>
      </c>
      <c r="P22" s="174" t="e">
        <f>'CONSOMMATIONS kWh PCI'!S67/'CONSOMMATIONS kWh PCI'!S163</f>
        <v>#DIV/0!</v>
      </c>
      <c r="Q22" s="174" t="e">
        <f>'CONSOMMATIONS kWh PCI'!T67/'CONSOMMATIONS kWh PCI'!T163</f>
        <v>#DIV/0!</v>
      </c>
      <c r="R22" s="174" t="e">
        <f>'CONSOMMATIONS kWh PCI'!U67/'CONSOMMATIONS kWh PCI'!U163</f>
        <v>#DIV/0!</v>
      </c>
      <c r="S22" s="174" t="e">
        <f>'CONSOMMATIONS kWh PCI'!V67/'CONSOMMATIONS kWh PCI'!V163</f>
        <v>#DIV/0!</v>
      </c>
      <c r="T22" s="174" t="e">
        <f>'CONSOMMATIONS kWh PCI'!W67/'CONSOMMATIONS kWh PCI'!W163</f>
        <v>#DIV/0!</v>
      </c>
      <c r="U22" s="174" t="e">
        <f>'CONSOMMATIONS kWh PCI'!X67/'CONSOMMATIONS kWh PCI'!X163</f>
        <v>#DIV/0!</v>
      </c>
      <c r="V22" s="174" t="e">
        <f>'CONSOMMATIONS kWh PCI'!Y67/'CONSOMMATIONS kWh PCI'!Y163</f>
        <v>#DIV/0!</v>
      </c>
      <c r="W22" s="174" t="e">
        <f>'CONSOMMATIONS kWh PCI'!Z67/'CONSOMMATIONS kWh PCI'!Z163</f>
        <v>#DIV/0!</v>
      </c>
      <c r="X22" s="4"/>
      <c r="Y22" s="180">
        <f t="shared" si="11"/>
        <v>0</v>
      </c>
    </row>
    <row r="23" spans="1:25" ht="24.95" customHeight="1" x14ac:dyDescent="0.25">
      <c r="A23" s="181">
        <f t="shared" si="10"/>
        <v>20</v>
      </c>
      <c r="B23" s="72" t="s">
        <v>0</v>
      </c>
      <c r="C23" s="174" t="e">
        <f>'CONSOMMATIONS kWh PCI'!F83/'CONSOMMATIONS kWh PCI'!F163</f>
        <v>#DIV/0!</v>
      </c>
      <c r="D23" s="174" t="e">
        <f>'CONSOMMATIONS kWh PCI'!G83/'CONSOMMATIONS kWh PCI'!G163</f>
        <v>#DIV/0!</v>
      </c>
      <c r="E23" s="174">
        <f>'CONSOMMATIONS kWh PCI'!H83/'CONSOMMATIONS kWh PCI'!H163</f>
        <v>0</v>
      </c>
      <c r="F23" s="174">
        <f>'CONSOMMATIONS kWh PCI'!I83/'CONSOMMATIONS kWh PCI'!I163</f>
        <v>0</v>
      </c>
      <c r="G23" s="174">
        <f>'CONSOMMATIONS kWh PCI'!J83/'CONSOMMATIONS kWh PCI'!J163</f>
        <v>0</v>
      </c>
      <c r="H23" s="174">
        <f>'CONSOMMATIONS kWh PCI'!K83/'CONSOMMATIONS kWh PCI'!K163</f>
        <v>0</v>
      </c>
      <c r="I23" s="174">
        <f>'CONSOMMATIONS kWh PCI'!L83/'CONSOMMATIONS kWh PCI'!L163</f>
        <v>0</v>
      </c>
      <c r="J23" s="174">
        <f>'CONSOMMATIONS kWh PCI'!M83/'CONSOMMATIONS kWh PCI'!M163</f>
        <v>0</v>
      </c>
      <c r="K23" s="174">
        <f>'CONSOMMATIONS kWh PCI'!N83/'CONSOMMATIONS kWh PCI'!N163</f>
        <v>0</v>
      </c>
      <c r="L23" s="174">
        <f>'CONSOMMATIONS kWh PCI'!O83/'CONSOMMATIONS kWh PCI'!O163</f>
        <v>0</v>
      </c>
      <c r="M23" s="174">
        <f>'CONSOMMATIONS kWh PCI'!P83/'CONSOMMATIONS kWh PCI'!P163</f>
        <v>0</v>
      </c>
      <c r="N23" s="174">
        <f>'CONSOMMATIONS kWh PCI'!Q83/'CONSOMMATIONS kWh PCI'!Q163</f>
        <v>0</v>
      </c>
      <c r="O23" s="174">
        <f>'CONSOMMATIONS kWh PCI'!R83/'CONSOMMATIONS kWh PCI'!R163</f>
        <v>0</v>
      </c>
      <c r="P23" s="174" t="e">
        <f>'CONSOMMATIONS kWh PCI'!S83/'CONSOMMATIONS kWh PCI'!S163</f>
        <v>#DIV/0!</v>
      </c>
      <c r="Q23" s="174" t="e">
        <f>'CONSOMMATIONS kWh PCI'!T83/'CONSOMMATIONS kWh PCI'!T163</f>
        <v>#DIV/0!</v>
      </c>
      <c r="R23" s="174" t="e">
        <f>'CONSOMMATIONS kWh PCI'!U83/'CONSOMMATIONS kWh PCI'!U163</f>
        <v>#DIV/0!</v>
      </c>
      <c r="S23" s="174" t="e">
        <f>'CONSOMMATIONS kWh PCI'!V83/'CONSOMMATIONS kWh PCI'!V163</f>
        <v>#DIV/0!</v>
      </c>
      <c r="T23" s="174" t="e">
        <f>'CONSOMMATIONS kWh PCI'!W83/'CONSOMMATIONS kWh PCI'!W163</f>
        <v>#DIV/0!</v>
      </c>
      <c r="U23" s="174" t="e">
        <f>'CONSOMMATIONS kWh PCI'!X83/'CONSOMMATIONS kWh PCI'!X163</f>
        <v>#DIV/0!</v>
      </c>
      <c r="V23" s="174" t="e">
        <f>'CONSOMMATIONS kWh PCI'!Y83/'CONSOMMATIONS kWh PCI'!Y163</f>
        <v>#DIV/0!</v>
      </c>
      <c r="W23" s="174" t="e">
        <f>'CONSOMMATIONS kWh PCI'!Z83/'CONSOMMATIONS kWh PCI'!Z163</f>
        <v>#DIV/0!</v>
      </c>
      <c r="X23" s="4"/>
      <c r="Y23" s="180">
        <f t="shared" si="11"/>
        <v>0</v>
      </c>
    </row>
    <row r="24" spans="1:25" ht="24.95" customHeight="1" x14ac:dyDescent="0.25">
      <c r="A24" s="181">
        <f t="shared" si="10"/>
        <v>21</v>
      </c>
      <c r="B24" s="72" t="s">
        <v>39</v>
      </c>
      <c r="C24" s="174" t="e">
        <f>'CONSOMMATIONS kWh PCI'!F99/'CONSOMMATIONS kWh PCI'!F163</f>
        <v>#DIV/0!</v>
      </c>
      <c r="D24" s="174" t="e">
        <f>'CONSOMMATIONS kWh PCI'!G99/'CONSOMMATIONS kWh PCI'!G163</f>
        <v>#DIV/0!</v>
      </c>
      <c r="E24" s="174">
        <f>'CONSOMMATIONS kWh PCI'!H99/'CONSOMMATIONS kWh PCI'!H163</f>
        <v>0</v>
      </c>
      <c r="F24" s="174">
        <f>'CONSOMMATIONS kWh PCI'!I99/'CONSOMMATIONS kWh PCI'!I163</f>
        <v>0</v>
      </c>
      <c r="G24" s="174">
        <f>'CONSOMMATIONS kWh PCI'!J99/'CONSOMMATIONS kWh PCI'!J163</f>
        <v>0</v>
      </c>
      <c r="H24" s="174">
        <f>'CONSOMMATIONS kWh PCI'!K99/'CONSOMMATIONS kWh PCI'!K163</f>
        <v>0</v>
      </c>
      <c r="I24" s="174">
        <f>'CONSOMMATIONS kWh PCI'!L99/'CONSOMMATIONS kWh PCI'!L163</f>
        <v>0</v>
      </c>
      <c r="J24" s="174">
        <f>'CONSOMMATIONS kWh PCI'!M99/'CONSOMMATIONS kWh PCI'!M163</f>
        <v>0</v>
      </c>
      <c r="K24" s="174">
        <f>'CONSOMMATIONS kWh PCI'!N99/'CONSOMMATIONS kWh PCI'!N163</f>
        <v>1.5928167315736107E-3</v>
      </c>
      <c r="L24" s="174">
        <f>'CONSOMMATIONS kWh PCI'!O99/'CONSOMMATIONS kWh PCI'!O163</f>
        <v>0</v>
      </c>
      <c r="M24" s="174">
        <f>'CONSOMMATIONS kWh PCI'!P99/'CONSOMMATIONS kWh PCI'!P163</f>
        <v>1.0950392030401766E-3</v>
      </c>
      <c r="N24" s="174">
        <f>'CONSOMMATIONS kWh PCI'!Q99/'CONSOMMATIONS kWh PCI'!Q163</f>
        <v>0</v>
      </c>
      <c r="O24" s="174">
        <f>'CONSOMMATIONS kWh PCI'!R99/'CONSOMMATIONS kWh PCI'!R163</f>
        <v>0</v>
      </c>
      <c r="P24" s="174" t="e">
        <f>'CONSOMMATIONS kWh PCI'!S99/'CONSOMMATIONS kWh PCI'!S163</f>
        <v>#DIV/0!</v>
      </c>
      <c r="Q24" s="174" t="e">
        <f>'CONSOMMATIONS kWh PCI'!T99/'CONSOMMATIONS kWh PCI'!T163</f>
        <v>#DIV/0!</v>
      </c>
      <c r="R24" s="174" t="e">
        <f>'CONSOMMATIONS kWh PCI'!U99/'CONSOMMATIONS kWh PCI'!U163</f>
        <v>#DIV/0!</v>
      </c>
      <c r="S24" s="174" t="e">
        <f>'CONSOMMATIONS kWh PCI'!V99/'CONSOMMATIONS kWh PCI'!V163</f>
        <v>#DIV/0!</v>
      </c>
      <c r="T24" s="174" t="e">
        <f>'CONSOMMATIONS kWh PCI'!W99/'CONSOMMATIONS kWh PCI'!W163</f>
        <v>#DIV/0!</v>
      </c>
      <c r="U24" s="174" t="e">
        <f>'CONSOMMATIONS kWh PCI'!X99/'CONSOMMATIONS kWh PCI'!X163</f>
        <v>#DIV/0!</v>
      </c>
      <c r="V24" s="174" t="e">
        <f>'CONSOMMATIONS kWh PCI'!Y99/'CONSOMMATIONS kWh PCI'!Y163</f>
        <v>#DIV/0!</v>
      </c>
      <c r="W24" s="174" t="e">
        <f>'CONSOMMATIONS kWh PCI'!Z99/'CONSOMMATIONS kWh PCI'!Z163</f>
        <v>#DIV/0!</v>
      </c>
      <c r="X24" s="4"/>
      <c r="Y24" s="180">
        <f t="shared" si="11"/>
        <v>0</v>
      </c>
    </row>
    <row r="25" spans="1:25" ht="24.95" customHeight="1" x14ac:dyDescent="0.25">
      <c r="A25" s="181">
        <f t="shared" si="10"/>
        <v>22</v>
      </c>
      <c r="B25" s="72" t="s">
        <v>81</v>
      </c>
      <c r="C25" s="174" t="e">
        <f>'CONSOMMATIONS kWh PCI'!F115/'CONSOMMATIONS kWh PCI'!F163</f>
        <v>#DIV/0!</v>
      </c>
      <c r="D25" s="174" t="e">
        <f>'CONSOMMATIONS kWh PCI'!G115/'CONSOMMATIONS kWh PCI'!G163</f>
        <v>#DIV/0!</v>
      </c>
      <c r="E25" s="174">
        <f>'CONSOMMATIONS kWh PCI'!H115/'CONSOMMATIONS kWh PCI'!H163</f>
        <v>0</v>
      </c>
      <c r="F25" s="174">
        <f>'CONSOMMATIONS kWh PCI'!I115/'CONSOMMATIONS kWh PCI'!I163</f>
        <v>0</v>
      </c>
      <c r="G25" s="174">
        <f>'CONSOMMATIONS kWh PCI'!J115/'CONSOMMATIONS kWh PCI'!J163</f>
        <v>0</v>
      </c>
      <c r="H25" s="174">
        <f>'CONSOMMATIONS kWh PCI'!K115/'CONSOMMATIONS kWh PCI'!K163</f>
        <v>0</v>
      </c>
      <c r="I25" s="174">
        <f>'CONSOMMATIONS kWh PCI'!L115/'CONSOMMATIONS kWh PCI'!L163</f>
        <v>0</v>
      </c>
      <c r="J25" s="174">
        <f>'CONSOMMATIONS kWh PCI'!M115/'CONSOMMATIONS kWh PCI'!M163</f>
        <v>0</v>
      </c>
      <c r="K25" s="174">
        <f>'CONSOMMATIONS kWh PCI'!N115/'CONSOMMATIONS kWh PCI'!N163</f>
        <v>0</v>
      </c>
      <c r="L25" s="174">
        <f>'CONSOMMATIONS kWh PCI'!O115/'CONSOMMATIONS kWh PCI'!O163</f>
        <v>0</v>
      </c>
      <c r="M25" s="174">
        <f>'CONSOMMATIONS kWh PCI'!P115/'CONSOMMATIONS kWh PCI'!P163</f>
        <v>0</v>
      </c>
      <c r="N25" s="174">
        <f>'CONSOMMATIONS kWh PCI'!Q115/'CONSOMMATIONS kWh PCI'!Q163</f>
        <v>0</v>
      </c>
      <c r="O25" s="174">
        <f>'CONSOMMATIONS kWh PCI'!R115/'CONSOMMATIONS kWh PCI'!R163</f>
        <v>0</v>
      </c>
      <c r="P25" s="174" t="e">
        <f>'CONSOMMATIONS kWh PCI'!S115/'CONSOMMATIONS kWh PCI'!S163</f>
        <v>#DIV/0!</v>
      </c>
      <c r="Q25" s="174" t="e">
        <f>'CONSOMMATIONS kWh PCI'!T115/'CONSOMMATIONS kWh PCI'!T163</f>
        <v>#DIV/0!</v>
      </c>
      <c r="R25" s="174" t="e">
        <f>'CONSOMMATIONS kWh PCI'!U115/'CONSOMMATIONS kWh PCI'!U163</f>
        <v>#DIV/0!</v>
      </c>
      <c r="S25" s="174" t="e">
        <f>'CONSOMMATIONS kWh PCI'!V115/'CONSOMMATIONS kWh PCI'!V163</f>
        <v>#DIV/0!</v>
      </c>
      <c r="T25" s="174" t="e">
        <f>'CONSOMMATIONS kWh PCI'!W115/'CONSOMMATIONS kWh PCI'!W163</f>
        <v>#DIV/0!</v>
      </c>
      <c r="U25" s="174" t="e">
        <f>'CONSOMMATIONS kWh PCI'!X115/'CONSOMMATIONS kWh PCI'!X163</f>
        <v>#DIV/0!</v>
      </c>
      <c r="V25" s="174" t="e">
        <f>'CONSOMMATIONS kWh PCI'!Y115/'CONSOMMATIONS kWh PCI'!Y163</f>
        <v>#DIV/0!</v>
      </c>
      <c r="W25" s="174" t="e">
        <f>'CONSOMMATIONS kWh PCI'!Z115/'CONSOMMATIONS kWh PCI'!Z163</f>
        <v>#DIV/0!</v>
      </c>
      <c r="X25" s="4"/>
      <c r="Y25" s="180">
        <f t="shared" si="11"/>
        <v>0</v>
      </c>
    </row>
    <row r="26" spans="1:25" ht="24.95" customHeight="1" x14ac:dyDescent="0.25">
      <c r="A26" s="181">
        <f t="shared" si="10"/>
        <v>23</v>
      </c>
      <c r="B26" s="72" t="s">
        <v>82</v>
      </c>
      <c r="C26" s="25" t="e">
        <f>'CONSOMMATIONS kWh PCI'!F131/'CONSOMMATIONS kWh PCI'!F163</f>
        <v>#DIV/0!</v>
      </c>
      <c r="D26" s="25" t="e">
        <f>'CONSOMMATIONS kWh PCI'!G131/'CONSOMMATIONS kWh PCI'!G163</f>
        <v>#DIV/0!</v>
      </c>
      <c r="E26" s="25">
        <f>'CONSOMMATIONS kWh PCI'!H131/'CONSOMMATIONS kWh PCI'!H163</f>
        <v>0</v>
      </c>
      <c r="F26" s="25">
        <f>'CONSOMMATIONS kWh PCI'!I131/'CONSOMMATIONS kWh PCI'!I163</f>
        <v>0</v>
      </c>
      <c r="G26" s="25">
        <f>'CONSOMMATIONS kWh PCI'!J131/'CONSOMMATIONS kWh PCI'!J163</f>
        <v>0</v>
      </c>
      <c r="H26" s="25">
        <f>'CONSOMMATIONS kWh PCI'!K131/'CONSOMMATIONS kWh PCI'!K163</f>
        <v>0</v>
      </c>
      <c r="I26" s="25">
        <f>'CONSOMMATIONS kWh PCI'!L131/'CONSOMMATIONS kWh PCI'!L163</f>
        <v>0</v>
      </c>
      <c r="J26" s="25">
        <f>'CONSOMMATIONS kWh PCI'!M131/'CONSOMMATIONS kWh PCI'!M163</f>
        <v>0</v>
      </c>
      <c r="K26" s="25">
        <f>'CONSOMMATIONS kWh PCI'!N131/'CONSOMMATIONS kWh PCI'!N163</f>
        <v>0</v>
      </c>
      <c r="L26" s="25">
        <f>'CONSOMMATIONS kWh PCI'!O131/'CONSOMMATIONS kWh PCI'!O163</f>
        <v>0</v>
      </c>
      <c r="M26" s="25">
        <f>'CONSOMMATIONS kWh PCI'!P131/'CONSOMMATIONS kWh PCI'!P163</f>
        <v>0</v>
      </c>
      <c r="N26" s="25">
        <f>'CONSOMMATIONS kWh PCI'!Q131/'CONSOMMATIONS kWh PCI'!Q163</f>
        <v>0</v>
      </c>
      <c r="O26" s="25">
        <f>'CONSOMMATIONS kWh PCI'!R131/'CONSOMMATIONS kWh PCI'!R163</f>
        <v>0</v>
      </c>
      <c r="P26" s="25" t="e">
        <f>'CONSOMMATIONS kWh PCI'!S131/'CONSOMMATIONS kWh PCI'!S163</f>
        <v>#DIV/0!</v>
      </c>
      <c r="Q26" s="25" t="e">
        <f>'CONSOMMATIONS kWh PCI'!T131/'CONSOMMATIONS kWh PCI'!T163</f>
        <v>#DIV/0!</v>
      </c>
      <c r="R26" s="25" t="e">
        <f>'CONSOMMATIONS kWh PCI'!U131/'CONSOMMATIONS kWh PCI'!U163</f>
        <v>#DIV/0!</v>
      </c>
      <c r="S26" s="25" t="e">
        <f>'CONSOMMATIONS kWh PCI'!V131/'CONSOMMATIONS kWh PCI'!V163</f>
        <v>#DIV/0!</v>
      </c>
      <c r="T26" s="25" t="e">
        <f>'CONSOMMATIONS kWh PCI'!W131/'CONSOMMATIONS kWh PCI'!W163</f>
        <v>#DIV/0!</v>
      </c>
      <c r="U26" s="25" t="e">
        <f>'CONSOMMATIONS kWh PCI'!X131/'CONSOMMATIONS kWh PCI'!X163</f>
        <v>#DIV/0!</v>
      </c>
      <c r="V26" s="25" t="e">
        <f>'CONSOMMATIONS kWh PCI'!Y131/'CONSOMMATIONS kWh PCI'!Y163</f>
        <v>#DIV/0!</v>
      </c>
      <c r="W26" s="25" t="e">
        <f>'CONSOMMATIONS kWh PCI'!Z131/'CONSOMMATIONS kWh PCI'!Z163</f>
        <v>#DIV/0!</v>
      </c>
      <c r="X26" s="4"/>
      <c r="Y26" s="180">
        <f t="shared" si="11"/>
        <v>0</v>
      </c>
    </row>
    <row r="27" spans="1:25" ht="50.1" customHeight="1" x14ac:dyDescent="0.25">
      <c r="A27" s="181">
        <f t="shared" si="10"/>
        <v>24</v>
      </c>
      <c r="B27" s="326" t="s">
        <v>85</v>
      </c>
      <c r="C27" s="165"/>
      <c r="D27" s="165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1"/>
      <c r="X27" s="4"/>
      <c r="Y27" s="180"/>
    </row>
    <row r="28" spans="1:25" ht="50.1" customHeight="1" x14ac:dyDescent="0.25">
      <c r="A28" s="181">
        <f t="shared" si="10"/>
        <v>25</v>
      </c>
      <c r="B28" s="327"/>
      <c r="C28" s="332" t="s">
        <v>88</v>
      </c>
      <c r="D28" s="332"/>
      <c r="E28" s="332"/>
      <c r="F28" s="332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3"/>
      <c r="X28" s="4"/>
      <c r="Y28" s="180"/>
    </row>
    <row r="29" spans="1:25" ht="50.1" customHeight="1" x14ac:dyDescent="0.25">
      <c r="A29" s="181">
        <f t="shared" si="10"/>
        <v>26</v>
      </c>
      <c r="B29" s="166" t="s">
        <v>83</v>
      </c>
      <c r="C29" s="167">
        <v>2010</v>
      </c>
      <c r="D29" s="167">
        <f>C29+1</f>
        <v>2011</v>
      </c>
      <c r="E29" s="167">
        <f>D29+1</f>
        <v>2012</v>
      </c>
      <c r="F29" s="167">
        <f t="shared" ref="F29:N29" si="23">E29+1</f>
        <v>2013</v>
      </c>
      <c r="G29" s="167">
        <f t="shared" si="23"/>
        <v>2014</v>
      </c>
      <c r="H29" s="167">
        <f t="shared" si="23"/>
        <v>2015</v>
      </c>
      <c r="I29" s="167">
        <f t="shared" si="23"/>
        <v>2016</v>
      </c>
      <c r="J29" s="167">
        <f t="shared" si="23"/>
        <v>2017</v>
      </c>
      <c r="K29" s="167">
        <f t="shared" si="23"/>
        <v>2018</v>
      </c>
      <c r="L29" s="167">
        <f t="shared" si="23"/>
        <v>2019</v>
      </c>
      <c r="M29" s="167">
        <f t="shared" si="23"/>
        <v>2020</v>
      </c>
      <c r="N29" s="167">
        <f t="shared" si="23"/>
        <v>2021</v>
      </c>
      <c r="O29" s="167">
        <f t="shared" ref="O29" si="24">N29+1</f>
        <v>2022</v>
      </c>
      <c r="P29" s="167">
        <f t="shared" ref="P29" si="25">O29+1</f>
        <v>2023</v>
      </c>
      <c r="Q29" s="167">
        <f t="shared" ref="Q29" si="26">P29+1</f>
        <v>2024</v>
      </c>
      <c r="R29" s="167">
        <f t="shared" ref="R29" si="27">Q29+1</f>
        <v>2025</v>
      </c>
      <c r="S29" s="167">
        <f t="shared" ref="S29" si="28">R29+1</f>
        <v>2026</v>
      </c>
      <c r="T29" s="167">
        <f t="shared" ref="T29" si="29">S29+1</f>
        <v>2027</v>
      </c>
      <c r="U29" s="167">
        <f t="shared" ref="U29" si="30">T29+1</f>
        <v>2028</v>
      </c>
      <c r="V29" s="167">
        <f t="shared" ref="V29" si="31">U29+1</f>
        <v>2029</v>
      </c>
      <c r="W29" s="167">
        <f t="shared" ref="W29" si="32">V29+1</f>
        <v>2030</v>
      </c>
      <c r="X29" s="4"/>
      <c r="Y29" s="180"/>
    </row>
    <row r="30" spans="1:25" ht="24.95" customHeight="1" x14ac:dyDescent="0.25">
      <c r="A30" s="181">
        <f t="shared" si="10"/>
        <v>27</v>
      </c>
      <c r="B30" s="72" t="s">
        <v>37</v>
      </c>
      <c r="C30" s="174" t="e">
        <f>'DEPENSES FACTURES'!F17/'DEPENSES FACTURES'!F161</f>
        <v>#DIV/0!</v>
      </c>
      <c r="D30" s="174" t="e">
        <f>'DEPENSES FACTURES'!G17/'DEPENSES FACTURES'!G161</f>
        <v>#DIV/0!</v>
      </c>
      <c r="E30" s="174">
        <f>'DEPENSES FACTURES'!H17/'DEPENSES FACTURES'!H161</f>
        <v>0.50420442915774255</v>
      </c>
      <c r="F30" s="174">
        <f>'DEPENSES FACTURES'!I17/'DEPENSES FACTURES'!I161</f>
        <v>0.50382487370700024</v>
      </c>
      <c r="G30" s="174">
        <f>'DEPENSES FACTURES'!J17/'DEPENSES FACTURES'!J161</f>
        <v>0.58064765096971238</v>
      </c>
      <c r="H30" s="174">
        <f>'DEPENSES FACTURES'!K17/'DEPENSES FACTURES'!K161</f>
        <v>0.59878072402157179</v>
      </c>
      <c r="I30" s="174">
        <f>'DEPENSES FACTURES'!L17/'DEPENSES FACTURES'!L161</f>
        <v>0.60664782244556115</v>
      </c>
      <c r="J30" s="174">
        <f>'DEPENSES FACTURES'!M17/'DEPENSES FACTURES'!M161</f>
        <v>0.60663052650420646</v>
      </c>
      <c r="K30" s="174">
        <f>'DEPENSES FACTURES'!N17/'DEPENSES FACTURES'!N161</f>
        <v>0.54196301564722615</v>
      </c>
      <c r="L30" s="174">
        <f>'DEPENSES FACTURES'!O17/'DEPENSES FACTURES'!O161</f>
        <v>0.61084565368111376</v>
      </c>
      <c r="M30" s="174">
        <f>'DEPENSES FACTURES'!P17/'DEPENSES FACTURES'!P161</f>
        <v>0.57921358685619351</v>
      </c>
      <c r="N30" s="174">
        <f>'DEPENSES FACTURES'!Q17/'DEPENSES FACTURES'!Q161</f>
        <v>0.66106776751427643</v>
      </c>
      <c r="O30" s="174">
        <f>'DEPENSES FACTURES'!R17/'DEPENSES FACTURES'!R161</f>
        <v>0.63608729458296565</v>
      </c>
      <c r="P30" s="174" t="e">
        <f>'DEPENSES FACTURES'!S17/'DEPENSES FACTURES'!S161</f>
        <v>#DIV/0!</v>
      </c>
      <c r="Q30" s="174" t="e">
        <f>'DEPENSES FACTURES'!T17/'DEPENSES FACTURES'!T161</f>
        <v>#DIV/0!</v>
      </c>
      <c r="R30" s="174" t="e">
        <f>'DEPENSES FACTURES'!U17/'DEPENSES FACTURES'!U161</f>
        <v>#DIV/0!</v>
      </c>
      <c r="S30" s="174" t="e">
        <f>'DEPENSES FACTURES'!V17/'DEPENSES FACTURES'!V161</f>
        <v>#DIV/0!</v>
      </c>
      <c r="T30" s="174" t="e">
        <f>'DEPENSES FACTURES'!W17/'DEPENSES FACTURES'!W161</f>
        <v>#DIV/0!</v>
      </c>
      <c r="U30" s="174" t="e">
        <f>'DEPENSES FACTURES'!X17/'DEPENSES FACTURES'!X161</f>
        <v>#DIV/0!</v>
      </c>
      <c r="V30" s="174" t="e">
        <f>'DEPENSES FACTURES'!Y17/'DEPENSES FACTURES'!Y161</f>
        <v>#DIV/0!</v>
      </c>
      <c r="W30" s="174" t="e">
        <f>'DEPENSES FACTURES'!Z17/'DEPENSES FACTURES'!Z161</f>
        <v>#DIV/0!</v>
      </c>
      <c r="X30" s="4"/>
      <c r="Y30" s="180">
        <f t="shared" si="11"/>
        <v>0.50420442915774255</v>
      </c>
    </row>
    <row r="31" spans="1:25" ht="24.95" customHeight="1" x14ac:dyDescent="0.25">
      <c r="A31" s="181">
        <f t="shared" si="10"/>
        <v>28</v>
      </c>
      <c r="B31" s="72" t="s">
        <v>78</v>
      </c>
      <c r="C31" s="174" t="e">
        <f>'DEPENSES FACTURES'!F33/'DEPENSES FACTURES'!F161</f>
        <v>#DIV/0!</v>
      </c>
      <c r="D31" s="174" t="e">
        <f>'DEPENSES FACTURES'!G33/'DEPENSES FACTURES'!G161</f>
        <v>#DIV/0!</v>
      </c>
      <c r="E31" s="174">
        <f>'DEPENSES FACTURES'!H33/'DEPENSES FACTURES'!H161</f>
        <v>0.49579557084225739</v>
      </c>
      <c r="F31" s="174">
        <f>'DEPENSES FACTURES'!I33/'DEPENSES FACTURES'!I161</f>
        <v>0.41964878518162135</v>
      </c>
      <c r="G31" s="174">
        <f>'DEPENSES FACTURES'!J33/'DEPENSES FACTURES'!J161</f>
        <v>0.41935234903028767</v>
      </c>
      <c r="H31" s="174">
        <f>'DEPENSES FACTURES'!K33/'DEPENSES FACTURES'!K161</f>
        <v>0.40121927597842821</v>
      </c>
      <c r="I31" s="174">
        <f>'DEPENSES FACTURES'!L33/'DEPENSES FACTURES'!L161</f>
        <v>0.39335217755443885</v>
      </c>
      <c r="J31" s="174">
        <f>'DEPENSES FACTURES'!M33/'DEPENSES FACTURES'!M161</f>
        <v>0.3933694734957936</v>
      </c>
      <c r="K31" s="174">
        <f>'DEPENSES FACTURES'!N33/'DEPENSES FACTURES'!N161</f>
        <v>0.45803698435277385</v>
      </c>
      <c r="L31" s="174">
        <f>'DEPENSES FACTURES'!O33/'DEPENSES FACTURES'!O161</f>
        <v>0.38915434631888618</v>
      </c>
      <c r="M31" s="174">
        <f>'DEPENSES FACTURES'!P33/'DEPENSES FACTURES'!P161</f>
        <v>0.42078641314380655</v>
      </c>
      <c r="N31" s="174">
        <f>'DEPENSES FACTURES'!Q33/'DEPENSES FACTURES'!Q161</f>
        <v>0.33893223248572363</v>
      </c>
      <c r="O31" s="174">
        <f>'DEPENSES FACTURES'!R33/'DEPENSES FACTURES'!R161</f>
        <v>0.36391270541703441</v>
      </c>
      <c r="P31" s="174" t="e">
        <f>'DEPENSES FACTURES'!S33/'DEPENSES FACTURES'!S161</f>
        <v>#DIV/0!</v>
      </c>
      <c r="Q31" s="174" t="e">
        <f>'DEPENSES FACTURES'!T33/'DEPENSES FACTURES'!T161</f>
        <v>#DIV/0!</v>
      </c>
      <c r="R31" s="174" t="e">
        <f>'DEPENSES FACTURES'!U33/'DEPENSES FACTURES'!U161</f>
        <v>#DIV/0!</v>
      </c>
      <c r="S31" s="174" t="e">
        <f>'DEPENSES FACTURES'!V33/'DEPENSES FACTURES'!V161</f>
        <v>#DIV/0!</v>
      </c>
      <c r="T31" s="174" t="e">
        <f>'DEPENSES FACTURES'!W33/'DEPENSES FACTURES'!W161</f>
        <v>#DIV/0!</v>
      </c>
      <c r="U31" s="174" t="e">
        <f>'DEPENSES FACTURES'!X33/'DEPENSES FACTURES'!X161</f>
        <v>#DIV/0!</v>
      </c>
      <c r="V31" s="174" t="e">
        <f>'DEPENSES FACTURES'!Y33/'DEPENSES FACTURES'!Y161</f>
        <v>#DIV/0!</v>
      </c>
      <c r="W31" s="174" t="e">
        <f>'DEPENSES FACTURES'!Z33/'DEPENSES FACTURES'!Z161</f>
        <v>#DIV/0!</v>
      </c>
      <c r="X31" s="4"/>
      <c r="Y31" s="180">
        <f t="shared" si="11"/>
        <v>0.49579557084225739</v>
      </c>
    </row>
    <row r="32" spans="1:25" ht="24.95" customHeight="1" x14ac:dyDescent="0.25">
      <c r="A32" s="181">
        <f t="shared" si="10"/>
        <v>29</v>
      </c>
      <c r="B32" s="72" t="s">
        <v>79</v>
      </c>
      <c r="C32" s="174" t="e">
        <f>'DEPENSES FACTURES'!F49/'DEPENSES FACTURES'!F161</f>
        <v>#DIV/0!</v>
      </c>
      <c r="D32" s="174" t="e">
        <f>'DEPENSES FACTURES'!G49/'DEPENSES FACTURES'!G161</f>
        <v>#DIV/0!</v>
      </c>
      <c r="E32" s="174">
        <f>'DEPENSES FACTURES'!H49/'DEPENSES FACTURES'!H161</f>
        <v>0</v>
      </c>
      <c r="F32" s="174">
        <f>'DEPENSES FACTURES'!I49/'DEPENSES FACTURES'!I161</f>
        <v>0</v>
      </c>
      <c r="G32" s="174">
        <f>'DEPENSES FACTURES'!J49/'DEPENSES FACTURES'!J161</f>
        <v>0</v>
      </c>
      <c r="H32" s="174">
        <f>'DEPENSES FACTURES'!K49/'DEPENSES FACTURES'!K161</f>
        <v>0</v>
      </c>
      <c r="I32" s="174">
        <f>'DEPENSES FACTURES'!L49/'DEPENSES FACTURES'!L161</f>
        <v>0</v>
      </c>
      <c r="J32" s="174">
        <f>'DEPENSES FACTURES'!M49/'DEPENSES FACTURES'!M161</f>
        <v>0</v>
      </c>
      <c r="K32" s="174">
        <f>'DEPENSES FACTURES'!N49/'DEPENSES FACTURES'!N161</f>
        <v>0</v>
      </c>
      <c r="L32" s="174">
        <f>'DEPENSES FACTURES'!O49/'DEPENSES FACTURES'!O161</f>
        <v>0</v>
      </c>
      <c r="M32" s="174">
        <f>'DEPENSES FACTURES'!P49/'DEPENSES FACTURES'!P161</f>
        <v>0</v>
      </c>
      <c r="N32" s="174">
        <f>'DEPENSES FACTURES'!Q49/'DEPENSES FACTURES'!Q161</f>
        <v>0</v>
      </c>
      <c r="O32" s="174">
        <f>'DEPENSES FACTURES'!R49/'DEPENSES FACTURES'!R161</f>
        <v>0</v>
      </c>
      <c r="P32" s="174" t="e">
        <f>'DEPENSES FACTURES'!S49/'DEPENSES FACTURES'!S161</f>
        <v>#DIV/0!</v>
      </c>
      <c r="Q32" s="174" t="e">
        <f>'DEPENSES FACTURES'!T49/'DEPENSES FACTURES'!T161</f>
        <v>#DIV/0!</v>
      </c>
      <c r="R32" s="174" t="e">
        <f>'DEPENSES FACTURES'!U49/'DEPENSES FACTURES'!U161</f>
        <v>#DIV/0!</v>
      </c>
      <c r="S32" s="174" t="e">
        <f>'DEPENSES FACTURES'!V49/'DEPENSES FACTURES'!V161</f>
        <v>#DIV/0!</v>
      </c>
      <c r="T32" s="174" t="e">
        <f>'DEPENSES FACTURES'!W49/'DEPENSES FACTURES'!W161</f>
        <v>#DIV/0!</v>
      </c>
      <c r="U32" s="174" t="e">
        <f>'DEPENSES FACTURES'!X49/'DEPENSES FACTURES'!X161</f>
        <v>#DIV/0!</v>
      </c>
      <c r="V32" s="174" t="e">
        <f>'DEPENSES FACTURES'!Y49/'DEPENSES FACTURES'!Y161</f>
        <v>#DIV/0!</v>
      </c>
      <c r="W32" s="174" t="e">
        <f>'DEPENSES FACTURES'!Z49/'DEPENSES FACTURES'!Z161</f>
        <v>#DIV/0!</v>
      </c>
      <c r="X32" s="4"/>
      <c r="Y32" s="180">
        <f t="shared" si="11"/>
        <v>0</v>
      </c>
    </row>
    <row r="33" spans="1:25" ht="24.95" customHeight="1" x14ac:dyDescent="0.25">
      <c r="A33" s="181">
        <f t="shared" si="10"/>
        <v>30</v>
      </c>
      <c r="B33" s="72" t="s">
        <v>80</v>
      </c>
      <c r="C33" s="174" t="e">
        <f>'DEPENSES FACTURES'!F65/'DEPENSES FACTURES'!F161</f>
        <v>#DIV/0!</v>
      </c>
      <c r="D33" s="174" t="e">
        <f>'DEPENSES FACTURES'!G65/'DEPENSES FACTURES'!G161</f>
        <v>#DIV/0!</v>
      </c>
      <c r="E33" s="174">
        <f>'DEPENSES FACTURES'!H65/'DEPENSES FACTURES'!H161</f>
        <v>0</v>
      </c>
      <c r="F33" s="174">
        <f>'DEPENSES FACTURES'!I65/'DEPENSES FACTURES'!I161</f>
        <v>0</v>
      </c>
      <c r="G33" s="174">
        <f>'DEPENSES FACTURES'!J65/'DEPENSES FACTURES'!J161</f>
        <v>0</v>
      </c>
      <c r="H33" s="174">
        <f>'DEPENSES FACTURES'!K65/'DEPENSES FACTURES'!K161</f>
        <v>0</v>
      </c>
      <c r="I33" s="174">
        <f>'DEPENSES FACTURES'!L65/'DEPENSES FACTURES'!L161</f>
        <v>0</v>
      </c>
      <c r="J33" s="174">
        <f>'DEPENSES FACTURES'!M65/'DEPENSES FACTURES'!M161</f>
        <v>0</v>
      </c>
      <c r="K33" s="174">
        <f>'DEPENSES FACTURES'!N65/'DEPENSES FACTURES'!N161</f>
        <v>0</v>
      </c>
      <c r="L33" s="174">
        <f>'DEPENSES FACTURES'!O65/'DEPENSES FACTURES'!O161</f>
        <v>0</v>
      </c>
      <c r="M33" s="174">
        <f>'DEPENSES FACTURES'!P65/'DEPENSES FACTURES'!P161</f>
        <v>0</v>
      </c>
      <c r="N33" s="174">
        <f>'DEPENSES FACTURES'!Q65/'DEPENSES FACTURES'!Q161</f>
        <v>0</v>
      </c>
      <c r="O33" s="174">
        <f>'DEPENSES FACTURES'!R65/'DEPENSES FACTURES'!R161</f>
        <v>0</v>
      </c>
      <c r="P33" s="174" t="e">
        <f>'DEPENSES FACTURES'!S65/'DEPENSES FACTURES'!S161</f>
        <v>#DIV/0!</v>
      </c>
      <c r="Q33" s="174" t="e">
        <f>'DEPENSES FACTURES'!T65/'DEPENSES FACTURES'!T161</f>
        <v>#DIV/0!</v>
      </c>
      <c r="R33" s="174" t="e">
        <f>'DEPENSES FACTURES'!U65/'DEPENSES FACTURES'!U161</f>
        <v>#DIV/0!</v>
      </c>
      <c r="S33" s="174" t="e">
        <f>'DEPENSES FACTURES'!V65/'DEPENSES FACTURES'!V161</f>
        <v>#DIV/0!</v>
      </c>
      <c r="T33" s="174" t="e">
        <f>'DEPENSES FACTURES'!W65/'DEPENSES FACTURES'!W161</f>
        <v>#DIV/0!</v>
      </c>
      <c r="U33" s="174" t="e">
        <f>'DEPENSES FACTURES'!X65/'DEPENSES FACTURES'!X161</f>
        <v>#DIV/0!</v>
      </c>
      <c r="V33" s="174" t="e">
        <f>'DEPENSES FACTURES'!Y65/'DEPENSES FACTURES'!Y161</f>
        <v>#DIV/0!</v>
      </c>
      <c r="W33" s="174" t="e">
        <f>'DEPENSES FACTURES'!Z65/'DEPENSES FACTURES'!Z161</f>
        <v>#DIV/0!</v>
      </c>
      <c r="X33" s="4"/>
      <c r="Y33" s="180">
        <f t="shared" si="11"/>
        <v>0</v>
      </c>
    </row>
    <row r="34" spans="1:25" ht="24.95" customHeight="1" x14ac:dyDescent="0.25">
      <c r="A34" s="181">
        <f t="shared" si="10"/>
        <v>31</v>
      </c>
      <c r="B34" s="72" t="s">
        <v>0</v>
      </c>
      <c r="C34" s="174" t="e">
        <f>'DEPENSES FACTURES'!F81/'DEPENSES FACTURES'!F161</f>
        <v>#DIV/0!</v>
      </c>
      <c r="D34" s="174" t="e">
        <f>'DEPENSES FACTURES'!G81/'DEPENSES FACTURES'!G161</f>
        <v>#DIV/0!</v>
      </c>
      <c r="E34" s="174">
        <f>'DEPENSES FACTURES'!H81/'DEPENSES FACTURES'!H161</f>
        <v>0</v>
      </c>
      <c r="F34" s="174">
        <f>'DEPENSES FACTURES'!I81/'DEPENSES FACTURES'!I161</f>
        <v>0</v>
      </c>
      <c r="G34" s="174">
        <f>'DEPENSES FACTURES'!J81/'DEPENSES FACTURES'!J161</f>
        <v>0</v>
      </c>
      <c r="H34" s="174">
        <f>'DEPENSES FACTURES'!K81/'DEPENSES FACTURES'!K161</f>
        <v>0</v>
      </c>
      <c r="I34" s="174">
        <f>'DEPENSES FACTURES'!L81/'DEPENSES FACTURES'!L161</f>
        <v>0</v>
      </c>
      <c r="J34" s="174">
        <f>'DEPENSES FACTURES'!M81/'DEPENSES FACTURES'!M161</f>
        <v>0</v>
      </c>
      <c r="K34" s="174">
        <f>'DEPENSES FACTURES'!N81/'DEPENSES FACTURES'!N161</f>
        <v>0</v>
      </c>
      <c r="L34" s="174">
        <f>'DEPENSES FACTURES'!O81/'DEPENSES FACTURES'!O161</f>
        <v>0</v>
      </c>
      <c r="M34" s="174">
        <f>'DEPENSES FACTURES'!P81/'DEPENSES FACTURES'!P161</f>
        <v>0</v>
      </c>
      <c r="N34" s="174">
        <f>'DEPENSES FACTURES'!Q81/'DEPENSES FACTURES'!Q161</f>
        <v>0</v>
      </c>
      <c r="O34" s="174">
        <f>'DEPENSES FACTURES'!R81/'DEPENSES FACTURES'!R161</f>
        <v>0</v>
      </c>
      <c r="P34" s="174" t="e">
        <f>'DEPENSES FACTURES'!S81/'DEPENSES FACTURES'!S161</f>
        <v>#DIV/0!</v>
      </c>
      <c r="Q34" s="174" t="e">
        <f>'DEPENSES FACTURES'!T81/'DEPENSES FACTURES'!T161</f>
        <v>#DIV/0!</v>
      </c>
      <c r="R34" s="174" t="e">
        <f>'DEPENSES FACTURES'!U81/'DEPENSES FACTURES'!U161</f>
        <v>#DIV/0!</v>
      </c>
      <c r="S34" s="174" t="e">
        <f>'DEPENSES FACTURES'!V81/'DEPENSES FACTURES'!V161</f>
        <v>#DIV/0!</v>
      </c>
      <c r="T34" s="174" t="e">
        <f>'DEPENSES FACTURES'!W81/'DEPENSES FACTURES'!W161</f>
        <v>#DIV/0!</v>
      </c>
      <c r="U34" s="174" t="e">
        <f>'DEPENSES FACTURES'!X81/'DEPENSES FACTURES'!X161</f>
        <v>#DIV/0!</v>
      </c>
      <c r="V34" s="174" t="e">
        <f>'DEPENSES FACTURES'!Y81/'DEPENSES FACTURES'!Y161</f>
        <v>#DIV/0!</v>
      </c>
      <c r="W34" s="174" t="e">
        <f>'DEPENSES FACTURES'!Z81/'DEPENSES FACTURES'!Z161</f>
        <v>#DIV/0!</v>
      </c>
      <c r="X34" s="4"/>
      <c r="Y34" s="180">
        <f t="shared" si="11"/>
        <v>0</v>
      </c>
    </row>
    <row r="35" spans="1:25" ht="24.95" customHeight="1" x14ac:dyDescent="0.25">
      <c r="A35" s="181">
        <f t="shared" si="10"/>
        <v>32</v>
      </c>
      <c r="B35" s="72" t="s">
        <v>39</v>
      </c>
      <c r="C35" s="174" t="e">
        <f>'DEPENSES FACTURES'!F97/'DEPENSES FACTURES'!F161</f>
        <v>#DIV/0!</v>
      </c>
      <c r="D35" s="174" t="e">
        <f>'DEPENSES FACTURES'!G97/'DEPENSES FACTURES'!G161</f>
        <v>#DIV/0!</v>
      </c>
      <c r="E35" s="174">
        <f>'DEPENSES FACTURES'!H97/'DEPENSES FACTURES'!H161</f>
        <v>0</v>
      </c>
      <c r="F35" s="174">
        <f>'DEPENSES FACTURES'!I97/'DEPENSES FACTURES'!I161</f>
        <v>0</v>
      </c>
      <c r="G35" s="174">
        <f>'DEPENSES FACTURES'!J97/'DEPENSES FACTURES'!J161</f>
        <v>0</v>
      </c>
      <c r="H35" s="174">
        <f>'DEPENSES FACTURES'!K97/'DEPENSES FACTURES'!K161</f>
        <v>0</v>
      </c>
      <c r="I35" s="174">
        <f>'DEPENSES FACTURES'!L97/'DEPENSES FACTURES'!L161</f>
        <v>0</v>
      </c>
      <c r="J35" s="174">
        <f>'DEPENSES FACTURES'!M97/'DEPENSES FACTURES'!M161</f>
        <v>0</v>
      </c>
      <c r="K35" s="174">
        <f>'DEPENSES FACTURES'!N97/'DEPENSES FACTURES'!N161</f>
        <v>0</v>
      </c>
      <c r="L35" s="174">
        <f>'DEPENSES FACTURES'!O97/'DEPENSES FACTURES'!O161</f>
        <v>0</v>
      </c>
      <c r="M35" s="174">
        <f>'DEPENSES FACTURES'!P97/'DEPENSES FACTURES'!P161</f>
        <v>0</v>
      </c>
      <c r="N35" s="174">
        <f>'DEPENSES FACTURES'!Q97/'DEPENSES FACTURES'!Q161</f>
        <v>0</v>
      </c>
      <c r="O35" s="174">
        <f>'DEPENSES FACTURES'!R97/'DEPENSES FACTURES'!R161</f>
        <v>0</v>
      </c>
      <c r="P35" s="174" t="e">
        <f>'DEPENSES FACTURES'!S97/'DEPENSES FACTURES'!S161</f>
        <v>#DIV/0!</v>
      </c>
      <c r="Q35" s="174" t="e">
        <f>'DEPENSES FACTURES'!T97/'DEPENSES FACTURES'!T161</f>
        <v>#DIV/0!</v>
      </c>
      <c r="R35" s="174" t="e">
        <f>'DEPENSES FACTURES'!U97/'DEPENSES FACTURES'!U161</f>
        <v>#DIV/0!</v>
      </c>
      <c r="S35" s="174" t="e">
        <f>'DEPENSES FACTURES'!V97/'DEPENSES FACTURES'!V161</f>
        <v>#DIV/0!</v>
      </c>
      <c r="T35" s="174" t="e">
        <f>'DEPENSES FACTURES'!W97/'DEPENSES FACTURES'!W161</f>
        <v>#DIV/0!</v>
      </c>
      <c r="U35" s="174" t="e">
        <f>'DEPENSES FACTURES'!X97/'DEPENSES FACTURES'!X161</f>
        <v>#DIV/0!</v>
      </c>
      <c r="V35" s="174" t="e">
        <f>'DEPENSES FACTURES'!Y97/'DEPENSES FACTURES'!Y161</f>
        <v>#DIV/0!</v>
      </c>
      <c r="W35" s="174" t="e">
        <f>'DEPENSES FACTURES'!Z97/'DEPENSES FACTURES'!Z161</f>
        <v>#DIV/0!</v>
      </c>
      <c r="X35" s="4"/>
      <c r="Y35" s="180">
        <f t="shared" si="11"/>
        <v>0</v>
      </c>
    </row>
    <row r="36" spans="1:25" ht="24.95" customHeight="1" x14ac:dyDescent="0.25">
      <c r="A36" s="181">
        <f t="shared" si="10"/>
        <v>33</v>
      </c>
      <c r="B36" s="72" t="s">
        <v>81</v>
      </c>
      <c r="C36" s="174" t="e">
        <f>'DEPENSES FACTURES'!F113/'DEPENSES FACTURES'!F161</f>
        <v>#DIV/0!</v>
      </c>
      <c r="D36" s="174" t="e">
        <f>'DEPENSES FACTURES'!G113/'DEPENSES FACTURES'!G161</f>
        <v>#DIV/0!</v>
      </c>
      <c r="E36" s="174">
        <f>'DEPENSES FACTURES'!H113/'DEPENSES FACTURES'!H161</f>
        <v>0</v>
      </c>
      <c r="F36" s="174">
        <f>'DEPENSES FACTURES'!I113/'DEPENSES FACTURES'!I161</f>
        <v>0</v>
      </c>
      <c r="G36" s="174">
        <f>'DEPENSES FACTURES'!J113/'DEPENSES FACTURES'!J161</f>
        <v>0</v>
      </c>
      <c r="H36" s="174">
        <f>'DEPENSES FACTURES'!K113/'DEPENSES FACTURES'!K161</f>
        <v>0</v>
      </c>
      <c r="I36" s="174">
        <f>'DEPENSES FACTURES'!L113/'DEPENSES FACTURES'!L161</f>
        <v>0</v>
      </c>
      <c r="J36" s="174">
        <f>'DEPENSES FACTURES'!M113/'DEPENSES FACTURES'!M161</f>
        <v>0</v>
      </c>
      <c r="K36" s="174">
        <f>'DEPENSES FACTURES'!N113/'DEPENSES FACTURES'!N161</f>
        <v>0</v>
      </c>
      <c r="L36" s="174">
        <f>'DEPENSES FACTURES'!O113/'DEPENSES FACTURES'!O161</f>
        <v>0</v>
      </c>
      <c r="M36" s="174">
        <f>'DEPENSES FACTURES'!P113/'DEPENSES FACTURES'!P161</f>
        <v>0</v>
      </c>
      <c r="N36" s="174">
        <f>'DEPENSES FACTURES'!Q113/'DEPENSES FACTURES'!Q161</f>
        <v>0</v>
      </c>
      <c r="O36" s="174">
        <f>'DEPENSES FACTURES'!R113/'DEPENSES FACTURES'!R161</f>
        <v>0</v>
      </c>
      <c r="P36" s="174" t="e">
        <f>'DEPENSES FACTURES'!S113/'DEPENSES FACTURES'!S161</f>
        <v>#DIV/0!</v>
      </c>
      <c r="Q36" s="174" t="e">
        <f>'DEPENSES FACTURES'!T113/'DEPENSES FACTURES'!T161</f>
        <v>#DIV/0!</v>
      </c>
      <c r="R36" s="174" t="e">
        <f>'DEPENSES FACTURES'!U113/'DEPENSES FACTURES'!U161</f>
        <v>#DIV/0!</v>
      </c>
      <c r="S36" s="174" t="e">
        <f>'DEPENSES FACTURES'!V113/'DEPENSES FACTURES'!V161</f>
        <v>#DIV/0!</v>
      </c>
      <c r="T36" s="174" t="e">
        <f>'DEPENSES FACTURES'!W113/'DEPENSES FACTURES'!W161</f>
        <v>#DIV/0!</v>
      </c>
      <c r="U36" s="174" t="e">
        <f>'DEPENSES FACTURES'!X113/'DEPENSES FACTURES'!X161</f>
        <v>#DIV/0!</v>
      </c>
      <c r="V36" s="174" t="e">
        <f>'DEPENSES FACTURES'!Y113/'DEPENSES FACTURES'!Y161</f>
        <v>#DIV/0!</v>
      </c>
      <c r="W36" s="174" t="e">
        <f>'DEPENSES FACTURES'!Z113/'DEPENSES FACTURES'!Z161</f>
        <v>#DIV/0!</v>
      </c>
      <c r="X36" s="4"/>
      <c r="Y36" s="180">
        <f t="shared" si="11"/>
        <v>0</v>
      </c>
    </row>
    <row r="37" spans="1:25" ht="24.95" customHeight="1" x14ac:dyDescent="0.25">
      <c r="A37" s="181">
        <f t="shared" si="10"/>
        <v>34</v>
      </c>
      <c r="B37" s="72" t="s">
        <v>82</v>
      </c>
      <c r="C37" s="174" t="e">
        <f>'DEPENSES FACTURES'!F129/'DEPENSES FACTURES'!F161</f>
        <v>#DIV/0!</v>
      </c>
      <c r="D37" s="174" t="e">
        <f>'DEPENSES FACTURES'!G129/'DEPENSES FACTURES'!G161</f>
        <v>#DIV/0!</v>
      </c>
      <c r="E37" s="174">
        <f>'DEPENSES FACTURES'!H129/'DEPENSES FACTURES'!H161</f>
        <v>0</v>
      </c>
      <c r="F37" s="174">
        <f>'DEPENSES FACTURES'!I129/'DEPENSES FACTURES'!I161</f>
        <v>0</v>
      </c>
      <c r="G37" s="174">
        <f>'DEPENSES FACTURES'!J129/'DEPENSES FACTURES'!J161</f>
        <v>0</v>
      </c>
      <c r="H37" s="174">
        <f>'DEPENSES FACTURES'!K129/'DEPENSES FACTURES'!K161</f>
        <v>0</v>
      </c>
      <c r="I37" s="174">
        <f>'DEPENSES FACTURES'!L129/'DEPENSES FACTURES'!L161</f>
        <v>0</v>
      </c>
      <c r="J37" s="174">
        <f>'DEPENSES FACTURES'!M129/'DEPENSES FACTURES'!M161</f>
        <v>0</v>
      </c>
      <c r="K37" s="174">
        <f>'DEPENSES FACTURES'!N129/'DEPENSES FACTURES'!N161</f>
        <v>0</v>
      </c>
      <c r="L37" s="174">
        <f>'DEPENSES FACTURES'!O129/'DEPENSES FACTURES'!O161</f>
        <v>0</v>
      </c>
      <c r="M37" s="174">
        <f>'DEPENSES FACTURES'!P129/'DEPENSES FACTURES'!P161</f>
        <v>0</v>
      </c>
      <c r="N37" s="174">
        <f>'DEPENSES FACTURES'!Q129/'DEPENSES FACTURES'!Q161</f>
        <v>0</v>
      </c>
      <c r="O37" s="174">
        <f>'DEPENSES FACTURES'!R129/'DEPENSES FACTURES'!R161</f>
        <v>0</v>
      </c>
      <c r="P37" s="174" t="e">
        <f>'DEPENSES FACTURES'!S129/'DEPENSES FACTURES'!S161</f>
        <v>#DIV/0!</v>
      </c>
      <c r="Q37" s="174" t="e">
        <f>'DEPENSES FACTURES'!T129/'DEPENSES FACTURES'!T161</f>
        <v>#DIV/0!</v>
      </c>
      <c r="R37" s="174" t="e">
        <f>'DEPENSES FACTURES'!U129/'DEPENSES FACTURES'!U161</f>
        <v>#DIV/0!</v>
      </c>
      <c r="S37" s="174" t="e">
        <f>'DEPENSES FACTURES'!V129/'DEPENSES FACTURES'!V161</f>
        <v>#DIV/0!</v>
      </c>
      <c r="T37" s="174" t="e">
        <f>'DEPENSES FACTURES'!W129/'DEPENSES FACTURES'!W161</f>
        <v>#DIV/0!</v>
      </c>
      <c r="U37" s="174" t="e">
        <f>'DEPENSES FACTURES'!X129/'DEPENSES FACTURES'!X161</f>
        <v>#DIV/0!</v>
      </c>
      <c r="V37" s="174" t="e">
        <f>'DEPENSES FACTURES'!Y129/'DEPENSES FACTURES'!Y161</f>
        <v>#DIV/0!</v>
      </c>
      <c r="W37" s="174" t="e">
        <f>'DEPENSES FACTURES'!Z129/'DEPENSES FACTURES'!Z161</f>
        <v>#DIV/0!</v>
      </c>
      <c r="X37" s="4"/>
      <c r="Y37" s="180">
        <f t="shared" si="11"/>
        <v>0</v>
      </c>
    </row>
    <row r="38" spans="1:25" ht="50.1" customHeight="1" x14ac:dyDescent="0.25">
      <c r="A38" s="181">
        <f t="shared" si="10"/>
        <v>35</v>
      </c>
      <c r="B38" s="328" t="s">
        <v>89</v>
      </c>
      <c r="C38" s="334"/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5"/>
      <c r="X38" s="4"/>
      <c r="Y38" s="180"/>
    </row>
    <row r="39" spans="1:25" ht="50.1" customHeight="1" x14ac:dyDescent="0.25">
      <c r="A39" s="181">
        <f t="shared" si="10"/>
        <v>36</v>
      </c>
      <c r="B39" s="329"/>
      <c r="C39" s="336" t="s">
        <v>156</v>
      </c>
      <c r="D39" s="336"/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7"/>
      <c r="X39" s="4"/>
      <c r="Y39" s="180"/>
    </row>
    <row r="40" spans="1:25" ht="50.1" customHeight="1" x14ac:dyDescent="0.25">
      <c r="A40" s="181">
        <f t="shared" si="10"/>
        <v>37</v>
      </c>
      <c r="B40" s="168" t="s">
        <v>83</v>
      </c>
      <c r="C40" s="169">
        <v>2010</v>
      </c>
      <c r="D40" s="169">
        <f>C40+1</f>
        <v>2011</v>
      </c>
      <c r="E40" s="169">
        <f>D40+1</f>
        <v>2012</v>
      </c>
      <c r="F40" s="169">
        <f t="shared" ref="F40:N40" si="33">E40+1</f>
        <v>2013</v>
      </c>
      <c r="G40" s="169">
        <f t="shared" si="33"/>
        <v>2014</v>
      </c>
      <c r="H40" s="169">
        <f t="shared" si="33"/>
        <v>2015</v>
      </c>
      <c r="I40" s="169">
        <f t="shared" si="33"/>
        <v>2016</v>
      </c>
      <c r="J40" s="169">
        <f t="shared" si="33"/>
        <v>2017</v>
      </c>
      <c r="K40" s="169">
        <f t="shared" si="33"/>
        <v>2018</v>
      </c>
      <c r="L40" s="169">
        <f t="shared" si="33"/>
        <v>2019</v>
      </c>
      <c r="M40" s="169">
        <f t="shared" si="33"/>
        <v>2020</v>
      </c>
      <c r="N40" s="169">
        <f t="shared" si="33"/>
        <v>2021</v>
      </c>
      <c r="O40" s="169">
        <f t="shared" ref="O40" si="34">N40+1</f>
        <v>2022</v>
      </c>
      <c r="P40" s="169">
        <f t="shared" ref="P40" si="35">O40+1</f>
        <v>2023</v>
      </c>
      <c r="Q40" s="169">
        <f t="shared" ref="Q40" si="36">P40+1</f>
        <v>2024</v>
      </c>
      <c r="R40" s="169">
        <f t="shared" ref="R40" si="37">Q40+1</f>
        <v>2025</v>
      </c>
      <c r="S40" s="169">
        <f t="shared" ref="S40" si="38">R40+1</f>
        <v>2026</v>
      </c>
      <c r="T40" s="169">
        <f t="shared" ref="T40" si="39">S40+1</f>
        <v>2027</v>
      </c>
      <c r="U40" s="169">
        <f t="shared" ref="U40" si="40">T40+1</f>
        <v>2028</v>
      </c>
      <c r="V40" s="169">
        <f t="shared" ref="V40" si="41">U40+1</f>
        <v>2029</v>
      </c>
      <c r="W40" s="169">
        <f t="shared" ref="W40" si="42">V40+1</f>
        <v>2030</v>
      </c>
      <c r="X40" s="4"/>
      <c r="Y40" s="180"/>
    </row>
    <row r="41" spans="1:25" ht="24.95" customHeight="1" x14ac:dyDescent="0.25">
      <c r="A41" s="181">
        <f t="shared" si="10"/>
        <v>38</v>
      </c>
      <c r="B41" s="72" t="s">
        <v>37</v>
      </c>
      <c r="C41" s="176">
        <f>'CONSOMMATIONS kWh PCI'!F17/PATRIMOINE!K$5</f>
        <v>0</v>
      </c>
      <c r="D41" s="176">
        <f>'CONSOMMATIONS kWh PCI'!G17/PATRIMOINE!L$5</f>
        <v>0</v>
      </c>
      <c r="E41" s="176">
        <f>'CONSOMMATIONS kWh PCI'!H17/PATRIMOINE!M$5</f>
        <v>67.134417481895568</v>
      </c>
      <c r="F41" s="176">
        <f>'CONSOMMATIONS kWh PCI'!I17/PATRIMOINE!N$5</f>
        <v>69.857451403887694</v>
      </c>
      <c r="G41" s="176">
        <f>'CONSOMMATIONS kWh PCI'!J17/PATRIMOINE!O$5</f>
        <v>67.727353576419773</v>
      </c>
      <c r="H41" s="176">
        <f>'CONSOMMATIONS kWh PCI'!K17/PATRIMOINE!P$5</f>
        <v>70.441112946258414</v>
      </c>
      <c r="I41" s="176">
        <f>'CONSOMMATIONS kWh PCI'!L17/PATRIMOINE!Q$5</f>
        <v>69.25422436793292</v>
      </c>
      <c r="J41" s="176">
        <f>'CONSOMMATIONS kWh PCI'!M17/PATRIMOINE!R$5</f>
        <v>64.899377461567781</v>
      </c>
      <c r="K41" s="176">
        <f>'CONSOMMATIONS kWh PCI'!N17/PATRIMOINE!S$5</f>
        <v>67.779570575530428</v>
      </c>
      <c r="L41" s="176">
        <f>'CONSOMMATIONS kWh PCI'!O17/PATRIMOINE!T$5</f>
        <v>65.80726718333122</v>
      </c>
      <c r="M41" s="176">
        <f>'CONSOMMATIONS kWh PCI'!P17/PATRIMOINE!U$5</f>
        <v>69.476178376318131</v>
      </c>
      <c r="N41" s="176">
        <f>'CONSOMMATIONS kWh PCI'!Q17/PATRIMOINE!V$5</f>
        <v>77.191871058163983</v>
      </c>
      <c r="O41" s="176">
        <f>'CONSOMMATIONS kWh PCI'!R17/PATRIMOINE!W$5</f>
        <v>79.412613875262792</v>
      </c>
      <c r="P41" s="176" t="e">
        <f>'CONSOMMATIONS kWh PCI'!S17/PATRIMOINE!X$5</f>
        <v>#DIV/0!</v>
      </c>
      <c r="Q41" s="176" t="e">
        <f>'CONSOMMATIONS kWh PCI'!T17/PATRIMOINE!Y$5</f>
        <v>#DIV/0!</v>
      </c>
      <c r="R41" s="176" t="e">
        <f>'CONSOMMATIONS kWh PCI'!U17/PATRIMOINE!Z$5</f>
        <v>#DIV/0!</v>
      </c>
      <c r="S41" s="176" t="e">
        <f>'CONSOMMATIONS kWh PCI'!V17/PATRIMOINE!AA$5</f>
        <v>#DIV/0!</v>
      </c>
      <c r="T41" s="176" t="e">
        <f>'CONSOMMATIONS kWh PCI'!W17/PATRIMOINE!AB$5</f>
        <v>#DIV/0!</v>
      </c>
      <c r="U41" s="176" t="e">
        <f>'CONSOMMATIONS kWh PCI'!X17/PATRIMOINE!AC$5</f>
        <v>#DIV/0!</v>
      </c>
      <c r="V41" s="176" t="e">
        <f>'CONSOMMATIONS kWh PCI'!Y17/PATRIMOINE!AD$5</f>
        <v>#DIV/0!</v>
      </c>
      <c r="W41" s="176" t="e">
        <f>'CONSOMMATIONS kWh PCI'!Z17/PATRIMOINE!AE$5</f>
        <v>#DIV/0!</v>
      </c>
      <c r="X41" s="4"/>
      <c r="Y41" s="180">
        <f t="shared" si="11"/>
        <v>67.134417481895568</v>
      </c>
    </row>
    <row r="42" spans="1:25" ht="24.95" customHeight="1" x14ac:dyDescent="0.25">
      <c r="A42" s="181">
        <f t="shared" si="10"/>
        <v>39</v>
      </c>
      <c r="B42" s="72" t="s">
        <v>78</v>
      </c>
      <c r="C42" s="177">
        <f>'CONSOMMATIONS kWh PCI'!F34/PATRIMOINE!K$5</f>
        <v>0</v>
      </c>
      <c r="D42" s="177">
        <f>'CONSOMMATIONS kWh PCI'!G34/PATRIMOINE!L$5</f>
        <v>0</v>
      </c>
      <c r="E42" s="177">
        <f>'CONSOMMATIONS kWh PCI'!H34/PATRIMOINE!M$5</f>
        <v>97.668828783045498</v>
      </c>
      <c r="F42" s="177">
        <f>'CONSOMMATIONS kWh PCI'!I34/PATRIMOINE!N$5</f>
        <v>104.46272724255191</v>
      </c>
      <c r="G42" s="177">
        <f>'CONSOMMATIONS kWh PCI'!J34/PATRIMOINE!O$5</f>
        <v>84.993378590126142</v>
      </c>
      <c r="H42" s="177">
        <f>'CONSOMMATIONS kWh PCI'!K34/PATRIMOINE!P$5</f>
        <v>86.326702766799315</v>
      </c>
      <c r="I42" s="177">
        <f>'CONSOMMATIONS kWh PCI'!L34/PATRIMOINE!Q$5</f>
        <v>90.579399117069045</v>
      </c>
      <c r="J42" s="177">
        <f>'CONSOMMATIONS kWh PCI'!M34/PATRIMOINE!R$5</f>
        <v>90.238313526332831</v>
      </c>
      <c r="K42" s="177">
        <f>'CONSOMMATIONS kWh PCI'!N34/PATRIMOINE!S$5</f>
        <v>97.367345747475326</v>
      </c>
      <c r="L42" s="177">
        <f>'CONSOMMATIONS kWh PCI'!O34/PATRIMOINE!T$5</f>
        <v>94.976312864764111</v>
      </c>
      <c r="M42" s="177">
        <f>'CONSOMMATIONS kWh PCI'!P34/PATRIMOINE!U$5</f>
        <v>105.00022319359124</v>
      </c>
      <c r="N42" s="177">
        <f>'CONSOMMATIONS kWh PCI'!Q34/PATRIMOINE!V$5</f>
        <v>94.286381686521835</v>
      </c>
      <c r="O42" s="177">
        <f>'CONSOMMATIONS kWh PCI'!R34/PATRIMOINE!W$5</f>
        <v>77.884808424401967</v>
      </c>
      <c r="P42" s="177" t="e">
        <f>'CONSOMMATIONS kWh PCI'!S34/PATRIMOINE!X$5</f>
        <v>#DIV/0!</v>
      </c>
      <c r="Q42" s="177" t="e">
        <f>'CONSOMMATIONS kWh PCI'!T34/PATRIMOINE!Y$5</f>
        <v>#DIV/0!</v>
      </c>
      <c r="R42" s="177" t="e">
        <f>'CONSOMMATIONS kWh PCI'!U34/PATRIMOINE!Z$5</f>
        <v>#DIV/0!</v>
      </c>
      <c r="S42" s="177" t="e">
        <f>'CONSOMMATIONS kWh PCI'!V34/PATRIMOINE!AA$5</f>
        <v>#DIV/0!</v>
      </c>
      <c r="T42" s="177" t="e">
        <f>'CONSOMMATIONS kWh PCI'!W34/PATRIMOINE!AB$5</f>
        <v>#DIV/0!</v>
      </c>
      <c r="U42" s="177" t="e">
        <f>'CONSOMMATIONS kWh PCI'!X34/PATRIMOINE!AC$5</f>
        <v>#DIV/0!</v>
      </c>
      <c r="V42" s="177" t="e">
        <f>'CONSOMMATIONS kWh PCI'!Y34/PATRIMOINE!AD$5</f>
        <v>#DIV/0!</v>
      </c>
      <c r="W42" s="177" t="e">
        <f>'CONSOMMATIONS kWh PCI'!Z34/PATRIMOINE!AE$5</f>
        <v>#DIV/0!</v>
      </c>
      <c r="X42" s="4"/>
      <c r="Y42" s="180">
        <f t="shared" si="11"/>
        <v>97.668828783045498</v>
      </c>
    </row>
    <row r="43" spans="1:25" ht="24.95" customHeight="1" x14ac:dyDescent="0.25">
      <c r="A43" s="181">
        <f t="shared" si="10"/>
        <v>40</v>
      </c>
      <c r="B43" s="72" t="s">
        <v>79</v>
      </c>
      <c r="C43" s="177">
        <f>'CONSOMMATIONS kWh PCI'!F51/PATRIMOINE!K$5</f>
        <v>0</v>
      </c>
      <c r="D43" s="177">
        <f>'CONSOMMATIONS kWh PCI'!G51/PATRIMOINE!L$5</f>
        <v>0</v>
      </c>
      <c r="E43" s="177">
        <f>'CONSOMMATIONS kWh PCI'!H51/PATRIMOINE!M$5</f>
        <v>0</v>
      </c>
      <c r="F43" s="177">
        <f>'CONSOMMATIONS kWh PCI'!I51/PATRIMOINE!N$5</f>
        <v>0</v>
      </c>
      <c r="G43" s="177">
        <f>'CONSOMMATIONS kWh PCI'!J51/PATRIMOINE!O$5</f>
        <v>0</v>
      </c>
      <c r="H43" s="177">
        <f>'CONSOMMATIONS kWh PCI'!K51/PATRIMOINE!P$5</f>
        <v>0</v>
      </c>
      <c r="I43" s="177">
        <f>'CONSOMMATIONS kWh PCI'!L51/PATRIMOINE!Q$5</f>
        <v>0</v>
      </c>
      <c r="J43" s="177">
        <f>'CONSOMMATIONS kWh PCI'!M51/PATRIMOINE!R$5</f>
        <v>0</v>
      </c>
      <c r="K43" s="177">
        <f>'CONSOMMATIONS kWh PCI'!N51/PATRIMOINE!S$5</f>
        <v>0</v>
      </c>
      <c r="L43" s="177">
        <f>'CONSOMMATIONS kWh PCI'!O51/PATRIMOINE!T$5</f>
        <v>0</v>
      </c>
      <c r="M43" s="177">
        <f>'CONSOMMATIONS kWh PCI'!P51/PATRIMOINE!U$5</f>
        <v>0</v>
      </c>
      <c r="N43" s="177">
        <f>'CONSOMMATIONS kWh PCI'!Q51/PATRIMOINE!V$5</f>
        <v>0</v>
      </c>
      <c r="O43" s="177">
        <f>'CONSOMMATIONS kWh PCI'!R51/PATRIMOINE!W$5</f>
        <v>0</v>
      </c>
      <c r="P43" s="177" t="e">
        <f>'CONSOMMATIONS kWh PCI'!S51/PATRIMOINE!X$5</f>
        <v>#DIV/0!</v>
      </c>
      <c r="Q43" s="177" t="e">
        <f>'CONSOMMATIONS kWh PCI'!T51/PATRIMOINE!Y$5</f>
        <v>#DIV/0!</v>
      </c>
      <c r="R43" s="177" t="e">
        <f>'CONSOMMATIONS kWh PCI'!U51/PATRIMOINE!Z$5</f>
        <v>#DIV/0!</v>
      </c>
      <c r="S43" s="177" t="e">
        <f>'CONSOMMATIONS kWh PCI'!V51/PATRIMOINE!AA$5</f>
        <v>#DIV/0!</v>
      </c>
      <c r="T43" s="177" t="e">
        <f>'CONSOMMATIONS kWh PCI'!W51/PATRIMOINE!AB$5</f>
        <v>#DIV/0!</v>
      </c>
      <c r="U43" s="177" t="e">
        <f>'CONSOMMATIONS kWh PCI'!X51/PATRIMOINE!AC$5</f>
        <v>#DIV/0!</v>
      </c>
      <c r="V43" s="177" t="e">
        <f>'CONSOMMATIONS kWh PCI'!Y51/PATRIMOINE!AD$5</f>
        <v>#DIV/0!</v>
      </c>
      <c r="W43" s="177" t="e">
        <f>'CONSOMMATIONS kWh PCI'!Z51/PATRIMOINE!AE$5</f>
        <v>#DIV/0!</v>
      </c>
      <c r="X43" s="4"/>
      <c r="Y43" s="180">
        <f t="shared" si="11"/>
        <v>0</v>
      </c>
    </row>
    <row r="44" spans="1:25" ht="24.95" customHeight="1" x14ac:dyDescent="0.25">
      <c r="A44" s="181">
        <f t="shared" si="10"/>
        <v>41</v>
      </c>
      <c r="B44" s="72" t="s">
        <v>80</v>
      </c>
      <c r="C44" s="177">
        <f>'CONSOMMATIONS kWh PCI'!F67/PATRIMOINE!K$5</f>
        <v>0</v>
      </c>
      <c r="D44" s="177">
        <f>'CONSOMMATIONS kWh PCI'!G67/PATRIMOINE!L$5</f>
        <v>0</v>
      </c>
      <c r="E44" s="177">
        <f>'CONSOMMATIONS kWh PCI'!H67/PATRIMOINE!M$5</f>
        <v>0</v>
      </c>
      <c r="F44" s="177">
        <f>'CONSOMMATIONS kWh PCI'!I67/PATRIMOINE!N$5</f>
        <v>0</v>
      </c>
      <c r="G44" s="177">
        <f>'CONSOMMATIONS kWh PCI'!J67/PATRIMOINE!O$5</f>
        <v>0</v>
      </c>
      <c r="H44" s="177">
        <f>'CONSOMMATIONS kWh PCI'!K67/PATRIMOINE!P$5</f>
        <v>0</v>
      </c>
      <c r="I44" s="177">
        <f>'CONSOMMATIONS kWh PCI'!L67/PATRIMOINE!Q$5</f>
        <v>0</v>
      </c>
      <c r="J44" s="177">
        <f>'CONSOMMATIONS kWh PCI'!M67/PATRIMOINE!R$5</f>
        <v>0</v>
      </c>
      <c r="K44" s="177">
        <f>'CONSOMMATIONS kWh PCI'!N67/PATRIMOINE!S$5</f>
        <v>0</v>
      </c>
      <c r="L44" s="177">
        <f>'CONSOMMATIONS kWh PCI'!O67/PATRIMOINE!T$5</f>
        <v>0</v>
      </c>
      <c r="M44" s="177">
        <f>'CONSOMMATIONS kWh PCI'!P67/PATRIMOINE!U$5</f>
        <v>0</v>
      </c>
      <c r="N44" s="177">
        <f>'CONSOMMATIONS kWh PCI'!Q67/PATRIMOINE!V$5</f>
        <v>0</v>
      </c>
      <c r="O44" s="177">
        <f>'CONSOMMATIONS kWh PCI'!R67/PATRIMOINE!W$5</f>
        <v>0</v>
      </c>
      <c r="P44" s="177" t="e">
        <f>'CONSOMMATIONS kWh PCI'!S67/PATRIMOINE!X$5</f>
        <v>#DIV/0!</v>
      </c>
      <c r="Q44" s="177" t="e">
        <f>'CONSOMMATIONS kWh PCI'!T67/PATRIMOINE!Y$5</f>
        <v>#DIV/0!</v>
      </c>
      <c r="R44" s="177" t="e">
        <f>'CONSOMMATIONS kWh PCI'!U67/PATRIMOINE!Z$5</f>
        <v>#DIV/0!</v>
      </c>
      <c r="S44" s="177" t="e">
        <f>'CONSOMMATIONS kWh PCI'!V67/PATRIMOINE!AA$5</f>
        <v>#DIV/0!</v>
      </c>
      <c r="T44" s="177" t="e">
        <f>'CONSOMMATIONS kWh PCI'!W67/PATRIMOINE!AB$5</f>
        <v>#DIV/0!</v>
      </c>
      <c r="U44" s="177" t="e">
        <f>'CONSOMMATIONS kWh PCI'!X67/PATRIMOINE!AC$5</f>
        <v>#DIV/0!</v>
      </c>
      <c r="V44" s="177" t="e">
        <f>'CONSOMMATIONS kWh PCI'!Y67/PATRIMOINE!AD$5</f>
        <v>#DIV/0!</v>
      </c>
      <c r="W44" s="177" t="e">
        <f>'CONSOMMATIONS kWh PCI'!Z67/PATRIMOINE!AE$5</f>
        <v>#DIV/0!</v>
      </c>
      <c r="X44" s="4"/>
      <c r="Y44" s="180">
        <f t="shared" si="11"/>
        <v>0</v>
      </c>
    </row>
    <row r="45" spans="1:25" ht="24.95" customHeight="1" x14ac:dyDescent="0.25">
      <c r="A45" s="181">
        <f t="shared" si="10"/>
        <v>42</v>
      </c>
      <c r="B45" s="72" t="s">
        <v>0</v>
      </c>
      <c r="C45" s="177">
        <f>'CONSOMMATIONS kWh PCI'!F83/PATRIMOINE!K$5</f>
        <v>0</v>
      </c>
      <c r="D45" s="177">
        <f>'CONSOMMATIONS kWh PCI'!G83/PATRIMOINE!L$5</f>
        <v>0</v>
      </c>
      <c r="E45" s="177">
        <f>'CONSOMMATIONS kWh PCI'!H83/PATRIMOINE!M$5</f>
        <v>0</v>
      </c>
      <c r="F45" s="177">
        <f>'CONSOMMATIONS kWh PCI'!I83/PATRIMOINE!N$5</f>
        <v>0</v>
      </c>
      <c r="G45" s="177">
        <f>'CONSOMMATIONS kWh PCI'!J83/PATRIMOINE!O$5</f>
        <v>0</v>
      </c>
      <c r="H45" s="177">
        <f>'CONSOMMATIONS kWh PCI'!K83/PATRIMOINE!P$5</f>
        <v>0</v>
      </c>
      <c r="I45" s="177">
        <f>'CONSOMMATIONS kWh PCI'!L83/PATRIMOINE!Q$5</f>
        <v>0</v>
      </c>
      <c r="J45" s="177">
        <f>'CONSOMMATIONS kWh PCI'!M83/PATRIMOINE!R$5</f>
        <v>0</v>
      </c>
      <c r="K45" s="177">
        <f>'CONSOMMATIONS kWh PCI'!N83/PATRIMOINE!S$5</f>
        <v>0</v>
      </c>
      <c r="L45" s="177">
        <f>'CONSOMMATIONS kWh PCI'!O83/PATRIMOINE!T$5</f>
        <v>0</v>
      </c>
      <c r="M45" s="177">
        <f>'CONSOMMATIONS kWh PCI'!P83/PATRIMOINE!U$5</f>
        <v>0</v>
      </c>
      <c r="N45" s="177">
        <f>'CONSOMMATIONS kWh PCI'!Q83/PATRIMOINE!V$5</f>
        <v>0</v>
      </c>
      <c r="O45" s="177">
        <f>'CONSOMMATIONS kWh PCI'!R83/PATRIMOINE!W$5</f>
        <v>0</v>
      </c>
      <c r="P45" s="177" t="e">
        <f>'CONSOMMATIONS kWh PCI'!S83/PATRIMOINE!X$5</f>
        <v>#DIV/0!</v>
      </c>
      <c r="Q45" s="177" t="e">
        <f>'CONSOMMATIONS kWh PCI'!T83/PATRIMOINE!Y$5</f>
        <v>#DIV/0!</v>
      </c>
      <c r="R45" s="177" t="e">
        <f>'CONSOMMATIONS kWh PCI'!U83/PATRIMOINE!Z$5</f>
        <v>#DIV/0!</v>
      </c>
      <c r="S45" s="177" t="e">
        <f>'CONSOMMATIONS kWh PCI'!V83/PATRIMOINE!AA$5</f>
        <v>#DIV/0!</v>
      </c>
      <c r="T45" s="177" t="e">
        <f>'CONSOMMATIONS kWh PCI'!W83/PATRIMOINE!AB$5</f>
        <v>#DIV/0!</v>
      </c>
      <c r="U45" s="177" t="e">
        <f>'CONSOMMATIONS kWh PCI'!X83/PATRIMOINE!AC$5</f>
        <v>#DIV/0!</v>
      </c>
      <c r="V45" s="177" t="e">
        <f>'CONSOMMATIONS kWh PCI'!Y83/PATRIMOINE!AD$5</f>
        <v>#DIV/0!</v>
      </c>
      <c r="W45" s="177" t="e">
        <f>'CONSOMMATIONS kWh PCI'!Z83/PATRIMOINE!AE$5</f>
        <v>#DIV/0!</v>
      </c>
      <c r="X45" s="4"/>
      <c r="Y45" s="180">
        <f t="shared" si="11"/>
        <v>0</v>
      </c>
    </row>
    <row r="46" spans="1:25" ht="24.95" customHeight="1" x14ac:dyDescent="0.25">
      <c r="A46" s="181">
        <f t="shared" si="10"/>
        <v>43</v>
      </c>
      <c r="B46" s="72" t="s">
        <v>39</v>
      </c>
      <c r="C46" s="177">
        <f>'CONSOMMATIONS kWh PCI'!F99/PATRIMOINE!K$5</f>
        <v>0</v>
      </c>
      <c r="D46" s="177">
        <f>'CONSOMMATIONS kWh PCI'!G99/PATRIMOINE!L$5</f>
        <v>0</v>
      </c>
      <c r="E46" s="177">
        <f>'CONSOMMATIONS kWh PCI'!H99/PATRIMOINE!M$5</f>
        <v>0</v>
      </c>
      <c r="F46" s="177">
        <f>'CONSOMMATIONS kWh PCI'!I99/PATRIMOINE!N$5</f>
        <v>0</v>
      </c>
      <c r="G46" s="177">
        <f>'CONSOMMATIONS kWh PCI'!J99/PATRIMOINE!O$5</f>
        <v>0</v>
      </c>
      <c r="H46" s="177">
        <f>'CONSOMMATIONS kWh PCI'!K99/PATRIMOINE!P$5</f>
        <v>0</v>
      </c>
      <c r="I46" s="177">
        <f>'CONSOMMATIONS kWh PCI'!L99/PATRIMOINE!Q$5</f>
        <v>0</v>
      </c>
      <c r="J46" s="177">
        <f>'CONSOMMATIONS kWh PCI'!M99/PATRIMOINE!R$5</f>
        <v>0</v>
      </c>
      <c r="K46" s="177">
        <f>'CONSOMMATIONS kWh PCI'!N99/PATRIMOINE!S$5</f>
        <v>0.26346842840808038</v>
      </c>
      <c r="L46" s="177">
        <f>'CONSOMMATIONS kWh PCI'!O99/PATRIMOINE!T$5</f>
        <v>0</v>
      </c>
      <c r="M46" s="177">
        <f>'CONSOMMATIONS kWh PCI'!P99/PATRIMOINE!U$5</f>
        <v>0.1912679456231737</v>
      </c>
      <c r="N46" s="177">
        <f>'CONSOMMATIONS kWh PCI'!Q99/PATRIMOINE!V$5</f>
        <v>0</v>
      </c>
      <c r="O46" s="177">
        <f>'CONSOMMATIONS kWh PCI'!R99/PATRIMOINE!W$5</f>
        <v>0</v>
      </c>
      <c r="P46" s="177" t="e">
        <f>'CONSOMMATIONS kWh PCI'!S99/PATRIMOINE!X$5</f>
        <v>#DIV/0!</v>
      </c>
      <c r="Q46" s="177" t="e">
        <f>'CONSOMMATIONS kWh PCI'!T99/PATRIMOINE!Y$5</f>
        <v>#DIV/0!</v>
      </c>
      <c r="R46" s="177" t="e">
        <f>'CONSOMMATIONS kWh PCI'!U99/PATRIMOINE!Z$5</f>
        <v>#DIV/0!</v>
      </c>
      <c r="S46" s="177" t="e">
        <f>'CONSOMMATIONS kWh PCI'!V99/PATRIMOINE!AA$5</f>
        <v>#DIV/0!</v>
      </c>
      <c r="T46" s="177" t="e">
        <f>'CONSOMMATIONS kWh PCI'!W99/PATRIMOINE!AB$5</f>
        <v>#DIV/0!</v>
      </c>
      <c r="U46" s="177" t="e">
        <f>'CONSOMMATIONS kWh PCI'!X99/PATRIMOINE!AC$5</f>
        <v>#DIV/0!</v>
      </c>
      <c r="V46" s="177" t="e">
        <f>'CONSOMMATIONS kWh PCI'!Y99/PATRIMOINE!AD$5</f>
        <v>#DIV/0!</v>
      </c>
      <c r="W46" s="177" t="e">
        <f>'CONSOMMATIONS kWh PCI'!Z99/PATRIMOINE!AE$5</f>
        <v>#DIV/0!</v>
      </c>
      <c r="X46" s="4"/>
      <c r="Y46" s="180">
        <f t="shared" si="11"/>
        <v>0</v>
      </c>
    </row>
    <row r="47" spans="1:25" ht="24.95" customHeight="1" x14ac:dyDescent="0.25">
      <c r="A47" s="181">
        <f t="shared" si="10"/>
        <v>44</v>
      </c>
      <c r="B47" s="72" t="s">
        <v>81</v>
      </c>
      <c r="C47" s="177">
        <f>'CONSOMMATIONS kWh PCI'!F115/PATRIMOINE!K$5</f>
        <v>0</v>
      </c>
      <c r="D47" s="177">
        <f>'CONSOMMATIONS kWh PCI'!G115/PATRIMOINE!L$5</f>
        <v>0</v>
      </c>
      <c r="E47" s="177">
        <f>'CONSOMMATIONS kWh PCI'!H115/PATRIMOINE!M$5</f>
        <v>0</v>
      </c>
      <c r="F47" s="177">
        <f>'CONSOMMATIONS kWh PCI'!I115/PATRIMOINE!N$5</f>
        <v>0</v>
      </c>
      <c r="G47" s="177">
        <f>'CONSOMMATIONS kWh PCI'!J115/PATRIMOINE!O$5</f>
        <v>0</v>
      </c>
      <c r="H47" s="177">
        <f>'CONSOMMATIONS kWh PCI'!K115/PATRIMOINE!P$5</f>
        <v>0</v>
      </c>
      <c r="I47" s="177">
        <f>'CONSOMMATIONS kWh PCI'!L115/PATRIMOINE!Q$5</f>
        <v>0</v>
      </c>
      <c r="J47" s="177">
        <f>'CONSOMMATIONS kWh PCI'!M115/PATRIMOINE!R$5</f>
        <v>0</v>
      </c>
      <c r="K47" s="177">
        <f>'CONSOMMATIONS kWh PCI'!N115/PATRIMOINE!S$5</f>
        <v>0</v>
      </c>
      <c r="L47" s="177">
        <f>'CONSOMMATIONS kWh PCI'!O115/PATRIMOINE!T$5</f>
        <v>0</v>
      </c>
      <c r="M47" s="177">
        <f>'CONSOMMATIONS kWh PCI'!P115/PATRIMOINE!U$5</f>
        <v>0</v>
      </c>
      <c r="N47" s="177">
        <f>'CONSOMMATIONS kWh PCI'!Q115/PATRIMOINE!V$5</f>
        <v>0</v>
      </c>
      <c r="O47" s="177">
        <f>'CONSOMMATIONS kWh PCI'!R115/PATRIMOINE!W$5</f>
        <v>0</v>
      </c>
      <c r="P47" s="177" t="e">
        <f>'CONSOMMATIONS kWh PCI'!S115/PATRIMOINE!X$5</f>
        <v>#DIV/0!</v>
      </c>
      <c r="Q47" s="177" t="e">
        <f>'CONSOMMATIONS kWh PCI'!T115/PATRIMOINE!Y$5</f>
        <v>#DIV/0!</v>
      </c>
      <c r="R47" s="177" t="e">
        <f>'CONSOMMATIONS kWh PCI'!U115/PATRIMOINE!Z$5</f>
        <v>#DIV/0!</v>
      </c>
      <c r="S47" s="177" t="e">
        <f>'CONSOMMATIONS kWh PCI'!V115/PATRIMOINE!AA$5</f>
        <v>#DIV/0!</v>
      </c>
      <c r="T47" s="177" t="e">
        <f>'CONSOMMATIONS kWh PCI'!W115/PATRIMOINE!AB$5</f>
        <v>#DIV/0!</v>
      </c>
      <c r="U47" s="177" t="e">
        <f>'CONSOMMATIONS kWh PCI'!X115/PATRIMOINE!AC$5</f>
        <v>#DIV/0!</v>
      </c>
      <c r="V47" s="177" t="e">
        <f>'CONSOMMATIONS kWh PCI'!Y115/PATRIMOINE!AD$5</f>
        <v>#DIV/0!</v>
      </c>
      <c r="W47" s="177" t="e">
        <f>'CONSOMMATIONS kWh PCI'!Z115/PATRIMOINE!AE$5</f>
        <v>#DIV/0!</v>
      </c>
      <c r="X47" s="4"/>
      <c r="Y47" s="180">
        <f t="shared" si="11"/>
        <v>0</v>
      </c>
    </row>
    <row r="48" spans="1:25" ht="24.95" customHeight="1" x14ac:dyDescent="0.25">
      <c r="A48" s="181">
        <f t="shared" si="10"/>
        <v>45</v>
      </c>
      <c r="B48" s="72" t="s">
        <v>82</v>
      </c>
      <c r="C48" s="177">
        <f>'CONSOMMATIONS kWh PCI'!F131/PATRIMOINE!K$5</f>
        <v>0</v>
      </c>
      <c r="D48" s="177">
        <f>'CONSOMMATIONS kWh PCI'!G131/PATRIMOINE!L$5</f>
        <v>0</v>
      </c>
      <c r="E48" s="177">
        <f>'CONSOMMATIONS kWh PCI'!H131/PATRIMOINE!M$5</f>
        <v>0</v>
      </c>
      <c r="F48" s="177">
        <f>'CONSOMMATIONS kWh PCI'!I131/PATRIMOINE!N$5</f>
        <v>0</v>
      </c>
      <c r="G48" s="177">
        <f>'CONSOMMATIONS kWh PCI'!J131/PATRIMOINE!O$5</f>
        <v>0</v>
      </c>
      <c r="H48" s="177">
        <f>'CONSOMMATIONS kWh PCI'!K131/PATRIMOINE!P$5</f>
        <v>0</v>
      </c>
      <c r="I48" s="177">
        <f>'CONSOMMATIONS kWh PCI'!L131/PATRIMOINE!Q$5</f>
        <v>0</v>
      </c>
      <c r="J48" s="177">
        <f>'CONSOMMATIONS kWh PCI'!M131/PATRIMOINE!R$5</f>
        <v>0</v>
      </c>
      <c r="K48" s="177">
        <f>'CONSOMMATIONS kWh PCI'!N131/PATRIMOINE!S$5</f>
        <v>0</v>
      </c>
      <c r="L48" s="177">
        <f>'CONSOMMATIONS kWh PCI'!O131/PATRIMOINE!T$5</f>
        <v>0</v>
      </c>
      <c r="M48" s="177">
        <f>'CONSOMMATIONS kWh PCI'!P131/PATRIMOINE!U$5</f>
        <v>0</v>
      </c>
      <c r="N48" s="177">
        <f>'CONSOMMATIONS kWh PCI'!Q131/PATRIMOINE!V$5</f>
        <v>0</v>
      </c>
      <c r="O48" s="177">
        <f>'CONSOMMATIONS kWh PCI'!R131/PATRIMOINE!W$5</f>
        <v>0</v>
      </c>
      <c r="P48" s="177" t="e">
        <f>'CONSOMMATIONS kWh PCI'!S131/PATRIMOINE!X$5</f>
        <v>#DIV/0!</v>
      </c>
      <c r="Q48" s="177" t="e">
        <f>'CONSOMMATIONS kWh PCI'!T131/PATRIMOINE!Y$5</f>
        <v>#DIV/0!</v>
      </c>
      <c r="R48" s="177" t="e">
        <f>'CONSOMMATIONS kWh PCI'!U131/PATRIMOINE!Z$5</f>
        <v>#DIV/0!</v>
      </c>
      <c r="S48" s="177" t="e">
        <f>'CONSOMMATIONS kWh PCI'!V131/PATRIMOINE!AA$5</f>
        <v>#DIV/0!</v>
      </c>
      <c r="T48" s="177" t="e">
        <f>'CONSOMMATIONS kWh PCI'!W131/PATRIMOINE!AB$5</f>
        <v>#DIV/0!</v>
      </c>
      <c r="U48" s="177" t="e">
        <f>'CONSOMMATIONS kWh PCI'!X131/PATRIMOINE!AC$5</f>
        <v>#DIV/0!</v>
      </c>
      <c r="V48" s="177" t="e">
        <f>'CONSOMMATIONS kWh PCI'!Y131/PATRIMOINE!AD$5</f>
        <v>#DIV/0!</v>
      </c>
      <c r="W48" s="177" t="e">
        <f>'CONSOMMATIONS kWh PCI'!Z131/PATRIMOINE!AE$5</f>
        <v>#DIV/0!</v>
      </c>
      <c r="X48" s="4"/>
      <c r="Y48" s="180">
        <f t="shared" si="11"/>
        <v>0</v>
      </c>
    </row>
    <row r="49" spans="1:25" ht="24.95" customHeight="1" x14ac:dyDescent="0.25">
      <c r="A49" s="181">
        <f t="shared" si="10"/>
        <v>46</v>
      </c>
      <c r="B49" s="72" t="s">
        <v>149</v>
      </c>
      <c r="C49" s="177">
        <f>'CONSOMMATIONS kWh PCI'!F179/PATRIMOINE!K$5</f>
        <v>0</v>
      </c>
      <c r="D49" s="177">
        <f>'CONSOMMATIONS kWh PCI'!G179/PATRIMOINE!L$5</f>
        <v>0</v>
      </c>
      <c r="E49" s="177">
        <f>'CONSOMMATIONS kWh PCI'!H179/PATRIMOINE!M$5</f>
        <v>0</v>
      </c>
      <c r="F49" s="177">
        <f>'CONSOMMATIONS kWh PCI'!I179/PATRIMOINE!N$5</f>
        <v>0</v>
      </c>
      <c r="G49" s="177">
        <f>'CONSOMMATIONS kWh PCI'!J179/PATRIMOINE!O$5</f>
        <v>0</v>
      </c>
      <c r="H49" s="177">
        <f>'CONSOMMATIONS kWh PCI'!K179/PATRIMOINE!P$5</f>
        <v>0</v>
      </c>
      <c r="I49" s="177">
        <f>'CONSOMMATIONS kWh PCI'!L179/PATRIMOINE!Q$5</f>
        <v>0</v>
      </c>
      <c r="J49" s="177">
        <f>'CONSOMMATIONS kWh PCI'!M179/PATRIMOINE!R$5</f>
        <v>0</v>
      </c>
      <c r="K49" s="177">
        <f>'CONSOMMATIONS kWh PCI'!N179/PATRIMOINE!S$5</f>
        <v>0</v>
      </c>
      <c r="L49" s="177">
        <f>'CONSOMMATIONS kWh PCI'!O179/PATRIMOINE!T$5</f>
        <v>0</v>
      </c>
      <c r="M49" s="177">
        <f>'CONSOMMATIONS kWh PCI'!P179/PATRIMOINE!U$5</f>
        <v>0</v>
      </c>
      <c r="N49" s="177">
        <f>'CONSOMMATIONS kWh PCI'!Q179/PATRIMOINE!V$5</f>
        <v>0</v>
      </c>
      <c r="O49" s="177">
        <f>'CONSOMMATIONS kWh PCI'!R179/PATRIMOINE!W$5</f>
        <v>0</v>
      </c>
      <c r="P49" s="177" t="e">
        <f>'CONSOMMATIONS kWh PCI'!S179/PATRIMOINE!X$5</f>
        <v>#DIV/0!</v>
      </c>
      <c r="Q49" s="177" t="e">
        <f>'CONSOMMATIONS kWh PCI'!T179/PATRIMOINE!Y$5</f>
        <v>#DIV/0!</v>
      </c>
      <c r="R49" s="177" t="e">
        <f>'CONSOMMATIONS kWh PCI'!U179/PATRIMOINE!Z$5</f>
        <v>#DIV/0!</v>
      </c>
      <c r="S49" s="177" t="e">
        <f>'CONSOMMATIONS kWh PCI'!V179/PATRIMOINE!AA$5</f>
        <v>#DIV/0!</v>
      </c>
      <c r="T49" s="177" t="e">
        <f>'CONSOMMATIONS kWh PCI'!W179/PATRIMOINE!AB$5</f>
        <v>#DIV/0!</v>
      </c>
      <c r="U49" s="177" t="e">
        <f>'CONSOMMATIONS kWh PCI'!X179/PATRIMOINE!AC$5</f>
        <v>#DIV/0!</v>
      </c>
      <c r="V49" s="177" t="e">
        <f>'CONSOMMATIONS kWh PCI'!Y179/PATRIMOINE!AD$5</f>
        <v>#DIV/0!</v>
      </c>
      <c r="W49" s="177" t="e">
        <f>'CONSOMMATIONS kWh PCI'!Z179/PATRIMOINE!AE$5</f>
        <v>#DIV/0!</v>
      </c>
      <c r="X49" s="4"/>
      <c r="Y49" s="180">
        <f t="shared" si="11"/>
        <v>0</v>
      </c>
    </row>
    <row r="50" spans="1:25" ht="24.95" customHeight="1" x14ac:dyDescent="0.25">
      <c r="A50" s="181">
        <f t="shared" si="10"/>
        <v>47</v>
      </c>
      <c r="B50" s="72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4"/>
      <c r="Y50" s="180"/>
    </row>
    <row r="51" spans="1:25" ht="24.95" customHeight="1" x14ac:dyDescent="0.25">
      <c r="A51" s="181">
        <f t="shared" si="10"/>
        <v>48</v>
      </c>
      <c r="B51" s="72" t="s">
        <v>90</v>
      </c>
      <c r="C51" s="177">
        <f>SUM(C41:C48)</f>
        <v>0</v>
      </c>
      <c r="D51" s="177">
        <f t="shared" ref="D51:W51" si="43">SUM(D41:D48)</f>
        <v>0</v>
      </c>
      <c r="E51" s="177">
        <f>SUM(E41:E48)</f>
        <v>164.80324626494107</v>
      </c>
      <c r="F51" s="177">
        <f t="shared" si="43"/>
        <v>174.32017864643962</v>
      </c>
      <c r="G51" s="177">
        <f t="shared" si="43"/>
        <v>152.72073216654593</v>
      </c>
      <c r="H51" s="177">
        <f t="shared" si="43"/>
        <v>156.76781571305773</v>
      </c>
      <c r="I51" s="177">
        <f t="shared" si="43"/>
        <v>159.83362348500197</v>
      </c>
      <c r="J51" s="177">
        <f t="shared" si="43"/>
        <v>155.13769098790061</v>
      </c>
      <c r="K51" s="177">
        <f t="shared" si="43"/>
        <v>165.41038475141386</v>
      </c>
      <c r="L51" s="177">
        <f t="shared" si="43"/>
        <v>160.78358004809533</v>
      </c>
      <c r="M51" s="177">
        <f t="shared" si="43"/>
        <v>174.66766951553254</v>
      </c>
      <c r="N51" s="177">
        <f t="shared" si="43"/>
        <v>171.47825274468582</v>
      </c>
      <c r="O51" s="177">
        <f t="shared" si="43"/>
        <v>157.29742229966476</v>
      </c>
      <c r="P51" s="177" t="e">
        <f t="shared" si="43"/>
        <v>#DIV/0!</v>
      </c>
      <c r="Q51" s="177" t="e">
        <f t="shared" si="43"/>
        <v>#DIV/0!</v>
      </c>
      <c r="R51" s="177" t="e">
        <f t="shared" si="43"/>
        <v>#DIV/0!</v>
      </c>
      <c r="S51" s="177" t="e">
        <f t="shared" si="43"/>
        <v>#DIV/0!</v>
      </c>
      <c r="T51" s="177" t="e">
        <f t="shared" si="43"/>
        <v>#DIV/0!</v>
      </c>
      <c r="U51" s="177" t="e">
        <f t="shared" si="43"/>
        <v>#DIV/0!</v>
      </c>
      <c r="V51" s="177" t="e">
        <f t="shared" si="43"/>
        <v>#DIV/0!</v>
      </c>
      <c r="W51" s="177" t="e">
        <f t="shared" si="43"/>
        <v>#DIV/0!</v>
      </c>
      <c r="X51" s="4"/>
      <c r="Y51" s="180">
        <f t="shared" si="11"/>
        <v>164.80324626494107</v>
      </c>
    </row>
    <row r="52" spans="1:25" ht="24.95" customHeight="1" x14ac:dyDescent="0.25">
      <c r="A52" s="181">
        <f t="shared" si="10"/>
        <v>49</v>
      </c>
      <c r="B52" s="72" t="s">
        <v>168</v>
      </c>
      <c r="C52" s="25" t="e">
        <f>('CONSOMMATIONS kWh PCI'!F18+'CONSOMMATIONS kWh PCI'!F35)/PATRIMOINE!K$5</f>
        <v>#DIV/0!</v>
      </c>
      <c r="D52" s="25" t="e">
        <f>('CONSOMMATIONS kWh PCI'!G18+'CONSOMMATIONS kWh PCI'!G35)/PATRIMOINE!L$5</f>
        <v>#DIV/0!</v>
      </c>
      <c r="E52" s="25">
        <f>('CONSOMMATIONS kWh PCI'!H18+'CONSOMMATIONS kWh PCI'!H35)/PATRIMOINE!M$5</f>
        <v>170.3255488532032</v>
      </c>
      <c r="F52" s="25">
        <f>('CONSOMMATIONS kWh PCI'!I18+'CONSOMMATIONS kWh PCI'!I35)/PATRIMOINE!N$5</f>
        <v>166.21317453667336</v>
      </c>
      <c r="G52" s="25">
        <f>('CONSOMMATIONS kWh PCI'!J18+'CONSOMMATIONS kWh PCI'!J35)/PATRIMOINE!O$5</f>
        <v>178.14592590137653</v>
      </c>
      <c r="H52" s="25">
        <f>('CONSOMMATIONS kWh PCI'!K18+'CONSOMMATIONS kWh PCI'!K35)/PATRIMOINE!P$5</f>
        <v>157.51383915068078</v>
      </c>
      <c r="I52" s="25">
        <f>('CONSOMMATIONS kWh PCI'!L18+'CONSOMMATIONS kWh PCI'!L35)/PATRIMOINE!Q$5</f>
        <v>155.13408377088092</v>
      </c>
      <c r="J52" s="25">
        <f>('CONSOMMATIONS kWh PCI'!M18+'CONSOMMATIONS kWh PCI'!M35)/PATRIMOINE!R$5</f>
        <v>148.20663063611011</v>
      </c>
      <c r="K52" s="25">
        <f>('CONSOMMATIONS kWh PCI'!N18+'CONSOMMATIONS kWh PCI'!N35)/PATRIMOINE!S$5</f>
        <v>153.03015902755607</v>
      </c>
      <c r="L52" s="25">
        <f>('CONSOMMATIONS kWh PCI'!O18+'CONSOMMATIONS kWh PCI'!O35)/PATRIMOINE!T$5</f>
        <v>149.98898163481567</v>
      </c>
      <c r="M52" s="25">
        <f>('CONSOMMATIONS kWh PCI'!P18+'CONSOMMATIONS kWh PCI'!P35)/PATRIMOINE!U$5</f>
        <v>181.93041358347688</v>
      </c>
      <c r="N52" s="25">
        <f>('CONSOMMATIONS kWh PCI'!Q18+'CONSOMMATIONS kWh PCI'!Q35)/PATRIMOINE!V$5</f>
        <v>176.02978806100236</v>
      </c>
      <c r="O52" s="25">
        <f>('CONSOMMATIONS kWh PCI'!R18+'CONSOMMATIONS kWh PCI'!R35)/PATRIMOINE!W$5</f>
        <v>135.40554369393246</v>
      </c>
      <c r="P52" s="25" t="e">
        <f>('CONSOMMATIONS kWh PCI'!S18+'CONSOMMATIONS kWh PCI'!S35)/PATRIMOINE!X$5</f>
        <v>#DIV/0!</v>
      </c>
      <c r="Q52" s="25" t="e">
        <f>('CONSOMMATIONS kWh PCI'!T18+'CONSOMMATIONS kWh PCI'!T35)/PATRIMOINE!Y$5</f>
        <v>#DIV/0!</v>
      </c>
      <c r="R52" s="25" t="e">
        <f>('CONSOMMATIONS kWh PCI'!U18+'CONSOMMATIONS kWh PCI'!U35)/PATRIMOINE!Z$5</f>
        <v>#DIV/0!</v>
      </c>
      <c r="S52" s="25" t="e">
        <f>('CONSOMMATIONS kWh PCI'!V18+'CONSOMMATIONS kWh PCI'!V35)/PATRIMOINE!AA$5</f>
        <v>#DIV/0!</v>
      </c>
      <c r="T52" s="25" t="e">
        <f>('CONSOMMATIONS kWh PCI'!W18+'CONSOMMATIONS kWh PCI'!W35)/PATRIMOINE!AB$5</f>
        <v>#DIV/0!</v>
      </c>
      <c r="U52" s="25" t="e">
        <f>('CONSOMMATIONS kWh PCI'!X18+'CONSOMMATIONS kWh PCI'!X35)/PATRIMOINE!AC$5</f>
        <v>#DIV/0!</v>
      </c>
      <c r="V52" s="25" t="e">
        <f>('CONSOMMATIONS kWh PCI'!Y18+'CONSOMMATIONS kWh PCI'!Y35)/PATRIMOINE!AD$5</f>
        <v>#DIV/0!</v>
      </c>
      <c r="W52" s="25" t="e">
        <f>('CONSOMMATIONS kWh PCI'!Z18+'CONSOMMATIONS kWh PCI'!Z35)/PATRIMOINE!AE$5</f>
        <v>#DIV/0!</v>
      </c>
      <c r="X52" s="4"/>
      <c r="Y52" s="180">
        <f t="shared" si="11"/>
        <v>170.3255488532032</v>
      </c>
    </row>
    <row r="53" spans="1:25" ht="50.1" customHeight="1" x14ac:dyDescent="0.25">
      <c r="A53" s="181">
        <f t="shared" si="10"/>
        <v>50</v>
      </c>
      <c r="B53" s="330" t="s">
        <v>95</v>
      </c>
      <c r="C53" s="340"/>
      <c r="D53" s="340"/>
      <c r="E53" s="340"/>
      <c r="F53" s="340"/>
      <c r="G53" s="340"/>
      <c r="H53" s="340"/>
      <c r="I53" s="340"/>
      <c r="J53" s="340"/>
      <c r="K53" s="340"/>
      <c r="L53" s="340"/>
      <c r="M53" s="340"/>
      <c r="N53" s="340"/>
      <c r="O53" s="340"/>
      <c r="P53" s="340"/>
      <c r="Q53" s="340"/>
      <c r="R53" s="340"/>
      <c r="S53" s="340"/>
      <c r="T53" s="340"/>
      <c r="U53" s="340"/>
      <c r="V53" s="340"/>
      <c r="W53" s="341"/>
      <c r="X53" s="4"/>
      <c r="Y53" s="180"/>
    </row>
    <row r="54" spans="1:25" ht="50.1" customHeight="1" x14ac:dyDescent="0.25">
      <c r="A54" s="181">
        <f t="shared" si="10"/>
        <v>51</v>
      </c>
      <c r="B54" s="331"/>
      <c r="C54" s="338" t="s">
        <v>91</v>
      </c>
      <c r="D54" s="338"/>
      <c r="E54" s="338"/>
      <c r="F54" s="338"/>
      <c r="G54" s="338"/>
      <c r="H54" s="338"/>
      <c r="I54" s="338"/>
      <c r="J54" s="338"/>
      <c r="K54" s="338"/>
      <c r="L54" s="338"/>
      <c r="M54" s="338"/>
      <c r="N54" s="338"/>
      <c r="O54" s="338"/>
      <c r="P54" s="338"/>
      <c r="Q54" s="338"/>
      <c r="R54" s="338"/>
      <c r="S54" s="338"/>
      <c r="T54" s="338"/>
      <c r="U54" s="338"/>
      <c r="V54" s="338"/>
      <c r="W54" s="339"/>
      <c r="X54" s="4"/>
      <c r="Y54" s="180"/>
    </row>
    <row r="55" spans="1:25" ht="50.1" customHeight="1" x14ac:dyDescent="0.25">
      <c r="A55" s="181">
        <f t="shared" si="10"/>
        <v>52</v>
      </c>
      <c r="B55" s="170" t="s">
        <v>83</v>
      </c>
      <c r="C55" s="171">
        <v>2010</v>
      </c>
      <c r="D55" s="171">
        <f t="shared" ref="D55:W55" si="44">C55+1</f>
        <v>2011</v>
      </c>
      <c r="E55" s="171">
        <f t="shared" si="44"/>
        <v>2012</v>
      </c>
      <c r="F55" s="171">
        <f t="shared" si="44"/>
        <v>2013</v>
      </c>
      <c r="G55" s="171">
        <f t="shared" si="44"/>
        <v>2014</v>
      </c>
      <c r="H55" s="171">
        <f t="shared" si="44"/>
        <v>2015</v>
      </c>
      <c r="I55" s="171">
        <f t="shared" si="44"/>
        <v>2016</v>
      </c>
      <c r="J55" s="171">
        <f t="shared" si="44"/>
        <v>2017</v>
      </c>
      <c r="K55" s="171">
        <f t="shared" si="44"/>
        <v>2018</v>
      </c>
      <c r="L55" s="171">
        <f t="shared" si="44"/>
        <v>2019</v>
      </c>
      <c r="M55" s="171">
        <f t="shared" si="44"/>
        <v>2020</v>
      </c>
      <c r="N55" s="171">
        <f t="shared" si="44"/>
        <v>2021</v>
      </c>
      <c r="O55" s="171">
        <f t="shared" si="44"/>
        <v>2022</v>
      </c>
      <c r="P55" s="171">
        <f t="shared" si="44"/>
        <v>2023</v>
      </c>
      <c r="Q55" s="171">
        <f t="shared" si="44"/>
        <v>2024</v>
      </c>
      <c r="R55" s="171">
        <f t="shared" si="44"/>
        <v>2025</v>
      </c>
      <c r="S55" s="171">
        <f t="shared" si="44"/>
        <v>2026</v>
      </c>
      <c r="T55" s="171">
        <f t="shared" si="44"/>
        <v>2027</v>
      </c>
      <c r="U55" s="171">
        <f t="shared" si="44"/>
        <v>2028</v>
      </c>
      <c r="V55" s="171">
        <f t="shared" si="44"/>
        <v>2029</v>
      </c>
      <c r="W55" s="171">
        <f t="shared" si="44"/>
        <v>2030</v>
      </c>
      <c r="X55" s="4"/>
      <c r="Y55" s="180"/>
    </row>
    <row r="56" spans="1:25" ht="24.95" customHeight="1" x14ac:dyDescent="0.25">
      <c r="A56" s="181">
        <f t="shared" si="10"/>
        <v>53</v>
      </c>
      <c r="B56" s="72" t="s">
        <v>37</v>
      </c>
      <c r="C56" s="178">
        <f>'DEPENSES FACTURES'!F17/PATRIMOINE!$E$4</f>
        <v>0</v>
      </c>
      <c r="D56" s="178">
        <f>'DEPENSES FACTURES'!G17/PATRIMOINE!$E$4</f>
        <v>0</v>
      </c>
      <c r="E56" s="178">
        <f>'DEPENSES FACTURES'!H17/PATRIMOINE!$E$4</f>
        <v>6.0715283953754291</v>
      </c>
      <c r="F56" s="178">
        <f>'DEPENSES FACTURES'!I17/PATRIMOINE!$E$4</f>
        <v>6.6522678185745141</v>
      </c>
      <c r="G56" s="178">
        <f>'DEPENSES FACTURES'!J17/PATRIMOINE!$E$4</f>
        <v>6.6907635624444159</v>
      </c>
      <c r="H56" s="178">
        <f>'DEPENSES FACTURES'!K17/PATRIMOINE!$E$4</f>
        <v>7.4622030237580992</v>
      </c>
      <c r="I56" s="178">
        <f>'DEPENSES FACTURES'!L17/PATRIMOINE!$E$4</f>
        <v>7.3620886799644261</v>
      </c>
      <c r="J56" s="178">
        <f>'DEPENSES FACTURES'!M17/PATRIMOINE!$E$4</f>
        <v>6.0280777537796979</v>
      </c>
      <c r="K56" s="178">
        <f>'DEPENSES FACTURES'!N17/PATRIMOINE!$E$4</f>
        <v>6.2443145724812608</v>
      </c>
      <c r="L56" s="178">
        <f>'DEPENSES FACTURES'!O17/PATRIMOINE!$E$4</f>
        <v>8.2833185109897087</v>
      </c>
      <c r="M56" s="178">
        <f>'DEPENSES FACTURES'!P17/PATRIMOINE!$E$4</f>
        <v>7.9725574895184854</v>
      </c>
      <c r="N56" s="178">
        <f>'DEPENSES FACTURES'!Q17/PATRIMOINE!$E$4</f>
        <v>8.6240401473764461</v>
      </c>
      <c r="O56" s="178">
        <f>'DEPENSES FACTURES'!R17/PATRIMOINE!$E$4</f>
        <v>8.080979545165798</v>
      </c>
      <c r="P56" s="178">
        <f>'DEPENSES FACTURES'!S17/PATRIMOINE!$E$4</f>
        <v>0</v>
      </c>
      <c r="Q56" s="178">
        <f>'DEPENSES FACTURES'!T17/PATRIMOINE!$E$4</f>
        <v>0</v>
      </c>
      <c r="R56" s="178">
        <f>'DEPENSES FACTURES'!U17/PATRIMOINE!$E$4</f>
        <v>0</v>
      </c>
      <c r="S56" s="178">
        <f>'DEPENSES FACTURES'!V17/PATRIMOINE!$E$4</f>
        <v>0</v>
      </c>
      <c r="T56" s="178">
        <f>'DEPENSES FACTURES'!W17/PATRIMOINE!$E$4</f>
        <v>0</v>
      </c>
      <c r="U56" s="178">
        <f>'DEPENSES FACTURES'!X17/PATRIMOINE!$E$4</f>
        <v>0</v>
      </c>
      <c r="V56" s="178">
        <f>'DEPENSES FACTURES'!Y17/PATRIMOINE!$E$4</f>
        <v>0</v>
      </c>
      <c r="W56" s="178">
        <f>'DEPENSES FACTURES'!Z17/PATRIMOINE!$E$4</f>
        <v>0</v>
      </c>
      <c r="X56" s="4"/>
      <c r="Y56" s="180">
        <f t="shared" si="11"/>
        <v>6.0715283953754291</v>
      </c>
    </row>
    <row r="57" spans="1:25" ht="24.95" customHeight="1" x14ac:dyDescent="0.25">
      <c r="A57" s="181">
        <f t="shared" si="10"/>
        <v>54</v>
      </c>
      <c r="B57" s="72" t="s">
        <v>78</v>
      </c>
      <c r="C57" s="176">
        <f>'DEPENSES FACTURES'!F33/PATRIMOINE!$E$4</f>
        <v>0</v>
      </c>
      <c r="D57" s="176">
        <f>'DEPENSES FACTURES'!G33/PATRIMOINE!$E$4</f>
        <v>0</v>
      </c>
      <c r="E57" s="176">
        <f>'DEPENSES FACTURES'!H33/PATRIMOINE!$E$4</f>
        <v>5.9702706136450256</v>
      </c>
      <c r="F57" s="176">
        <f>'DEPENSES FACTURES'!I33/PATRIMOINE!$E$4</f>
        <v>5.5408461440731802</v>
      </c>
      <c r="G57" s="176">
        <f>'DEPENSES FACTURES'!J33/PATRIMOINE!$E$4</f>
        <v>4.8321687206199977</v>
      </c>
      <c r="H57" s="176">
        <f>'DEPENSES FACTURES'!K33/PATRIMOINE!$E$4</f>
        <v>5.0001270486596363</v>
      </c>
      <c r="I57" s="176">
        <f>'DEPENSES FACTURES'!L33/PATRIMOINE!$E$4</f>
        <v>4.7735992885275058</v>
      </c>
      <c r="J57" s="176">
        <f>'DEPENSES FACTURES'!M33/PATRIMOINE!$E$4</f>
        <v>3.9089061110405283</v>
      </c>
      <c r="K57" s="176">
        <f>'DEPENSES FACTURES'!N33/PATRIMOINE!$E$4</f>
        <v>5.2773472239867871</v>
      </c>
      <c r="L57" s="176">
        <f>'DEPENSES FACTURES'!O33/PATRIMOINE!$E$4</f>
        <v>5.2770931266675136</v>
      </c>
      <c r="M57" s="176">
        <f>'DEPENSES FACTURES'!P33/PATRIMOINE!$E$4</f>
        <v>5.7918942955151822</v>
      </c>
      <c r="N57" s="176">
        <f>'DEPENSES FACTURES'!Q33/PATRIMOINE!$E$4</f>
        <v>4.4215817558124755</v>
      </c>
      <c r="O57" s="176">
        <f>'DEPENSES FACTURES'!R33/PATRIMOINE!$E$4</f>
        <v>4.6232194130351925</v>
      </c>
      <c r="P57" s="176">
        <f>'DEPENSES FACTURES'!S33/PATRIMOINE!$E$4</f>
        <v>0</v>
      </c>
      <c r="Q57" s="176">
        <f>'DEPENSES FACTURES'!T33/PATRIMOINE!$E$4</f>
        <v>0</v>
      </c>
      <c r="R57" s="176">
        <f>'DEPENSES FACTURES'!U33/PATRIMOINE!$E$4</f>
        <v>0</v>
      </c>
      <c r="S57" s="176">
        <f>'DEPENSES FACTURES'!V33/PATRIMOINE!$E$4</f>
        <v>0</v>
      </c>
      <c r="T57" s="176">
        <f>'DEPENSES FACTURES'!W33/PATRIMOINE!$E$4</f>
        <v>0</v>
      </c>
      <c r="U57" s="176">
        <f>'DEPENSES FACTURES'!X33/PATRIMOINE!$E$4</f>
        <v>0</v>
      </c>
      <c r="V57" s="176">
        <f>'DEPENSES FACTURES'!Y33/PATRIMOINE!$E$4</f>
        <v>0</v>
      </c>
      <c r="W57" s="176">
        <f>'DEPENSES FACTURES'!Z33/PATRIMOINE!$E$4</f>
        <v>0</v>
      </c>
      <c r="X57" s="4"/>
      <c r="Y57" s="180">
        <f t="shared" si="11"/>
        <v>5.9702706136450256</v>
      </c>
    </row>
    <row r="58" spans="1:25" ht="24.95" customHeight="1" x14ac:dyDescent="0.25">
      <c r="A58" s="181">
        <f t="shared" si="10"/>
        <v>55</v>
      </c>
      <c r="B58" s="72" t="s">
        <v>79</v>
      </c>
      <c r="C58" s="176">
        <f>'DEPENSES FACTURES'!F49/PATRIMOINE!$E$4</f>
        <v>0</v>
      </c>
      <c r="D58" s="176">
        <f>'DEPENSES FACTURES'!G49/PATRIMOINE!$E$4</f>
        <v>0</v>
      </c>
      <c r="E58" s="176">
        <f>'DEPENSES FACTURES'!H49/PATRIMOINE!$E$4</f>
        <v>0</v>
      </c>
      <c r="F58" s="176">
        <f>'DEPENSES FACTURES'!I49/PATRIMOINE!$E$4</f>
        <v>0</v>
      </c>
      <c r="G58" s="176">
        <f>'DEPENSES FACTURES'!J49/PATRIMOINE!$E$4</f>
        <v>0</v>
      </c>
      <c r="H58" s="176">
        <f>'DEPENSES FACTURES'!K49/PATRIMOINE!$E$4</f>
        <v>0</v>
      </c>
      <c r="I58" s="176">
        <f>'DEPENSES FACTURES'!L49/PATRIMOINE!$E$4</f>
        <v>0</v>
      </c>
      <c r="J58" s="176">
        <f>'DEPENSES FACTURES'!M49/PATRIMOINE!$E$4</f>
        <v>0</v>
      </c>
      <c r="K58" s="176">
        <f>'DEPENSES FACTURES'!N49/PATRIMOINE!$E$4</f>
        <v>0</v>
      </c>
      <c r="L58" s="176">
        <f>'DEPENSES FACTURES'!O49/PATRIMOINE!$E$4</f>
        <v>0</v>
      </c>
      <c r="M58" s="176">
        <f>'DEPENSES FACTURES'!P49/PATRIMOINE!$E$4</f>
        <v>0</v>
      </c>
      <c r="N58" s="176">
        <f>'DEPENSES FACTURES'!Q49/PATRIMOINE!$E$4</f>
        <v>0</v>
      </c>
      <c r="O58" s="176">
        <f>'DEPENSES FACTURES'!R49/PATRIMOINE!$E$4</f>
        <v>0</v>
      </c>
      <c r="P58" s="176">
        <f>'DEPENSES FACTURES'!S49/PATRIMOINE!$E$4</f>
        <v>0</v>
      </c>
      <c r="Q58" s="176">
        <f>'DEPENSES FACTURES'!T49/PATRIMOINE!$E$4</f>
        <v>0</v>
      </c>
      <c r="R58" s="176">
        <f>'DEPENSES FACTURES'!U49/PATRIMOINE!$E$4</f>
        <v>0</v>
      </c>
      <c r="S58" s="176">
        <f>'DEPENSES FACTURES'!V49/PATRIMOINE!$E$4</f>
        <v>0</v>
      </c>
      <c r="T58" s="176">
        <f>'DEPENSES FACTURES'!W49/PATRIMOINE!$E$4</f>
        <v>0</v>
      </c>
      <c r="U58" s="176">
        <f>'DEPENSES FACTURES'!X49/PATRIMOINE!$E$4</f>
        <v>0</v>
      </c>
      <c r="V58" s="176">
        <f>'DEPENSES FACTURES'!Y49/PATRIMOINE!$E$4</f>
        <v>0</v>
      </c>
      <c r="W58" s="176">
        <f>'DEPENSES FACTURES'!Z49/PATRIMOINE!$E$4</f>
        <v>0</v>
      </c>
      <c r="X58" s="4"/>
      <c r="Y58" s="180">
        <f t="shared" si="11"/>
        <v>0</v>
      </c>
    </row>
    <row r="59" spans="1:25" ht="24.95" customHeight="1" x14ac:dyDescent="0.25">
      <c r="A59" s="181">
        <f t="shared" si="10"/>
        <v>56</v>
      </c>
      <c r="B59" s="72" t="s">
        <v>80</v>
      </c>
      <c r="C59" s="176">
        <f>'DEPENSES FACTURES'!F65/PATRIMOINE!$E$4</f>
        <v>0</v>
      </c>
      <c r="D59" s="176">
        <f>'DEPENSES FACTURES'!G65/PATRIMOINE!$E$4</f>
        <v>0</v>
      </c>
      <c r="E59" s="176">
        <f>'DEPENSES FACTURES'!H65/PATRIMOINE!$E$4</f>
        <v>0</v>
      </c>
      <c r="F59" s="176">
        <f>'DEPENSES FACTURES'!I65/PATRIMOINE!$E$4</f>
        <v>0</v>
      </c>
      <c r="G59" s="176">
        <f>'DEPENSES FACTURES'!J65/PATRIMOINE!$E$4</f>
        <v>0</v>
      </c>
      <c r="H59" s="176">
        <f>'DEPENSES FACTURES'!K65/PATRIMOINE!$E$4</f>
        <v>0</v>
      </c>
      <c r="I59" s="176">
        <f>'DEPENSES FACTURES'!L65/PATRIMOINE!$E$4</f>
        <v>0</v>
      </c>
      <c r="J59" s="176">
        <f>'DEPENSES FACTURES'!M65/PATRIMOINE!$E$4</f>
        <v>0</v>
      </c>
      <c r="K59" s="176">
        <f>'DEPENSES FACTURES'!N65/PATRIMOINE!$E$4</f>
        <v>0</v>
      </c>
      <c r="L59" s="176">
        <f>'DEPENSES FACTURES'!O65/PATRIMOINE!$E$4</f>
        <v>0</v>
      </c>
      <c r="M59" s="176">
        <f>'DEPENSES FACTURES'!P65/PATRIMOINE!$E$4</f>
        <v>0</v>
      </c>
      <c r="N59" s="176">
        <f>'DEPENSES FACTURES'!Q65/PATRIMOINE!$E$4</f>
        <v>0</v>
      </c>
      <c r="O59" s="176">
        <f>'DEPENSES FACTURES'!R65/PATRIMOINE!$E$4</f>
        <v>0</v>
      </c>
      <c r="P59" s="176">
        <f>'DEPENSES FACTURES'!S65/PATRIMOINE!$E$4</f>
        <v>0</v>
      </c>
      <c r="Q59" s="176">
        <f>'DEPENSES FACTURES'!T65/PATRIMOINE!$E$4</f>
        <v>0</v>
      </c>
      <c r="R59" s="176">
        <f>'DEPENSES FACTURES'!U65/PATRIMOINE!$E$4</f>
        <v>0</v>
      </c>
      <c r="S59" s="176">
        <f>'DEPENSES FACTURES'!V65/PATRIMOINE!$E$4</f>
        <v>0</v>
      </c>
      <c r="T59" s="176">
        <f>'DEPENSES FACTURES'!W65/PATRIMOINE!$E$4</f>
        <v>0</v>
      </c>
      <c r="U59" s="176">
        <f>'DEPENSES FACTURES'!X65/PATRIMOINE!$E$4</f>
        <v>0</v>
      </c>
      <c r="V59" s="176">
        <f>'DEPENSES FACTURES'!Y65/PATRIMOINE!$E$4</f>
        <v>0</v>
      </c>
      <c r="W59" s="176">
        <f>'DEPENSES FACTURES'!Z65/PATRIMOINE!$E$4</f>
        <v>0</v>
      </c>
      <c r="X59" s="4"/>
      <c r="Y59" s="180">
        <f t="shared" si="11"/>
        <v>0</v>
      </c>
    </row>
    <row r="60" spans="1:25" ht="24.95" customHeight="1" x14ac:dyDescent="0.25">
      <c r="A60" s="181">
        <f t="shared" si="10"/>
        <v>57</v>
      </c>
      <c r="B60" s="72" t="s">
        <v>0</v>
      </c>
      <c r="C60" s="176">
        <f>'DEPENSES FACTURES'!F81/PATRIMOINE!$E$4</f>
        <v>0</v>
      </c>
      <c r="D60" s="176">
        <f>'DEPENSES FACTURES'!G81/PATRIMOINE!$E$4</f>
        <v>0</v>
      </c>
      <c r="E60" s="176">
        <f>'DEPENSES FACTURES'!H81/PATRIMOINE!$E$4</f>
        <v>0</v>
      </c>
      <c r="F60" s="176">
        <f>'DEPENSES FACTURES'!I81/PATRIMOINE!$E$4</f>
        <v>0</v>
      </c>
      <c r="G60" s="176">
        <f>'DEPENSES FACTURES'!J81/PATRIMOINE!$E$4</f>
        <v>0</v>
      </c>
      <c r="H60" s="176">
        <f>'DEPENSES FACTURES'!K81/PATRIMOINE!$E$4</f>
        <v>0</v>
      </c>
      <c r="I60" s="176">
        <f>'DEPENSES FACTURES'!L81/PATRIMOINE!$E$4</f>
        <v>0</v>
      </c>
      <c r="J60" s="176">
        <f>'DEPENSES FACTURES'!M81/PATRIMOINE!$E$4</f>
        <v>0</v>
      </c>
      <c r="K60" s="176">
        <f>'DEPENSES FACTURES'!N81/PATRIMOINE!$E$4</f>
        <v>0</v>
      </c>
      <c r="L60" s="176">
        <f>'DEPENSES FACTURES'!O81/PATRIMOINE!$E$4</f>
        <v>0</v>
      </c>
      <c r="M60" s="176">
        <f>'DEPENSES FACTURES'!P81/PATRIMOINE!$E$4</f>
        <v>0</v>
      </c>
      <c r="N60" s="176">
        <f>'DEPENSES FACTURES'!Q81/PATRIMOINE!$E$4</f>
        <v>0</v>
      </c>
      <c r="O60" s="176">
        <f>'DEPENSES FACTURES'!R81/PATRIMOINE!$E$4</f>
        <v>0</v>
      </c>
      <c r="P60" s="176">
        <f>'DEPENSES FACTURES'!S81/PATRIMOINE!$E$4</f>
        <v>0</v>
      </c>
      <c r="Q60" s="176">
        <f>'DEPENSES FACTURES'!T81/PATRIMOINE!$E$4</f>
        <v>0</v>
      </c>
      <c r="R60" s="176">
        <f>'DEPENSES FACTURES'!U81/PATRIMOINE!$E$4</f>
        <v>0</v>
      </c>
      <c r="S60" s="176">
        <f>'DEPENSES FACTURES'!V81/PATRIMOINE!$E$4</f>
        <v>0</v>
      </c>
      <c r="T60" s="176">
        <f>'DEPENSES FACTURES'!W81/PATRIMOINE!$E$4</f>
        <v>0</v>
      </c>
      <c r="U60" s="176">
        <f>'DEPENSES FACTURES'!X81/PATRIMOINE!$E$4</f>
        <v>0</v>
      </c>
      <c r="V60" s="176">
        <f>'DEPENSES FACTURES'!Y81/PATRIMOINE!$E$4</f>
        <v>0</v>
      </c>
      <c r="W60" s="176">
        <f>'DEPENSES FACTURES'!Z81/PATRIMOINE!$E$4</f>
        <v>0</v>
      </c>
      <c r="X60" s="4"/>
      <c r="Y60" s="180">
        <f t="shared" si="11"/>
        <v>0</v>
      </c>
    </row>
    <row r="61" spans="1:25" ht="24.95" customHeight="1" x14ac:dyDescent="0.25">
      <c r="A61" s="181">
        <f t="shared" si="10"/>
        <v>58</v>
      </c>
      <c r="B61" s="72" t="s">
        <v>39</v>
      </c>
      <c r="C61" s="176">
        <f>'DEPENSES FACTURES'!F97/PATRIMOINE!$E$4</f>
        <v>0</v>
      </c>
      <c r="D61" s="176">
        <f>'DEPENSES FACTURES'!G97/PATRIMOINE!$E$4</f>
        <v>0</v>
      </c>
      <c r="E61" s="176">
        <f>'DEPENSES FACTURES'!H97/PATRIMOINE!$E$4</f>
        <v>0</v>
      </c>
      <c r="F61" s="176">
        <f>'DEPENSES FACTURES'!I97/PATRIMOINE!$E$4</f>
        <v>0</v>
      </c>
      <c r="G61" s="176">
        <f>'DEPENSES FACTURES'!J97/PATRIMOINE!$E$4</f>
        <v>0</v>
      </c>
      <c r="H61" s="176">
        <f>'DEPENSES FACTURES'!K97/PATRIMOINE!$E$4</f>
        <v>0</v>
      </c>
      <c r="I61" s="176">
        <f>'DEPENSES FACTURES'!L97/PATRIMOINE!$E$4</f>
        <v>0</v>
      </c>
      <c r="J61" s="176">
        <f>'DEPENSES FACTURES'!M97/PATRIMOINE!$E$4</f>
        <v>0</v>
      </c>
      <c r="K61" s="176">
        <f>'DEPENSES FACTURES'!N97/PATRIMOINE!$E$4</f>
        <v>0</v>
      </c>
      <c r="L61" s="176">
        <f>'DEPENSES FACTURES'!O97/PATRIMOINE!$E$4</f>
        <v>0</v>
      </c>
      <c r="M61" s="176">
        <f>'DEPENSES FACTURES'!P97/PATRIMOINE!$E$4</f>
        <v>0</v>
      </c>
      <c r="N61" s="176">
        <f>'DEPENSES FACTURES'!Q97/PATRIMOINE!$E$4</f>
        <v>0</v>
      </c>
      <c r="O61" s="176">
        <f>'DEPENSES FACTURES'!R97/PATRIMOINE!$E$4</f>
        <v>0</v>
      </c>
      <c r="P61" s="176">
        <f>'DEPENSES FACTURES'!S97/PATRIMOINE!$E$4</f>
        <v>0</v>
      </c>
      <c r="Q61" s="176">
        <f>'DEPENSES FACTURES'!T97/PATRIMOINE!$E$4</f>
        <v>0</v>
      </c>
      <c r="R61" s="176">
        <f>'DEPENSES FACTURES'!U97/PATRIMOINE!$E$4</f>
        <v>0</v>
      </c>
      <c r="S61" s="176">
        <f>'DEPENSES FACTURES'!V97/PATRIMOINE!$E$4</f>
        <v>0</v>
      </c>
      <c r="T61" s="176">
        <f>'DEPENSES FACTURES'!W97/PATRIMOINE!$E$4</f>
        <v>0</v>
      </c>
      <c r="U61" s="176">
        <f>'DEPENSES FACTURES'!X97/PATRIMOINE!$E$4</f>
        <v>0</v>
      </c>
      <c r="V61" s="176">
        <f>'DEPENSES FACTURES'!Y97/PATRIMOINE!$E$4</f>
        <v>0</v>
      </c>
      <c r="W61" s="176">
        <f>'DEPENSES FACTURES'!Z97/PATRIMOINE!$E$4</f>
        <v>0</v>
      </c>
      <c r="X61" s="4"/>
      <c r="Y61" s="180">
        <f t="shared" si="11"/>
        <v>0</v>
      </c>
    </row>
    <row r="62" spans="1:25" ht="24.95" customHeight="1" x14ac:dyDescent="0.25">
      <c r="A62" s="181">
        <f t="shared" si="10"/>
        <v>59</v>
      </c>
      <c r="B62" s="72" t="s">
        <v>81</v>
      </c>
      <c r="C62" s="176">
        <f>'DEPENSES FACTURES'!F113/PATRIMOINE!$E$4</f>
        <v>0</v>
      </c>
      <c r="D62" s="176">
        <f>'DEPENSES FACTURES'!G113/PATRIMOINE!$E$4</f>
        <v>0</v>
      </c>
      <c r="E62" s="176">
        <f>'DEPENSES FACTURES'!H113/PATRIMOINE!$E$4</f>
        <v>0</v>
      </c>
      <c r="F62" s="176">
        <f>'DEPENSES FACTURES'!I113/PATRIMOINE!$E$4</f>
        <v>0</v>
      </c>
      <c r="G62" s="176">
        <f>'DEPENSES FACTURES'!J113/PATRIMOINE!$E$4</f>
        <v>0</v>
      </c>
      <c r="H62" s="176">
        <f>'DEPENSES FACTURES'!K113/PATRIMOINE!$E$4</f>
        <v>0</v>
      </c>
      <c r="I62" s="176">
        <f>'DEPENSES FACTURES'!L113/PATRIMOINE!$E$4</f>
        <v>0</v>
      </c>
      <c r="J62" s="176">
        <f>'DEPENSES FACTURES'!M113/PATRIMOINE!$E$4</f>
        <v>0</v>
      </c>
      <c r="K62" s="176">
        <f>'DEPENSES FACTURES'!N113/PATRIMOINE!$E$4</f>
        <v>0</v>
      </c>
      <c r="L62" s="176">
        <f>'DEPENSES FACTURES'!O113/PATRIMOINE!$E$4</f>
        <v>0</v>
      </c>
      <c r="M62" s="176">
        <f>'DEPENSES FACTURES'!P113/PATRIMOINE!$E$4</f>
        <v>0</v>
      </c>
      <c r="N62" s="176">
        <f>'DEPENSES FACTURES'!Q113/PATRIMOINE!$E$4</f>
        <v>0</v>
      </c>
      <c r="O62" s="176">
        <f>'DEPENSES FACTURES'!R113/PATRIMOINE!$E$4</f>
        <v>0</v>
      </c>
      <c r="P62" s="176">
        <f>'DEPENSES FACTURES'!S113/PATRIMOINE!$E$4</f>
        <v>0</v>
      </c>
      <c r="Q62" s="176">
        <f>'DEPENSES FACTURES'!T113/PATRIMOINE!$E$4</f>
        <v>0</v>
      </c>
      <c r="R62" s="176">
        <f>'DEPENSES FACTURES'!U113/PATRIMOINE!$E$4</f>
        <v>0</v>
      </c>
      <c r="S62" s="176">
        <f>'DEPENSES FACTURES'!V113/PATRIMOINE!$E$4</f>
        <v>0</v>
      </c>
      <c r="T62" s="176">
        <f>'DEPENSES FACTURES'!W113/PATRIMOINE!$E$4</f>
        <v>0</v>
      </c>
      <c r="U62" s="176">
        <f>'DEPENSES FACTURES'!X113/PATRIMOINE!$E$4</f>
        <v>0</v>
      </c>
      <c r="V62" s="176">
        <f>'DEPENSES FACTURES'!Y113/PATRIMOINE!$E$4</f>
        <v>0</v>
      </c>
      <c r="W62" s="176">
        <f>'DEPENSES FACTURES'!Z113/PATRIMOINE!$E$4</f>
        <v>0</v>
      </c>
      <c r="X62" s="4"/>
      <c r="Y62" s="180">
        <f t="shared" si="11"/>
        <v>0</v>
      </c>
    </row>
    <row r="63" spans="1:25" ht="24.95" customHeight="1" x14ac:dyDescent="0.25">
      <c r="A63" s="181">
        <f t="shared" si="10"/>
        <v>60</v>
      </c>
      <c r="B63" s="72" t="s">
        <v>82</v>
      </c>
      <c r="C63" s="176">
        <f>'DEPENSES FACTURES'!F129/PATRIMOINE!$E$4</f>
        <v>0</v>
      </c>
      <c r="D63" s="176">
        <f>'DEPENSES FACTURES'!G129/PATRIMOINE!$E$4</f>
        <v>0</v>
      </c>
      <c r="E63" s="176">
        <f>'DEPENSES FACTURES'!H129/PATRIMOINE!$E$4</f>
        <v>0</v>
      </c>
      <c r="F63" s="176">
        <f>'DEPENSES FACTURES'!I129/PATRIMOINE!$E$4</f>
        <v>0</v>
      </c>
      <c r="G63" s="176">
        <f>'DEPENSES FACTURES'!J129/PATRIMOINE!$E$4</f>
        <v>0</v>
      </c>
      <c r="H63" s="176">
        <f>'DEPENSES FACTURES'!K129/PATRIMOINE!$E$4</f>
        <v>0</v>
      </c>
      <c r="I63" s="176">
        <f>'DEPENSES FACTURES'!L129/PATRIMOINE!$E$4</f>
        <v>0</v>
      </c>
      <c r="J63" s="176">
        <f>'DEPENSES FACTURES'!M129/PATRIMOINE!$E$4</f>
        <v>0</v>
      </c>
      <c r="K63" s="176">
        <f>'DEPENSES FACTURES'!N129/PATRIMOINE!$E$4</f>
        <v>0</v>
      </c>
      <c r="L63" s="176">
        <f>'DEPENSES FACTURES'!O129/PATRIMOINE!$E$4</f>
        <v>0</v>
      </c>
      <c r="M63" s="176">
        <f>'DEPENSES FACTURES'!P129/PATRIMOINE!$E$4</f>
        <v>0</v>
      </c>
      <c r="N63" s="176">
        <f>'DEPENSES FACTURES'!Q129/PATRIMOINE!$E$4</f>
        <v>0</v>
      </c>
      <c r="O63" s="176">
        <f>'DEPENSES FACTURES'!R129/PATRIMOINE!$E$4</f>
        <v>0</v>
      </c>
      <c r="P63" s="176">
        <f>'DEPENSES FACTURES'!S129/PATRIMOINE!$E$4</f>
        <v>0</v>
      </c>
      <c r="Q63" s="176">
        <f>'DEPENSES FACTURES'!T129/PATRIMOINE!$E$4</f>
        <v>0</v>
      </c>
      <c r="R63" s="176">
        <f>'DEPENSES FACTURES'!U129/PATRIMOINE!$E$4</f>
        <v>0</v>
      </c>
      <c r="S63" s="176">
        <f>'DEPENSES FACTURES'!V129/PATRIMOINE!$E$4</f>
        <v>0</v>
      </c>
      <c r="T63" s="176">
        <f>'DEPENSES FACTURES'!W129/PATRIMOINE!$E$4</f>
        <v>0</v>
      </c>
      <c r="U63" s="176">
        <f>'DEPENSES FACTURES'!X129/PATRIMOINE!$E$4</f>
        <v>0</v>
      </c>
      <c r="V63" s="176">
        <f>'DEPENSES FACTURES'!Y129/PATRIMOINE!$E$4</f>
        <v>0</v>
      </c>
      <c r="W63" s="176">
        <f>'DEPENSES FACTURES'!Z129/PATRIMOINE!$E$4</f>
        <v>0</v>
      </c>
      <c r="X63" s="4"/>
      <c r="Y63" s="180">
        <f t="shared" si="11"/>
        <v>0</v>
      </c>
    </row>
    <row r="64" spans="1:25" ht="24.95" customHeight="1" x14ac:dyDescent="0.25">
      <c r="A64" s="181">
        <f t="shared" si="10"/>
        <v>61</v>
      </c>
      <c r="B64" s="72" t="s">
        <v>84</v>
      </c>
      <c r="C64" s="176">
        <f>'DEPENSES FACTURES'!F177/PATRIMOINE!$E$4</f>
        <v>0</v>
      </c>
      <c r="D64" s="176">
        <f>'DEPENSES FACTURES'!G177/PATRIMOINE!$E$4</f>
        <v>0</v>
      </c>
      <c r="E64" s="176">
        <f>'DEPENSES FACTURES'!H177/PATRIMOINE!$E$4</f>
        <v>0</v>
      </c>
      <c r="F64" s="176">
        <f>'DEPENSES FACTURES'!I177/PATRIMOINE!$E$4</f>
        <v>0</v>
      </c>
      <c r="G64" s="176">
        <f>'DEPENSES FACTURES'!J177/PATRIMOINE!$E$4</f>
        <v>0</v>
      </c>
      <c r="H64" s="176">
        <f>'DEPENSES FACTURES'!K177/PATRIMOINE!$E$4</f>
        <v>0</v>
      </c>
      <c r="I64" s="176">
        <f>'DEPENSES FACTURES'!L177/PATRIMOINE!$E$4</f>
        <v>0</v>
      </c>
      <c r="J64" s="176">
        <f>'DEPENSES FACTURES'!M177/PATRIMOINE!$E$4</f>
        <v>0</v>
      </c>
      <c r="K64" s="176">
        <f>'DEPENSES FACTURES'!N177/PATRIMOINE!$E$4</f>
        <v>0</v>
      </c>
      <c r="L64" s="176">
        <f>'DEPENSES FACTURES'!O177/PATRIMOINE!$E$4</f>
        <v>0</v>
      </c>
      <c r="M64" s="176">
        <f>'DEPENSES FACTURES'!P177/PATRIMOINE!$E$4</f>
        <v>0</v>
      </c>
      <c r="N64" s="176">
        <f>'DEPENSES FACTURES'!Q177/PATRIMOINE!$E$4</f>
        <v>0</v>
      </c>
      <c r="O64" s="176">
        <f>'DEPENSES FACTURES'!R177/PATRIMOINE!$E$4</f>
        <v>0</v>
      </c>
      <c r="P64" s="176">
        <f>'DEPENSES FACTURES'!S177/PATRIMOINE!$E$4</f>
        <v>0</v>
      </c>
      <c r="Q64" s="176">
        <f>'DEPENSES FACTURES'!T177/PATRIMOINE!$E$4</f>
        <v>0</v>
      </c>
      <c r="R64" s="176">
        <f>'DEPENSES FACTURES'!U177/PATRIMOINE!$E$4</f>
        <v>0</v>
      </c>
      <c r="S64" s="176">
        <f>'DEPENSES FACTURES'!V177/PATRIMOINE!$E$4</f>
        <v>0</v>
      </c>
      <c r="T64" s="176">
        <f>'DEPENSES FACTURES'!W177/PATRIMOINE!$E$4</f>
        <v>0</v>
      </c>
      <c r="U64" s="176">
        <f>'DEPENSES FACTURES'!X177/PATRIMOINE!$E$4</f>
        <v>0</v>
      </c>
      <c r="V64" s="176">
        <f>'DEPENSES FACTURES'!Y177/PATRIMOINE!$E$4</f>
        <v>0</v>
      </c>
      <c r="W64" s="176">
        <f>'DEPENSES FACTURES'!Z177/PATRIMOINE!$E$4</f>
        <v>0</v>
      </c>
      <c r="X64" s="4"/>
      <c r="Y64" s="180">
        <f t="shared" si="11"/>
        <v>0</v>
      </c>
    </row>
    <row r="65" spans="1:25" ht="24.95" customHeight="1" x14ac:dyDescent="0.25">
      <c r="A65" s="181">
        <f t="shared" si="10"/>
        <v>62</v>
      </c>
      <c r="B65" s="72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4"/>
      <c r="Y65" s="180"/>
    </row>
    <row r="66" spans="1:25" ht="24.95" customHeight="1" x14ac:dyDescent="0.25">
      <c r="A66" s="181">
        <f t="shared" si="10"/>
        <v>63</v>
      </c>
      <c r="B66" s="72" t="s">
        <v>90</v>
      </c>
      <c r="C66" s="177">
        <f t="shared" ref="C66:W66" si="45">SUM(C56:C64)</f>
        <v>0</v>
      </c>
      <c r="D66" s="177">
        <f t="shared" si="45"/>
        <v>0</v>
      </c>
      <c r="E66" s="177">
        <f t="shared" si="45"/>
        <v>12.041799009020455</v>
      </c>
      <c r="F66" s="177">
        <f t="shared" si="45"/>
        <v>12.193113962647693</v>
      </c>
      <c r="G66" s="177">
        <f t="shared" si="45"/>
        <v>11.522932283064414</v>
      </c>
      <c r="H66" s="177">
        <f t="shared" si="45"/>
        <v>12.462330072417735</v>
      </c>
      <c r="I66" s="177">
        <f t="shared" si="45"/>
        <v>12.135687968491933</v>
      </c>
      <c r="J66" s="177">
        <f t="shared" si="45"/>
        <v>9.9369838648202258</v>
      </c>
      <c r="K66" s="177">
        <f t="shared" si="45"/>
        <v>11.521661796468049</v>
      </c>
      <c r="L66" s="177">
        <f t="shared" si="45"/>
        <v>13.560411637657221</v>
      </c>
      <c r="M66" s="177">
        <f t="shared" si="45"/>
        <v>13.764451785033668</v>
      </c>
      <c r="N66" s="177">
        <f t="shared" si="45"/>
        <v>13.045621903188922</v>
      </c>
      <c r="O66" s="177">
        <f t="shared" si="45"/>
        <v>12.70419895820099</v>
      </c>
      <c r="P66" s="177">
        <f t="shared" si="45"/>
        <v>0</v>
      </c>
      <c r="Q66" s="177">
        <f t="shared" si="45"/>
        <v>0</v>
      </c>
      <c r="R66" s="177">
        <f t="shared" si="45"/>
        <v>0</v>
      </c>
      <c r="S66" s="177">
        <f t="shared" si="45"/>
        <v>0</v>
      </c>
      <c r="T66" s="177">
        <f t="shared" si="45"/>
        <v>0</v>
      </c>
      <c r="U66" s="177">
        <f t="shared" si="45"/>
        <v>0</v>
      </c>
      <c r="V66" s="177">
        <f t="shared" si="45"/>
        <v>0</v>
      </c>
      <c r="W66" s="177">
        <f t="shared" si="45"/>
        <v>0</v>
      </c>
      <c r="X66" s="4"/>
      <c r="Y66" s="180">
        <f t="shared" si="11"/>
        <v>12.041799009020455</v>
      </c>
    </row>
    <row r="67" spans="1:25" ht="50.1" customHeight="1" x14ac:dyDescent="0.25">
      <c r="A67" s="181">
        <f t="shared" si="10"/>
        <v>64</v>
      </c>
      <c r="B67" s="249" t="s">
        <v>95</v>
      </c>
      <c r="C67" s="342"/>
      <c r="D67" s="342"/>
      <c r="E67" s="342"/>
      <c r="F67" s="342"/>
      <c r="G67" s="342"/>
      <c r="H67" s="342"/>
      <c r="I67" s="342"/>
      <c r="J67" s="342"/>
      <c r="K67" s="342"/>
      <c r="L67" s="342"/>
      <c r="M67" s="342"/>
      <c r="N67" s="342"/>
      <c r="O67" s="342"/>
      <c r="P67" s="342"/>
      <c r="Q67" s="342"/>
      <c r="R67" s="342"/>
      <c r="S67" s="342"/>
      <c r="T67" s="342"/>
      <c r="U67" s="342"/>
      <c r="V67" s="342"/>
      <c r="W67" s="343"/>
      <c r="X67" s="4"/>
      <c r="Y67" s="180"/>
    </row>
    <row r="68" spans="1:25" ht="50.1" customHeight="1" x14ac:dyDescent="0.25">
      <c r="A68" s="181">
        <f t="shared" si="10"/>
        <v>65</v>
      </c>
      <c r="B68" s="256"/>
      <c r="C68" s="257" t="s">
        <v>94</v>
      </c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8"/>
      <c r="X68" s="4"/>
      <c r="Y68" s="180"/>
    </row>
    <row r="69" spans="1:25" ht="50.1" customHeight="1" x14ac:dyDescent="0.25">
      <c r="A69" s="181">
        <f t="shared" si="10"/>
        <v>66</v>
      </c>
      <c r="B69" s="42" t="s">
        <v>83</v>
      </c>
      <c r="C69" s="24">
        <v>2010</v>
      </c>
      <c r="D69" s="24">
        <f t="shared" ref="D69:W69" si="46">C69+1</f>
        <v>2011</v>
      </c>
      <c r="E69" s="24">
        <f t="shared" si="46"/>
        <v>2012</v>
      </c>
      <c r="F69" s="24">
        <f t="shared" si="46"/>
        <v>2013</v>
      </c>
      <c r="G69" s="24">
        <f t="shared" si="46"/>
        <v>2014</v>
      </c>
      <c r="H69" s="24">
        <f t="shared" si="46"/>
        <v>2015</v>
      </c>
      <c r="I69" s="24">
        <f t="shared" si="46"/>
        <v>2016</v>
      </c>
      <c r="J69" s="24">
        <f t="shared" si="46"/>
        <v>2017</v>
      </c>
      <c r="K69" s="24">
        <f t="shared" si="46"/>
        <v>2018</v>
      </c>
      <c r="L69" s="24">
        <f t="shared" si="46"/>
        <v>2019</v>
      </c>
      <c r="M69" s="24">
        <f t="shared" si="46"/>
        <v>2020</v>
      </c>
      <c r="N69" s="24">
        <f t="shared" si="46"/>
        <v>2021</v>
      </c>
      <c r="O69" s="24">
        <f t="shared" si="46"/>
        <v>2022</v>
      </c>
      <c r="P69" s="24">
        <f t="shared" si="46"/>
        <v>2023</v>
      </c>
      <c r="Q69" s="24">
        <f t="shared" si="46"/>
        <v>2024</v>
      </c>
      <c r="R69" s="24">
        <f t="shared" si="46"/>
        <v>2025</v>
      </c>
      <c r="S69" s="24">
        <f t="shared" si="46"/>
        <v>2026</v>
      </c>
      <c r="T69" s="24">
        <f t="shared" si="46"/>
        <v>2027</v>
      </c>
      <c r="U69" s="24">
        <f t="shared" si="46"/>
        <v>2028</v>
      </c>
      <c r="V69" s="24">
        <f t="shared" si="46"/>
        <v>2029</v>
      </c>
      <c r="W69" s="24">
        <f t="shared" si="46"/>
        <v>2030</v>
      </c>
      <c r="X69" s="4"/>
      <c r="Y69" s="180"/>
    </row>
    <row r="70" spans="1:25" ht="24.95" customHeight="1" x14ac:dyDescent="0.25">
      <c r="A70" s="181">
        <f t="shared" ref="A70:A133" si="47">A69+1</f>
        <v>67</v>
      </c>
      <c r="B70" s="72" t="s">
        <v>37</v>
      </c>
      <c r="C70" s="177" t="e">
        <f>'DEPENSES FACTURES'!F17/PATRIMOINE!$F$4</f>
        <v>#DIV/0!</v>
      </c>
      <c r="D70" s="177" t="e">
        <f>'DEPENSES FACTURES'!G17/PATRIMOINE!$F$4</f>
        <v>#DIV/0!</v>
      </c>
      <c r="E70" s="177" t="e">
        <f>'DEPENSES FACTURES'!H17/PATRIMOINE!$F$4</f>
        <v>#DIV/0!</v>
      </c>
      <c r="F70" s="177" t="e">
        <f>'DEPENSES FACTURES'!I17/PATRIMOINE!$F$4</f>
        <v>#DIV/0!</v>
      </c>
      <c r="G70" s="177" t="e">
        <f>'DEPENSES FACTURES'!J17/PATRIMOINE!$F$4</f>
        <v>#DIV/0!</v>
      </c>
      <c r="H70" s="177" t="e">
        <f>'DEPENSES FACTURES'!K17/PATRIMOINE!$F$4</f>
        <v>#DIV/0!</v>
      </c>
      <c r="I70" s="177" t="e">
        <f>'DEPENSES FACTURES'!L17/PATRIMOINE!$F$4</f>
        <v>#DIV/0!</v>
      </c>
      <c r="J70" s="177" t="e">
        <f>'DEPENSES FACTURES'!M17/PATRIMOINE!$F$4</f>
        <v>#DIV/0!</v>
      </c>
      <c r="K70" s="177" t="e">
        <f>'DEPENSES FACTURES'!N17/PATRIMOINE!$F$4</f>
        <v>#DIV/0!</v>
      </c>
      <c r="L70" s="177" t="e">
        <f>'DEPENSES FACTURES'!O17/PATRIMOINE!$F$4</f>
        <v>#DIV/0!</v>
      </c>
      <c r="M70" s="177" t="e">
        <f>'DEPENSES FACTURES'!P17/PATRIMOINE!$F$4</f>
        <v>#DIV/0!</v>
      </c>
      <c r="N70" s="177" t="e">
        <f>'DEPENSES FACTURES'!Q17/PATRIMOINE!$F$4</f>
        <v>#DIV/0!</v>
      </c>
      <c r="O70" s="177" t="e">
        <f>'DEPENSES FACTURES'!R17/PATRIMOINE!$F$4</f>
        <v>#DIV/0!</v>
      </c>
      <c r="P70" s="177" t="e">
        <f>'DEPENSES FACTURES'!S17/PATRIMOINE!$F$4</f>
        <v>#DIV/0!</v>
      </c>
      <c r="Q70" s="177" t="e">
        <f>'DEPENSES FACTURES'!T17/PATRIMOINE!$F$4</f>
        <v>#DIV/0!</v>
      </c>
      <c r="R70" s="177" t="e">
        <f>'DEPENSES FACTURES'!U17/PATRIMOINE!$F$4</f>
        <v>#DIV/0!</v>
      </c>
      <c r="S70" s="177" t="e">
        <f>'DEPENSES FACTURES'!V17/PATRIMOINE!$F$4</f>
        <v>#DIV/0!</v>
      </c>
      <c r="T70" s="177" t="e">
        <f>'DEPENSES FACTURES'!W17/PATRIMOINE!$F$4</f>
        <v>#DIV/0!</v>
      </c>
      <c r="U70" s="177" t="e">
        <f>'DEPENSES FACTURES'!X17/PATRIMOINE!$F$4</f>
        <v>#DIV/0!</v>
      </c>
      <c r="V70" s="177" t="e">
        <f>'DEPENSES FACTURES'!Y17/PATRIMOINE!$F$4</f>
        <v>#DIV/0!</v>
      </c>
      <c r="W70" s="177" t="e">
        <f>'DEPENSES FACTURES'!Z17/PATRIMOINE!$F$4</f>
        <v>#DIV/0!</v>
      </c>
      <c r="X70" s="4"/>
      <c r="Y70" s="180" t="e">
        <f t="shared" ref="Y70:Y122" si="48">HLOOKUP($Y$4,$C$4:$W$122,$A70,FALSE)</f>
        <v>#DIV/0!</v>
      </c>
    </row>
    <row r="71" spans="1:25" ht="24.95" customHeight="1" x14ac:dyDescent="0.25">
      <c r="A71" s="181">
        <f t="shared" si="47"/>
        <v>68</v>
      </c>
      <c r="B71" s="72" t="s">
        <v>78</v>
      </c>
      <c r="C71" s="177" t="e">
        <f>'DEPENSES FACTURES'!F33/PATRIMOINE!$F$4</f>
        <v>#DIV/0!</v>
      </c>
      <c r="D71" s="177" t="e">
        <f>'DEPENSES FACTURES'!G33/PATRIMOINE!$F$4</f>
        <v>#DIV/0!</v>
      </c>
      <c r="E71" s="177" t="e">
        <f>'DEPENSES FACTURES'!H33/PATRIMOINE!$F$4</f>
        <v>#DIV/0!</v>
      </c>
      <c r="F71" s="177" t="e">
        <f>'DEPENSES FACTURES'!I33/PATRIMOINE!$F$4</f>
        <v>#DIV/0!</v>
      </c>
      <c r="G71" s="177" t="e">
        <f>'DEPENSES FACTURES'!J33/PATRIMOINE!$F$4</f>
        <v>#DIV/0!</v>
      </c>
      <c r="H71" s="177" t="e">
        <f>'DEPENSES FACTURES'!K33/PATRIMOINE!$F$4</f>
        <v>#DIV/0!</v>
      </c>
      <c r="I71" s="177" t="e">
        <f>'DEPENSES FACTURES'!L33/PATRIMOINE!$F$4</f>
        <v>#DIV/0!</v>
      </c>
      <c r="J71" s="177" t="e">
        <f>'DEPENSES FACTURES'!M33/PATRIMOINE!$F$4</f>
        <v>#DIV/0!</v>
      </c>
      <c r="K71" s="177" t="e">
        <f>'DEPENSES FACTURES'!N33/PATRIMOINE!$F$4</f>
        <v>#DIV/0!</v>
      </c>
      <c r="L71" s="177" t="e">
        <f>'DEPENSES FACTURES'!O33/PATRIMOINE!$F$4</f>
        <v>#DIV/0!</v>
      </c>
      <c r="M71" s="177" t="e">
        <f>'DEPENSES FACTURES'!P33/PATRIMOINE!$F$4</f>
        <v>#DIV/0!</v>
      </c>
      <c r="N71" s="177" t="e">
        <f>'DEPENSES FACTURES'!Q33/PATRIMOINE!$F$4</f>
        <v>#DIV/0!</v>
      </c>
      <c r="O71" s="177" t="e">
        <f>'DEPENSES FACTURES'!R33/PATRIMOINE!$F$4</f>
        <v>#DIV/0!</v>
      </c>
      <c r="P71" s="177" t="e">
        <f>'DEPENSES FACTURES'!S33/PATRIMOINE!$F$4</f>
        <v>#DIV/0!</v>
      </c>
      <c r="Q71" s="177" t="e">
        <f>'DEPENSES FACTURES'!T33/PATRIMOINE!$F$4</f>
        <v>#DIV/0!</v>
      </c>
      <c r="R71" s="177" t="e">
        <f>'DEPENSES FACTURES'!U33/PATRIMOINE!$F$4</f>
        <v>#DIV/0!</v>
      </c>
      <c r="S71" s="177" t="e">
        <f>'DEPENSES FACTURES'!V33/PATRIMOINE!$F$4</f>
        <v>#DIV/0!</v>
      </c>
      <c r="T71" s="177" t="e">
        <f>'DEPENSES FACTURES'!W33/PATRIMOINE!$F$4</f>
        <v>#DIV/0!</v>
      </c>
      <c r="U71" s="177" t="e">
        <f>'DEPENSES FACTURES'!X33/PATRIMOINE!$F$4</f>
        <v>#DIV/0!</v>
      </c>
      <c r="V71" s="177" t="e">
        <f>'DEPENSES FACTURES'!Y33/PATRIMOINE!$F$4</f>
        <v>#DIV/0!</v>
      </c>
      <c r="W71" s="177" t="e">
        <f>'DEPENSES FACTURES'!Z33/PATRIMOINE!$F$4</f>
        <v>#DIV/0!</v>
      </c>
      <c r="X71" s="4"/>
      <c r="Y71" s="180" t="e">
        <f t="shared" si="48"/>
        <v>#DIV/0!</v>
      </c>
    </row>
    <row r="72" spans="1:25" ht="24.95" customHeight="1" x14ac:dyDescent="0.25">
      <c r="A72" s="181">
        <f t="shared" si="47"/>
        <v>69</v>
      </c>
      <c r="B72" s="72" t="s">
        <v>79</v>
      </c>
      <c r="C72" s="177" t="e">
        <f>'DEPENSES FACTURES'!F49/PATRIMOINE!$F$4</f>
        <v>#DIV/0!</v>
      </c>
      <c r="D72" s="177" t="e">
        <f>'DEPENSES FACTURES'!G49/PATRIMOINE!$F$4</f>
        <v>#DIV/0!</v>
      </c>
      <c r="E72" s="177" t="e">
        <f>'DEPENSES FACTURES'!H49/PATRIMOINE!$F$4</f>
        <v>#DIV/0!</v>
      </c>
      <c r="F72" s="177" t="e">
        <f>'DEPENSES FACTURES'!I49/PATRIMOINE!$F$4</f>
        <v>#DIV/0!</v>
      </c>
      <c r="G72" s="177" t="e">
        <f>'DEPENSES FACTURES'!J49/PATRIMOINE!$F$4</f>
        <v>#DIV/0!</v>
      </c>
      <c r="H72" s="177" t="e">
        <f>'DEPENSES FACTURES'!K49/PATRIMOINE!$F$4</f>
        <v>#DIV/0!</v>
      </c>
      <c r="I72" s="177" t="e">
        <f>'DEPENSES FACTURES'!L49/PATRIMOINE!$F$4</f>
        <v>#DIV/0!</v>
      </c>
      <c r="J72" s="177" t="e">
        <f>'DEPENSES FACTURES'!M49/PATRIMOINE!$F$4</f>
        <v>#DIV/0!</v>
      </c>
      <c r="K72" s="177" t="e">
        <f>'DEPENSES FACTURES'!N49/PATRIMOINE!$F$4</f>
        <v>#DIV/0!</v>
      </c>
      <c r="L72" s="177" t="e">
        <f>'DEPENSES FACTURES'!O49/PATRIMOINE!$F$4</f>
        <v>#DIV/0!</v>
      </c>
      <c r="M72" s="177" t="e">
        <f>'DEPENSES FACTURES'!P49/PATRIMOINE!$F$4</f>
        <v>#DIV/0!</v>
      </c>
      <c r="N72" s="177" t="e">
        <f>'DEPENSES FACTURES'!Q49/PATRIMOINE!$F$4</f>
        <v>#DIV/0!</v>
      </c>
      <c r="O72" s="177" t="e">
        <f>'DEPENSES FACTURES'!R49/PATRIMOINE!$F$4</f>
        <v>#DIV/0!</v>
      </c>
      <c r="P72" s="177" t="e">
        <f>'DEPENSES FACTURES'!S49/PATRIMOINE!$F$4</f>
        <v>#DIV/0!</v>
      </c>
      <c r="Q72" s="177" t="e">
        <f>'DEPENSES FACTURES'!T49/PATRIMOINE!$F$4</f>
        <v>#DIV/0!</v>
      </c>
      <c r="R72" s="177" t="e">
        <f>'DEPENSES FACTURES'!U49/PATRIMOINE!$F$4</f>
        <v>#DIV/0!</v>
      </c>
      <c r="S72" s="177" t="e">
        <f>'DEPENSES FACTURES'!V49/PATRIMOINE!$F$4</f>
        <v>#DIV/0!</v>
      </c>
      <c r="T72" s="177" t="e">
        <f>'DEPENSES FACTURES'!W49/PATRIMOINE!$F$4</f>
        <v>#DIV/0!</v>
      </c>
      <c r="U72" s="177" t="e">
        <f>'DEPENSES FACTURES'!X49/PATRIMOINE!$F$4</f>
        <v>#DIV/0!</v>
      </c>
      <c r="V72" s="177" t="e">
        <f>'DEPENSES FACTURES'!Y49/PATRIMOINE!$F$4</f>
        <v>#DIV/0!</v>
      </c>
      <c r="W72" s="177" t="e">
        <f>'DEPENSES FACTURES'!Z49/PATRIMOINE!$F$4</f>
        <v>#DIV/0!</v>
      </c>
      <c r="X72" s="4"/>
      <c r="Y72" s="180" t="e">
        <f t="shared" si="48"/>
        <v>#DIV/0!</v>
      </c>
    </row>
    <row r="73" spans="1:25" ht="24.95" customHeight="1" x14ac:dyDescent="0.25">
      <c r="A73" s="181">
        <f t="shared" si="47"/>
        <v>70</v>
      </c>
      <c r="B73" s="72" t="s">
        <v>80</v>
      </c>
      <c r="C73" s="177" t="e">
        <f>'DEPENSES FACTURES'!F65/PATRIMOINE!$F$4</f>
        <v>#DIV/0!</v>
      </c>
      <c r="D73" s="177" t="e">
        <f>'DEPENSES FACTURES'!G65/PATRIMOINE!$F$4</f>
        <v>#DIV/0!</v>
      </c>
      <c r="E73" s="177" t="e">
        <f>'DEPENSES FACTURES'!H65/PATRIMOINE!$F$4</f>
        <v>#DIV/0!</v>
      </c>
      <c r="F73" s="177" t="e">
        <f>'DEPENSES FACTURES'!I65/PATRIMOINE!$F$4</f>
        <v>#DIV/0!</v>
      </c>
      <c r="G73" s="177" t="e">
        <f>'DEPENSES FACTURES'!J65/PATRIMOINE!$F$4</f>
        <v>#DIV/0!</v>
      </c>
      <c r="H73" s="177" t="e">
        <f>'DEPENSES FACTURES'!K65/PATRIMOINE!$F$4</f>
        <v>#DIV/0!</v>
      </c>
      <c r="I73" s="177" t="e">
        <f>'DEPENSES FACTURES'!L65/PATRIMOINE!$F$4</f>
        <v>#DIV/0!</v>
      </c>
      <c r="J73" s="177" t="e">
        <f>'DEPENSES FACTURES'!M65/PATRIMOINE!$F$4</f>
        <v>#DIV/0!</v>
      </c>
      <c r="K73" s="177" t="e">
        <f>'DEPENSES FACTURES'!N65/PATRIMOINE!$F$4</f>
        <v>#DIV/0!</v>
      </c>
      <c r="L73" s="177" t="e">
        <f>'DEPENSES FACTURES'!O65/PATRIMOINE!$F$4</f>
        <v>#DIV/0!</v>
      </c>
      <c r="M73" s="177" t="e">
        <f>'DEPENSES FACTURES'!P65/PATRIMOINE!$F$4</f>
        <v>#DIV/0!</v>
      </c>
      <c r="N73" s="177" t="e">
        <f>'DEPENSES FACTURES'!Q65/PATRIMOINE!$F$4</f>
        <v>#DIV/0!</v>
      </c>
      <c r="O73" s="177" t="e">
        <f>'DEPENSES FACTURES'!R65/PATRIMOINE!$F$4</f>
        <v>#DIV/0!</v>
      </c>
      <c r="P73" s="177" t="e">
        <f>'DEPENSES FACTURES'!S65/PATRIMOINE!$F$4</f>
        <v>#DIV/0!</v>
      </c>
      <c r="Q73" s="177" t="e">
        <f>'DEPENSES FACTURES'!T65/PATRIMOINE!$F$4</f>
        <v>#DIV/0!</v>
      </c>
      <c r="R73" s="177" t="e">
        <f>'DEPENSES FACTURES'!U65/PATRIMOINE!$F$4</f>
        <v>#DIV/0!</v>
      </c>
      <c r="S73" s="177" t="e">
        <f>'DEPENSES FACTURES'!V65/PATRIMOINE!$F$4</f>
        <v>#DIV/0!</v>
      </c>
      <c r="T73" s="177" t="e">
        <f>'DEPENSES FACTURES'!W65/PATRIMOINE!$F$4</f>
        <v>#DIV/0!</v>
      </c>
      <c r="U73" s="177" t="e">
        <f>'DEPENSES FACTURES'!X65/PATRIMOINE!$F$4</f>
        <v>#DIV/0!</v>
      </c>
      <c r="V73" s="177" t="e">
        <f>'DEPENSES FACTURES'!Y65/PATRIMOINE!$F$4</f>
        <v>#DIV/0!</v>
      </c>
      <c r="W73" s="177" t="e">
        <f>'DEPENSES FACTURES'!Z65/PATRIMOINE!$F$4</f>
        <v>#DIV/0!</v>
      </c>
      <c r="X73" s="4"/>
      <c r="Y73" s="180" t="e">
        <f t="shared" si="48"/>
        <v>#DIV/0!</v>
      </c>
    </row>
    <row r="74" spans="1:25" ht="24.95" customHeight="1" x14ac:dyDescent="0.25">
      <c r="A74" s="181">
        <f t="shared" si="47"/>
        <v>71</v>
      </c>
      <c r="B74" s="72" t="s">
        <v>0</v>
      </c>
      <c r="C74" s="177" t="e">
        <f>'DEPENSES FACTURES'!F81/PATRIMOINE!$F$4</f>
        <v>#DIV/0!</v>
      </c>
      <c r="D74" s="177" t="e">
        <f>'DEPENSES FACTURES'!G81/PATRIMOINE!$F$4</f>
        <v>#DIV/0!</v>
      </c>
      <c r="E74" s="177" t="e">
        <f>'DEPENSES FACTURES'!H81/PATRIMOINE!$F$4</f>
        <v>#DIV/0!</v>
      </c>
      <c r="F74" s="177" t="e">
        <f>'DEPENSES FACTURES'!I81/PATRIMOINE!$F$4</f>
        <v>#DIV/0!</v>
      </c>
      <c r="G74" s="177" t="e">
        <f>'DEPENSES FACTURES'!J81/PATRIMOINE!$F$4</f>
        <v>#DIV/0!</v>
      </c>
      <c r="H74" s="177" t="e">
        <f>'DEPENSES FACTURES'!K81/PATRIMOINE!$F$4</f>
        <v>#DIV/0!</v>
      </c>
      <c r="I74" s="177" t="e">
        <f>'DEPENSES FACTURES'!L81/PATRIMOINE!$F$4</f>
        <v>#DIV/0!</v>
      </c>
      <c r="J74" s="177" t="e">
        <f>'DEPENSES FACTURES'!M81/PATRIMOINE!$F$4</f>
        <v>#DIV/0!</v>
      </c>
      <c r="K74" s="177" t="e">
        <f>'DEPENSES FACTURES'!N81/PATRIMOINE!$F$4</f>
        <v>#DIV/0!</v>
      </c>
      <c r="L74" s="177" t="e">
        <f>'DEPENSES FACTURES'!O81/PATRIMOINE!$F$4</f>
        <v>#DIV/0!</v>
      </c>
      <c r="M74" s="177" t="e">
        <f>'DEPENSES FACTURES'!P81/PATRIMOINE!$F$4</f>
        <v>#DIV/0!</v>
      </c>
      <c r="N74" s="177" t="e">
        <f>'DEPENSES FACTURES'!Q81/PATRIMOINE!$F$4</f>
        <v>#DIV/0!</v>
      </c>
      <c r="O74" s="177" t="e">
        <f>'DEPENSES FACTURES'!R81/PATRIMOINE!$F$4</f>
        <v>#DIV/0!</v>
      </c>
      <c r="P74" s="177" t="e">
        <f>'DEPENSES FACTURES'!S81/PATRIMOINE!$F$4</f>
        <v>#DIV/0!</v>
      </c>
      <c r="Q74" s="177" t="e">
        <f>'DEPENSES FACTURES'!T81/PATRIMOINE!$F$4</f>
        <v>#DIV/0!</v>
      </c>
      <c r="R74" s="177" t="e">
        <f>'DEPENSES FACTURES'!U81/PATRIMOINE!$F$4</f>
        <v>#DIV/0!</v>
      </c>
      <c r="S74" s="177" t="e">
        <f>'DEPENSES FACTURES'!V81/PATRIMOINE!$F$4</f>
        <v>#DIV/0!</v>
      </c>
      <c r="T74" s="177" t="e">
        <f>'DEPENSES FACTURES'!W81/PATRIMOINE!$F$4</f>
        <v>#DIV/0!</v>
      </c>
      <c r="U74" s="177" t="e">
        <f>'DEPENSES FACTURES'!X81/PATRIMOINE!$F$4</f>
        <v>#DIV/0!</v>
      </c>
      <c r="V74" s="177" t="e">
        <f>'DEPENSES FACTURES'!Y81/PATRIMOINE!$F$4</f>
        <v>#DIV/0!</v>
      </c>
      <c r="W74" s="177" t="e">
        <f>'DEPENSES FACTURES'!Z81/PATRIMOINE!$F$4</f>
        <v>#DIV/0!</v>
      </c>
      <c r="X74" s="4"/>
      <c r="Y74" s="180" t="e">
        <f t="shared" si="48"/>
        <v>#DIV/0!</v>
      </c>
    </row>
    <row r="75" spans="1:25" ht="24.95" customHeight="1" x14ac:dyDescent="0.25">
      <c r="A75" s="181">
        <f t="shared" si="47"/>
        <v>72</v>
      </c>
      <c r="B75" s="72" t="s">
        <v>39</v>
      </c>
      <c r="C75" s="177" t="e">
        <f>'DEPENSES FACTURES'!F97/PATRIMOINE!$F$4</f>
        <v>#DIV/0!</v>
      </c>
      <c r="D75" s="177" t="e">
        <f>'DEPENSES FACTURES'!G97/PATRIMOINE!$F$4</f>
        <v>#DIV/0!</v>
      </c>
      <c r="E75" s="177" t="e">
        <f>'DEPENSES FACTURES'!H97/PATRIMOINE!$F$4</f>
        <v>#DIV/0!</v>
      </c>
      <c r="F75" s="177" t="e">
        <f>'DEPENSES FACTURES'!I97/PATRIMOINE!$F$4</f>
        <v>#DIV/0!</v>
      </c>
      <c r="G75" s="177" t="e">
        <f>'DEPENSES FACTURES'!J97/PATRIMOINE!$F$4</f>
        <v>#DIV/0!</v>
      </c>
      <c r="H75" s="177" t="e">
        <f>'DEPENSES FACTURES'!K97/PATRIMOINE!$F$4</f>
        <v>#DIV/0!</v>
      </c>
      <c r="I75" s="177" t="e">
        <f>'DEPENSES FACTURES'!L97/PATRIMOINE!$F$4</f>
        <v>#DIV/0!</v>
      </c>
      <c r="J75" s="177" t="e">
        <f>'DEPENSES FACTURES'!M97/PATRIMOINE!$F$4</f>
        <v>#DIV/0!</v>
      </c>
      <c r="K75" s="177" t="e">
        <f>'DEPENSES FACTURES'!N97/PATRIMOINE!$F$4</f>
        <v>#DIV/0!</v>
      </c>
      <c r="L75" s="177" t="e">
        <f>'DEPENSES FACTURES'!O97/PATRIMOINE!$F$4</f>
        <v>#DIV/0!</v>
      </c>
      <c r="M75" s="177" t="e">
        <f>'DEPENSES FACTURES'!P97/PATRIMOINE!$F$4</f>
        <v>#DIV/0!</v>
      </c>
      <c r="N75" s="177" t="e">
        <f>'DEPENSES FACTURES'!Q97/PATRIMOINE!$F$4</f>
        <v>#DIV/0!</v>
      </c>
      <c r="O75" s="177" t="e">
        <f>'DEPENSES FACTURES'!R97/PATRIMOINE!$F$4</f>
        <v>#DIV/0!</v>
      </c>
      <c r="P75" s="177" t="e">
        <f>'DEPENSES FACTURES'!S97/PATRIMOINE!$F$4</f>
        <v>#DIV/0!</v>
      </c>
      <c r="Q75" s="177" t="e">
        <f>'DEPENSES FACTURES'!T97/PATRIMOINE!$F$4</f>
        <v>#DIV/0!</v>
      </c>
      <c r="R75" s="177" t="e">
        <f>'DEPENSES FACTURES'!U97/PATRIMOINE!$F$4</f>
        <v>#DIV/0!</v>
      </c>
      <c r="S75" s="177" t="e">
        <f>'DEPENSES FACTURES'!V97/PATRIMOINE!$F$4</f>
        <v>#DIV/0!</v>
      </c>
      <c r="T75" s="177" t="e">
        <f>'DEPENSES FACTURES'!W97/PATRIMOINE!$F$4</f>
        <v>#DIV/0!</v>
      </c>
      <c r="U75" s="177" t="e">
        <f>'DEPENSES FACTURES'!X97/PATRIMOINE!$F$4</f>
        <v>#DIV/0!</v>
      </c>
      <c r="V75" s="177" t="e">
        <f>'DEPENSES FACTURES'!Y97/PATRIMOINE!$F$4</f>
        <v>#DIV/0!</v>
      </c>
      <c r="W75" s="177" t="e">
        <f>'DEPENSES FACTURES'!Z97/PATRIMOINE!$F$4</f>
        <v>#DIV/0!</v>
      </c>
      <c r="X75" s="4"/>
      <c r="Y75" s="180" t="e">
        <f t="shared" si="48"/>
        <v>#DIV/0!</v>
      </c>
    </row>
    <row r="76" spans="1:25" ht="24.95" customHeight="1" x14ac:dyDescent="0.25">
      <c r="A76" s="181">
        <f t="shared" si="47"/>
        <v>73</v>
      </c>
      <c r="B76" s="72" t="s">
        <v>81</v>
      </c>
      <c r="C76" s="177" t="e">
        <f>'DEPENSES FACTURES'!F113/PATRIMOINE!$F$4</f>
        <v>#DIV/0!</v>
      </c>
      <c r="D76" s="177" t="e">
        <f>'DEPENSES FACTURES'!G113/PATRIMOINE!$F$4</f>
        <v>#DIV/0!</v>
      </c>
      <c r="E76" s="177" t="e">
        <f>'DEPENSES FACTURES'!H113/PATRIMOINE!$F$4</f>
        <v>#DIV/0!</v>
      </c>
      <c r="F76" s="177" t="e">
        <f>'DEPENSES FACTURES'!I113/PATRIMOINE!$F$4</f>
        <v>#DIV/0!</v>
      </c>
      <c r="G76" s="177" t="e">
        <f>'DEPENSES FACTURES'!J113/PATRIMOINE!$F$4</f>
        <v>#DIV/0!</v>
      </c>
      <c r="H76" s="177" t="e">
        <f>'DEPENSES FACTURES'!K113/PATRIMOINE!$F$4</f>
        <v>#DIV/0!</v>
      </c>
      <c r="I76" s="177" t="e">
        <f>'DEPENSES FACTURES'!L113/PATRIMOINE!$F$4</f>
        <v>#DIV/0!</v>
      </c>
      <c r="J76" s="177" t="e">
        <f>'DEPENSES FACTURES'!M113/PATRIMOINE!$F$4</f>
        <v>#DIV/0!</v>
      </c>
      <c r="K76" s="177" t="e">
        <f>'DEPENSES FACTURES'!N113/PATRIMOINE!$F$4</f>
        <v>#DIV/0!</v>
      </c>
      <c r="L76" s="177" t="e">
        <f>'DEPENSES FACTURES'!O113/PATRIMOINE!$F$4</f>
        <v>#DIV/0!</v>
      </c>
      <c r="M76" s="177" t="e">
        <f>'DEPENSES FACTURES'!P113/PATRIMOINE!$F$4</f>
        <v>#DIV/0!</v>
      </c>
      <c r="N76" s="177" t="e">
        <f>'DEPENSES FACTURES'!Q113/PATRIMOINE!$F$4</f>
        <v>#DIV/0!</v>
      </c>
      <c r="O76" s="177" t="e">
        <f>'DEPENSES FACTURES'!R113/PATRIMOINE!$F$4</f>
        <v>#DIV/0!</v>
      </c>
      <c r="P76" s="177" t="e">
        <f>'DEPENSES FACTURES'!S113/PATRIMOINE!$F$4</f>
        <v>#DIV/0!</v>
      </c>
      <c r="Q76" s="177" t="e">
        <f>'DEPENSES FACTURES'!T113/PATRIMOINE!$F$4</f>
        <v>#DIV/0!</v>
      </c>
      <c r="R76" s="177" t="e">
        <f>'DEPENSES FACTURES'!U113/PATRIMOINE!$F$4</f>
        <v>#DIV/0!</v>
      </c>
      <c r="S76" s="177" t="e">
        <f>'DEPENSES FACTURES'!V113/PATRIMOINE!$F$4</f>
        <v>#DIV/0!</v>
      </c>
      <c r="T76" s="177" t="e">
        <f>'DEPENSES FACTURES'!W113/PATRIMOINE!$F$4</f>
        <v>#DIV/0!</v>
      </c>
      <c r="U76" s="177" t="e">
        <f>'DEPENSES FACTURES'!X113/PATRIMOINE!$F$4</f>
        <v>#DIV/0!</v>
      </c>
      <c r="V76" s="177" t="e">
        <f>'DEPENSES FACTURES'!Y113/PATRIMOINE!$F$4</f>
        <v>#DIV/0!</v>
      </c>
      <c r="W76" s="177" t="e">
        <f>'DEPENSES FACTURES'!Z113/PATRIMOINE!$F$4</f>
        <v>#DIV/0!</v>
      </c>
      <c r="X76" s="4"/>
      <c r="Y76" s="180" t="e">
        <f t="shared" si="48"/>
        <v>#DIV/0!</v>
      </c>
    </row>
    <row r="77" spans="1:25" ht="24.95" customHeight="1" x14ac:dyDescent="0.25">
      <c r="A77" s="181">
        <f t="shared" si="47"/>
        <v>74</v>
      </c>
      <c r="B77" s="72" t="s">
        <v>82</v>
      </c>
      <c r="C77" s="177" t="e">
        <f>'DEPENSES FACTURES'!F129/PATRIMOINE!$F$4</f>
        <v>#DIV/0!</v>
      </c>
      <c r="D77" s="177" t="e">
        <f>'DEPENSES FACTURES'!G129/PATRIMOINE!$F$4</f>
        <v>#DIV/0!</v>
      </c>
      <c r="E77" s="177" t="e">
        <f>'DEPENSES FACTURES'!H129/PATRIMOINE!$F$4</f>
        <v>#DIV/0!</v>
      </c>
      <c r="F77" s="177" t="e">
        <f>'DEPENSES FACTURES'!I129/PATRIMOINE!$F$4</f>
        <v>#DIV/0!</v>
      </c>
      <c r="G77" s="177" t="e">
        <f>'DEPENSES FACTURES'!J129/PATRIMOINE!$F$4</f>
        <v>#DIV/0!</v>
      </c>
      <c r="H77" s="177" t="e">
        <f>'DEPENSES FACTURES'!K129/PATRIMOINE!$F$4</f>
        <v>#DIV/0!</v>
      </c>
      <c r="I77" s="177" t="e">
        <f>'DEPENSES FACTURES'!L129/PATRIMOINE!$F$4</f>
        <v>#DIV/0!</v>
      </c>
      <c r="J77" s="177" t="e">
        <f>'DEPENSES FACTURES'!M129/PATRIMOINE!$F$4</f>
        <v>#DIV/0!</v>
      </c>
      <c r="K77" s="177" t="e">
        <f>'DEPENSES FACTURES'!N129/PATRIMOINE!$F$4</f>
        <v>#DIV/0!</v>
      </c>
      <c r="L77" s="177" t="e">
        <f>'DEPENSES FACTURES'!O129/PATRIMOINE!$F$4</f>
        <v>#DIV/0!</v>
      </c>
      <c r="M77" s="177" t="e">
        <f>'DEPENSES FACTURES'!P129/PATRIMOINE!$F$4</f>
        <v>#DIV/0!</v>
      </c>
      <c r="N77" s="177" t="e">
        <f>'DEPENSES FACTURES'!Q129/PATRIMOINE!$F$4</f>
        <v>#DIV/0!</v>
      </c>
      <c r="O77" s="177" t="e">
        <f>'DEPENSES FACTURES'!R129/PATRIMOINE!$F$4</f>
        <v>#DIV/0!</v>
      </c>
      <c r="P77" s="177" t="e">
        <f>'DEPENSES FACTURES'!S129/PATRIMOINE!$F$4</f>
        <v>#DIV/0!</v>
      </c>
      <c r="Q77" s="177" t="e">
        <f>'DEPENSES FACTURES'!T129/PATRIMOINE!$F$4</f>
        <v>#DIV/0!</v>
      </c>
      <c r="R77" s="177" t="e">
        <f>'DEPENSES FACTURES'!U129/PATRIMOINE!$F$4</f>
        <v>#DIV/0!</v>
      </c>
      <c r="S77" s="177" t="e">
        <f>'DEPENSES FACTURES'!V129/PATRIMOINE!$F$4</f>
        <v>#DIV/0!</v>
      </c>
      <c r="T77" s="177" t="e">
        <f>'DEPENSES FACTURES'!W129/PATRIMOINE!$F$4</f>
        <v>#DIV/0!</v>
      </c>
      <c r="U77" s="177" t="e">
        <f>'DEPENSES FACTURES'!X129/PATRIMOINE!$F$4</f>
        <v>#DIV/0!</v>
      </c>
      <c r="V77" s="177" t="e">
        <f>'DEPENSES FACTURES'!Y129/PATRIMOINE!$F$4</f>
        <v>#DIV/0!</v>
      </c>
      <c r="W77" s="177" t="e">
        <f>'DEPENSES FACTURES'!Z129/PATRIMOINE!$F$4</f>
        <v>#DIV/0!</v>
      </c>
      <c r="X77" s="4"/>
      <c r="Y77" s="180" t="e">
        <f t="shared" si="48"/>
        <v>#DIV/0!</v>
      </c>
    </row>
    <row r="78" spans="1:25" ht="24.95" customHeight="1" x14ac:dyDescent="0.25">
      <c r="A78" s="181">
        <f t="shared" si="47"/>
        <v>75</v>
      </c>
      <c r="B78" s="72" t="s">
        <v>150</v>
      </c>
      <c r="C78" s="177" t="e">
        <f>'DEPENSES FACTURES'!F177/PATRIMOINE!$F$4</f>
        <v>#DIV/0!</v>
      </c>
      <c r="D78" s="177" t="e">
        <f>'DEPENSES FACTURES'!G177/PATRIMOINE!$F$4</f>
        <v>#DIV/0!</v>
      </c>
      <c r="E78" s="177" t="e">
        <f>'DEPENSES FACTURES'!H177/PATRIMOINE!$F$4</f>
        <v>#DIV/0!</v>
      </c>
      <c r="F78" s="177" t="e">
        <f>'DEPENSES FACTURES'!I177/PATRIMOINE!$F$4</f>
        <v>#DIV/0!</v>
      </c>
      <c r="G78" s="177" t="e">
        <f>'DEPENSES FACTURES'!J177/PATRIMOINE!$F$4</f>
        <v>#DIV/0!</v>
      </c>
      <c r="H78" s="177" t="e">
        <f>'DEPENSES FACTURES'!K177/PATRIMOINE!$F$4</f>
        <v>#DIV/0!</v>
      </c>
      <c r="I78" s="177" t="e">
        <f>'DEPENSES FACTURES'!L177/PATRIMOINE!$F$4</f>
        <v>#DIV/0!</v>
      </c>
      <c r="J78" s="177" t="e">
        <f>'DEPENSES FACTURES'!M177/PATRIMOINE!$F$4</f>
        <v>#DIV/0!</v>
      </c>
      <c r="K78" s="177" t="e">
        <f>'DEPENSES FACTURES'!N177/PATRIMOINE!$F$4</f>
        <v>#DIV/0!</v>
      </c>
      <c r="L78" s="177" t="e">
        <f>'DEPENSES FACTURES'!O177/PATRIMOINE!$F$4</f>
        <v>#DIV/0!</v>
      </c>
      <c r="M78" s="177" t="e">
        <f>'DEPENSES FACTURES'!P177/PATRIMOINE!$F$4</f>
        <v>#DIV/0!</v>
      </c>
      <c r="N78" s="177" t="e">
        <f>'DEPENSES FACTURES'!Q177/PATRIMOINE!$F$4</f>
        <v>#DIV/0!</v>
      </c>
      <c r="O78" s="177" t="e">
        <f>'DEPENSES FACTURES'!R177/PATRIMOINE!$F$4</f>
        <v>#DIV/0!</v>
      </c>
      <c r="P78" s="177" t="e">
        <f>'DEPENSES FACTURES'!S177/PATRIMOINE!$F$4</f>
        <v>#DIV/0!</v>
      </c>
      <c r="Q78" s="177" t="e">
        <f>'DEPENSES FACTURES'!T177/PATRIMOINE!$F$4</f>
        <v>#DIV/0!</v>
      </c>
      <c r="R78" s="177" t="e">
        <f>'DEPENSES FACTURES'!U177/PATRIMOINE!$F$4</f>
        <v>#DIV/0!</v>
      </c>
      <c r="S78" s="177" t="e">
        <f>'DEPENSES FACTURES'!V177/PATRIMOINE!$F$4</f>
        <v>#DIV/0!</v>
      </c>
      <c r="T78" s="177" t="e">
        <f>'DEPENSES FACTURES'!W177/PATRIMOINE!$F$4</f>
        <v>#DIV/0!</v>
      </c>
      <c r="U78" s="177" t="e">
        <f>'DEPENSES FACTURES'!X177/PATRIMOINE!$F$4</f>
        <v>#DIV/0!</v>
      </c>
      <c r="V78" s="177" t="e">
        <f>'DEPENSES FACTURES'!Y177/PATRIMOINE!$F$4</f>
        <v>#DIV/0!</v>
      </c>
      <c r="W78" s="177" t="e">
        <f>'DEPENSES FACTURES'!Z177/PATRIMOINE!$F$4</f>
        <v>#DIV/0!</v>
      </c>
      <c r="X78" s="4"/>
      <c r="Y78" s="180" t="e">
        <f t="shared" si="48"/>
        <v>#DIV/0!</v>
      </c>
    </row>
    <row r="79" spans="1:25" ht="24.95" customHeight="1" x14ac:dyDescent="0.25">
      <c r="A79" s="181">
        <f t="shared" si="47"/>
        <v>76</v>
      </c>
      <c r="B79" s="72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4"/>
      <c r="Y79" s="180"/>
    </row>
    <row r="80" spans="1:25" ht="24.95" customHeight="1" x14ac:dyDescent="0.25">
      <c r="A80" s="181">
        <f t="shared" si="47"/>
        <v>77</v>
      </c>
      <c r="B80" s="72" t="s">
        <v>90</v>
      </c>
      <c r="C80" s="177" t="e">
        <f t="shared" ref="C80:W80" si="49">SUM(C70:C77)</f>
        <v>#DIV/0!</v>
      </c>
      <c r="D80" s="177" t="e">
        <f t="shared" si="49"/>
        <v>#DIV/0!</v>
      </c>
      <c r="E80" s="177" t="e">
        <f t="shared" si="49"/>
        <v>#DIV/0!</v>
      </c>
      <c r="F80" s="177" t="e">
        <f t="shared" si="49"/>
        <v>#DIV/0!</v>
      </c>
      <c r="G80" s="177" t="e">
        <f t="shared" si="49"/>
        <v>#DIV/0!</v>
      </c>
      <c r="H80" s="177" t="e">
        <f t="shared" si="49"/>
        <v>#DIV/0!</v>
      </c>
      <c r="I80" s="177" t="e">
        <f t="shared" si="49"/>
        <v>#DIV/0!</v>
      </c>
      <c r="J80" s="177" t="e">
        <f t="shared" si="49"/>
        <v>#DIV/0!</v>
      </c>
      <c r="K80" s="177" t="e">
        <f t="shared" si="49"/>
        <v>#DIV/0!</v>
      </c>
      <c r="L80" s="177" t="e">
        <f t="shared" si="49"/>
        <v>#DIV/0!</v>
      </c>
      <c r="M80" s="177" t="e">
        <f t="shared" si="49"/>
        <v>#DIV/0!</v>
      </c>
      <c r="N80" s="177" t="e">
        <f t="shared" si="49"/>
        <v>#DIV/0!</v>
      </c>
      <c r="O80" s="177" t="e">
        <f t="shared" si="49"/>
        <v>#DIV/0!</v>
      </c>
      <c r="P80" s="177" t="e">
        <f t="shared" si="49"/>
        <v>#DIV/0!</v>
      </c>
      <c r="Q80" s="177" t="e">
        <f t="shared" si="49"/>
        <v>#DIV/0!</v>
      </c>
      <c r="R80" s="177" t="e">
        <f t="shared" si="49"/>
        <v>#DIV/0!</v>
      </c>
      <c r="S80" s="177" t="e">
        <f t="shared" si="49"/>
        <v>#DIV/0!</v>
      </c>
      <c r="T80" s="177" t="e">
        <f t="shared" si="49"/>
        <v>#DIV/0!</v>
      </c>
      <c r="U80" s="177" t="e">
        <f t="shared" si="49"/>
        <v>#DIV/0!</v>
      </c>
      <c r="V80" s="177" t="e">
        <f t="shared" si="49"/>
        <v>#DIV/0!</v>
      </c>
      <c r="W80" s="177" t="e">
        <f t="shared" si="49"/>
        <v>#DIV/0!</v>
      </c>
      <c r="X80" s="4"/>
      <c r="Y80" s="180" t="e">
        <f t="shared" si="48"/>
        <v>#DIV/0!</v>
      </c>
    </row>
    <row r="81" spans="1:25" s="105" customFormat="1" ht="50.1" customHeight="1" x14ac:dyDescent="0.25">
      <c r="A81" s="181">
        <f t="shared" si="47"/>
        <v>78</v>
      </c>
      <c r="B81" s="320" t="s">
        <v>89</v>
      </c>
      <c r="C81" s="344"/>
      <c r="D81" s="344"/>
      <c r="E81" s="344"/>
      <c r="F81" s="344"/>
      <c r="G81" s="344"/>
      <c r="H81" s="344"/>
      <c r="I81" s="344"/>
      <c r="J81" s="344"/>
      <c r="K81" s="344"/>
      <c r="L81" s="344"/>
      <c r="M81" s="344"/>
      <c r="N81" s="344"/>
      <c r="O81" s="344"/>
      <c r="P81" s="344"/>
      <c r="Q81" s="344"/>
      <c r="R81" s="344"/>
      <c r="S81" s="344"/>
      <c r="T81" s="344"/>
      <c r="U81" s="344"/>
      <c r="V81" s="344"/>
      <c r="W81" s="345"/>
      <c r="X81" s="4"/>
      <c r="Y81" s="180"/>
    </row>
    <row r="82" spans="1:25" s="105" customFormat="1" ht="50.1" customHeight="1" x14ac:dyDescent="0.25">
      <c r="A82" s="181">
        <f t="shared" si="47"/>
        <v>79</v>
      </c>
      <c r="B82" s="321"/>
      <c r="C82" s="346" t="s">
        <v>161</v>
      </c>
      <c r="D82" s="346"/>
      <c r="E82" s="346"/>
      <c r="F82" s="346"/>
      <c r="G82" s="346"/>
      <c r="H82" s="346"/>
      <c r="I82" s="346"/>
      <c r="J82" s="346"/>
      <c r="K82" s="346"/>
      <c r="L82" s="346"/>
      <c r="M82" s="346"/>
      <c r="N82" s="346"/>
      <c r="O82" s="346"/>
      <c r="P82" s="346"/>
      <c r="Q82" s="346"/>
      <c r="R82" s="346"/>
      <c r="S82" s="346"/>
      <c r="T82" s="346"/>
      <c r="U82" s="346"/>
      <c r="V82" s="346"/>
      <c r="W82" s="347"/>
      <c r="X82" s="4"/>
      <c r="Y82" s="180"/>
    </row>
    <row r="83" spans="1:25" s="105" customFormat="1" ht="50.1" customHeight="1" x14ac:dyDescent="0.25">
      <c r="A83" s="181">
        <f t="shared" si="47"/>
        <v>80</v>
      </c>
      <c r="B83" s="172" t="s">
        <v>83</v>
      </c>
      <c r="C83" s="173">
        <v>2010</v>
      </c>
      <c r="D83" s="173">
        <f>C83+1</f>
        <v>2011</v>
      </c>
      <c r="E83" s="173">
        <f>D83+1</f>
        <v>2012</v>
      </c>
      <c r="F83" s="173">
        <f t="shared" ref="F83" si="50">E83+1</f>
        <v>2013</v>
      </c>
      <c r="G83" s="173">
        <f t="shared" ref="G83" si="51">F83+1</f>
        <v>2014</v>
      </c>
      <c r="H83" s="173">
        <f t="shared" ref="H83" si="52">G83+1</f>
        <v>2015</v>
      </c>
      <c r="I83" s="173">
        <f t="shared" ref="I83" si="53">H83+1</f>
        <v>2016</v>
      </c>
      <c r="J83" s="173">
        <f t="shared" ref="J83" si="54">I83+1</f>
        <v>2017</v>
      </c>
      <c r="K83" s="173">
        <f t="shared" ref="K83" si="55">J83+1</f>
        <v>2018</v>
      </c>
      <c r="L83" s="173">
        <f t="shared" ref="L83" si="56">K83+1</f>
        <v>2019</v>
      </c>
      <c r="M83" s="173">
        <f t="shared" ref="M83" si="57">L83+1</f>
        <v>2020</v>
      </c>
      <c r="N83" s="173">
        <f t="shared" ref="N83" si="58">M83+1</f>
        <v>2021</v>
      </c>
      <c r="O83" s="173">
        <f t="shared" ref="O83" si="59">N83+1</f>
        <v>2022</v>
      </c>
      <c r="P83" s="173">
        <f t="shared" ref="P83" si="60">O83+1</f>
        <v>2023</v>
      </c>
      <c r="Q83" s="173">
        <f t="shared" ref="Q83" si="61">P83+1</f>
        <v>2024</v>
      </c>
      <c r="R83" s="173">
        <f t="shared" ref="R83" si="62">Q83+1</f>
        <v>2025</v>
      </c>
      <c r="S83" s="173">
        <f t="shared" ref="S83" si="63">R83+1</f>
        <v>2026</v>
      </c>
      <c r="T83" s="173">
        <f t="shared" ref="T83" si="64">S83+1</f>
        <v>2027</v>
      </c>
      <c r="U83" s="173">
        <f t="shared" ref="U83" si="65">T83+1</f>
        <v>2028</v>
      </c>
      <c r="V83" s="173">
        <f t="shared" ref="V83" si="66">U83+1</f>
        <v>2029</v>
      </c>
      <c r="W83" s="173">
        <f t="shared" ref="W83" si="67">V83+1</f>
        <v>2030</v>
      </c>
      <c r="X83" s="4"/>
      <c r="Y83" s="180"/>
    </row>
    <row r="84" spans="1:25" s="105" customFormat="1" ht="24.95" customHeight="1" x14ac:dyDescent="0.25">
      <c r="A84" s="181">
        <f t="shared" si="47"/>
        <v>81</v>
      </c>
      <c r="B84" s="72" t="s">
        <v>37</v>
      </c>
      <c r="C84" s="177" t="e">
        <f>'CONSOMMATIONS kWh PCI'!F17/'RIGUEUR CLIMATIQUE'!F$17/PATRIMOINE!K$5</f>
        <v>#DIV/0!</v>
      </c>
      <c r="D84" s="177" t="e">
        <f>'CONSOMMATIONS kWh PCI'!G17/'RIGUEUR CLIMATIQUE'!G$17/PATRIMOINE!L$5</f>
        <v>#DIV/0!</v>
      </c>
      <c r="E84" s="177">
        <f>'CONSOMMATIONS kWh PCI'!H17/'RIGUEUR CLIMATIQUE'!H$17/PATRIMOINE!M$5</f>
        <v>4.279484779722427E-2</v>
      </c>
      <c r="F84" s="177">
        <f>'CONSOMMATIONS kWh PCI'!I17/'RIGUEUR CLIMATIQUE'!I$17/PATRIMOINE!N$5</f>
        <v>4.5471230491367358E-2</v>
      </c>
      <c r="G84" s="177">
        <f>'CONSOMMATIONS kWh PCI'!J17/'RIGUEUR CLIMATIQUE'!J$17/PATRIMOINE!O$5</f>
        <v>6.2896873677952964E-2</v>
      </c>
      <c r="H84" s="177">
        <f>'CONSOMMATIONS kWh PCI'!K17/'RIGUEUR CLIMATIQUE'!K$17/PATRIMOINE!P$5</f>
        <v>5.5057927892964202E-2</v>
      </c>
      <c r="I84" s="177">
        <f>'CONSOMMATIONS kWh PCI'!L17/'RIGUEUR CLIMATIQUE'!L$17/PATRIMOINE!Q$5</f>
        <v>5.3206994751024063E-2</v>
      </c>
      <c r="J84" s="177">
        <f>'CONSOMMATIONS kWh PCI'!M17/'RIGUEUR CLIMATIQUE'!M$17/PATRIMOINE!R$5</f>
        <v>4.5988787883764017E-2</v>
      </c>
      <c r="K84" s="177">
        <f>'CONSOMMATIONS kWh PCI'!N17/'RIGUEUR CLIMATIQUE'!N$17/PATRIMOINE!S$5</f>
        <v>5.1123525852715658E-2</v>
      </c>
      <c r="L84" s="177">
        <f>'CONSOMMATIONS kWh PCI'!O17/'RIGUEUR CLIMATIQUE'!O$17/PATRIMOINE!T$5</f>
        <v>4.8291822986226765E-2</v>
      </c>
      <c r="M84" s="177">
        <f>'CONSOMMATIONS kWh PCI'!P17/'RIGUEUR CLIMATIQUE'!P$17/PATRIMOINE!U$5</f>
        <v>5.6333559049961984E-2</v>
      </c>
      <c r="N84" s="177">
        <f>'CONSOMMATIONS kWh PCI'!Q17/'RIGUEUR CLIMATIQUE'!Q$17/PATRIMOINE!V$5</f>
        <v>5.6369118634558193E-2</v>
      </c>
      <c r="O84" s="177">
        <f>'CONSOMMATIONS kWh PCI'!R17/'RIGUEUR CLIMATIQUE'!R$17/PATRIMOINE!W$5</f>
        <v>5.5055888709971426E-2</v>
      </c>
      <c r="P84" s="177" t="e">
        <f>'CONSOMMATIONS kWh PCI'!S17/'RIGUEUR CLIMATIQUE'!S$17/PATRIMOINE!X$5</f>
        <v>#DIV/0!</v>
      </c>
      <c r="Q84" s="177" t="e">
        <f>'CONSOMMATIONS kWh PCI'!T17/'RIGUEUR CLIMATIQUE'!T$17/PATRIMOINE!Y$5</f>
        <v>#DIV/0!</v>
      </c>
      <c r="R84" s="177" t="e">
        <f>'CONSOMMATIONS kWh PCI'!U17/'RIGUEUR CLIMATIQUE'!U$17/PATRIMOINE!Z$5</f>
        <v>#DIV/0!</v>
      </c>
      <c r="S84" s="177" t="e">
        <f>'CONSOMMATIONS kWh PCI'!V17/'RIGUEUR CLIMATIQUE'!V$17/PATRIMOINE!AA$5</f>
        <v>#DIV/0!</v>
      </c>
      <c r="T84" s="177" t="e">
        <f>'CONSOMMATIONS kWh PCI'!W17/'RIGUEUR CLIMATIQUE'!W$17/PATRIMOINE!AB$5</f>
        <v>#DIV/0!</v>
      </c>
      <c r="U84" s="177" t="e">
        <f>'CONSOMMATIONS kWh PCI'!X17/'RIGUEUR CLIMATIQUE'!X$17/PATRIMOINE!AC$5</f>
        <v>#DIV/0!</v>
      </c>
      <c r="V84" s="177" t="e">
        <f>'CONSOMMATIONS kWh PCI'!Y17/'RIGUEUR CLIMATIQUE'!Y$17/PATRIMOINE!AD$5</f>
        <v>#DIV/0!</v>
      </c>
      <c r="W84" s="177" t="e">
        <f>'CONSOMMATIONS kWh PCI'!Z17/'RIGUEUR CLIMATIQUE'!Z$17/PATRIMOINE!AE$5</f>
        <v>#DIV/0!</v>
      </c>
      <c r="X84" s="4"/>
      <c r="Y84" s="180">
        <f t="shared" si="48"/>
        <v>4.279484779722427E-2</v>
      </c>
    </row>
    <row r="85" spans="1:25" s="105" customFormat="1" ht="24.95" customHeight="1" x14ac:dyDescent="0.25">
      <c r="A85" s="181">
        <f t="shared" si="47"/>
        <v>82</v>
      </c>
      <c r="B85" s="72" t="s">
        <v>78</v>
      </c>
      <c r="C85" s="177" t="e">
        <f>'CONSOMMATIONS kWh PCI'!F34/'RIGUEUR CLIMATIQUE'!F$17/PATRIMOINE!K$5</f>
        <v>#DIV/0!</v>
      </c>
      <c r="D85" s="177" t="e">
        <f>'CONSOMMATIONS kWh PCI'!G34/'RIGUEUR CLIMATIQUE'!G$17/PATRIMOINE!L$5</f>
        <v>#DIV/0!</v>
      </c>
      <c r="E85" s="177">
        <f>'CONSOMMATIONS kWh PCI'!H34/'RIGUEUR CLIMATIQUE'!H$17/PATRIMOINE!M$5</f>
        <v>6.225901436369434E-2</v>
      </c>
      <c r="F85" s="177">
        <f>'CONSOMMATIONS kWh PCI'!I34/'RIGUEUR CLIMATIQUE'!I$17/PATRIMOINE!N$5</f>
        <v>6.7996307519723936E-2</v>
      </c>
      <c r="G85" s="177">
        <f>'CONSOMMATIONS kWh PCI'!J34/'RIGUEUR CLIMATIQUE'!J$17/PATRIMOINE!O$5</f>
        <v>7.893144371297002E-2</v>
      </c>
      <c r="H85" s="177">
        <f>'CONSOMMATIONS kWh PCI'!K34/'RIGUEUR CLIMATIQUE'!K$17/PATRIMOINE!P$5</f>
        <v>6.7474365145223758E-2</v>
      </c>
      <c r="I85" s="177">
        <f>'CONSOMMATIONS kWh PCI'!L34/'RIGUEUR CLIMATIQUE'!L$17/PATRIMOINE!Q$5</f>
        <v>6.9590810630815181E-2</v>
      </c>
      <c r="J85" s="177">
        <f>'CONSOMMATIONS kWh PCI'!M34/'RIGUEUR CLIMATIQUE'!M$17/PATRIMOINE!R$5</f>
        <v>6.3944383167752847E-2</v>
      </c>
      <c r="K85" s="177">
        <f>'CONSOMMATIONS kWh PCI'!N34/'RIGUEUR CLIMATIQUE'!N$17/PATRIMOINE!S$5</f>
        <v>7.3440447840907613E-2</v>
      </c>
      <c r="L85" s="177">
        <f>'CONSOMMATIONS kWh PCI'!O34/'RIGUEUR CLIMATIQUE'!O$17/PATRIMOINE!T$5</f>
        <v>6.969715481379915E-2</v>
      </c>
      <c r="M85" s="177">
        <f>'CONSOMMATIONS kWh PCI'!P34/'RIGUEUR CLIMATIQUE'!P$17/PATRIMOINE!U$5</f>
        <v>8.5137617119590711E-2</v>
      </c>
      <c r="N85" s="177">
        <f>'CONSOMMATIONS kWh PCI'!Q34/'RIGUEUR CLIMATIQUE'!Q$17/PATRIMOINE!V$5</f>
        <v>6.8852330718943935E-2</v>
      </c>
      <c r="O85" s="177">
        <f>'CONSOMMATIONS kWh PCI'!R34/'RIGUEUR CLIMATIQUE'!R$17/PATRIMOINE!W$5</f>
        <v>5.3996678053523268E-2</v>
      </c>
      <c r="P85" s="177" t="e">
        <f>'CONSOMMATIONS kWh PCI'!S34/'RIGUEUR CLIMATIQUE'!S$17/PATRIMOINE!X$5</f>
        <v>#DIV/0!</v>
      </c>
      <c r="Q85" s="177" t="e">
        <f>'CONSOMMATIONS kWh PCI'!T34/'RIGUEUR CLIMATIQUE'!T$17/PATRIMOINE!Y$5</f>
        <v>#DIV/0!</v>
      </c>
      <c r="R85" s="177" t="e">
        <f>'CONSOMMATIONS kWh PCI'!U34/'RIGUEUR CLIMATIQUE'!U$17/PATRIMOINE!Z$5</f>
        <v>#DIV/0!</v>
      </c>
      <c r="S85" s="177" t="e">
        <f>'CONSOMMATIONS kWh PCI'!V34/'RIGUEUR CLIMATIQUE'!V$17/PATRIMOINE!AA$5</f>
        <v>#DIV/0!</v>
      </c>
      <c r="T85" s="177" t="e">
        <f>'CONSOMMATIONS kWh PCI'!W34/'RIGUEUR CLIMATIQUE'!W$17/PATRIMOINE!AB$5</f>
        <v>#DIV/0!</v>
      </c>
      <c r="U85" s="177" t="e">
        <f>'CONSOMMATIONS kWh PCI'!X34/'RIGUEUR CLIMATIQUE'!X$17/PATRIMOINE!AC$5</f>
        <v>#DIV/0!</v>
      </c>
      <c r="V85" s="177" t="e">
        <f>'CONSOMMATIONS kWh PCI'!Y34/'RIGUEUR CLIMATIQUE'!Y$17/PATRIMOINE!AD$5</f>
        <v>#DIV/0!</v>
      </c>
      <c r="W85" s="177" t="e">
        <f>'CONSOMMATIONS kWh PCI'!Z34/'RIGUEUR CLIMATIQUE'!Z$17/PATRIMOINE!AE$5</f>
        <v>#DIV/0!</v>
      </c>
      <c r="X85" s="4"/>
      <c r="Y85" s="180">
        <f t="shared" si="48"/>
        <v>6.225901436369434E-2</v>
      </c>
    </row>
    <row r="86" spans="1:25" s="105" customFormat="1" ht="24.95" customHeight="1" x14ac:dyDescent="0.25">
      <c r="A86" s="181">
        <f t="shared" si="47"/>
        <v>83</v>
      </c>
      <c r="B86" s="72" t="s">
        <v>79</v>
      </c>
      <c r="C86" s="177" t="e">
        <f>'CONSOMMATIONS kWh PCI'!F51/'RIGUEUR CLIMATIQUE'!F$17/PATRIMOINE!K$5</f>
        <v>#DIV/0!</v>
      </c>
      <c r="D86" s="177" t="e">
        <f>'CONSOMMATIONS kWh PCI'!G51/'RIGUEUR CLIMATIQUE'!G$17/PATRIMOINE!L$5</f>
        <v>#DIV/0!</v>
      </c>
      <c r="E86" s="177">
        <f>'CONSOMMATIONS kWh PCI'!H51/'RIGUEUR CLIMATIQUE'!H$17/PATRIMOINE!M$5</f>
        <v>0</v>
      </c>
      <c r="F86" s="177">
        <f>'CONSOMMATIONS kWh PCI'!I51/'RIGUEUR CLIMATIQUE'!I$17/PATRIMOINE!N$5</f>
        <v>0</v>
      </c>
      <c r="G86" s="177">
        <f>'CONSOMMATIONS kWh PCI'!J51/'RIGUEUR CLIMATIQUE'!J$17/PATRIMOINE!O$5</f>
        <v>0</v>
      </c>
      <c r="H86" s="177">
        <f>'CONSOMMATIONS kWh PCI'!K51/'RIGUEUR CLIMATIQUE'!K$17/PATRIMOINE!P$5</f>
        <v>0</v>
      </c>
      <c r="I86" s="177">
        <f>'CONSOMMATIONS kWh PCI'!L51/'RIGUEUR CLIMATIQUE'!L$17/PATRIMOINE!Q$5</f>
        <v>0</v>
      </c>
      <c r="J86" s="177">
        <f>'CONSOMMATIONS kWh PCI'!M51/'RIGUEUR CLIMATIQUE'!M$17/PATRIMOINE!R$5</f>
        <v>0</v>
      </c>
      <c r="K86" s="177">
        <f>'CONSOMMATIONS kWh PCI'!N51/'RIGUEUR CLIMATIQUE'!N$17/PATRIMOINE!S$5</f>
        <v>0</v>
      </c>
      <c r="L86" s="177">
        <f>'CONSOMMATIONS kWh PCI'!O51/'RIGUEUR CLIMATIQUE'!O$17/PATRIMOINE!T$5</f>
        <v>0</v>
      </c>
      <c r="M86" s="177">
        <f>'CONSOMMATIONS kWh PCI'!P51/'RIGUEUR CLIMATIQUE'!P$17/PATRIMOINE!U$5</f>
        <v>0</v>
      </c>
      <c r="N86" s="177">
        <f>'CONSOMMATIONS kWh PCI'!Q51/'RIGUEUR CLIMATIQUE'!Q$17/PATRIMOINE!V$5</f>
        <v>0</v>
      </c>
      <c r="O86" s="177">
        <f>'CONSOMMATIONS kWh PCI'!R51/'RIGUEUR CLIMATIQUE'!R$17/PATRIMOINE!W$5</f>
        <v>0</v>
      </c>
      <c r="P86" s="177" t="e">
        <f>'CONSOMMATIONS kWh PCI'!S51/'RIGUEUR CLIMATIQUE'!S$17/PATRIMOINE!X$5</f>
        <v>#DIV/0!</v>
      </c>
      <c r="Q86" s="177" t="e">
        <f>'CONSOMMATIONS kWh PCI'!T51/'RIGUEUR CLIMATIQUE'!T$17/PATRIMOINE!Y$5</f>
        <v>#DIV/0!</v>
      </c>
      <c r="R86" s="177" t="e">
        <f>'CONSOMMATIONS kWh PCI'!U51/'RIGUEUR CLIMATIQUE'!U$17/PATRIMOINE!Z$5</f>
        <v>#DIV/0!</v>
      </c>
      <c r="S86" s="177" t="e">
        <f>'CONSOMMATIONS kWh PCI'!V51/'RIGUEUR CLIMATIQUE'!V$17/PATRIMOINE!AA$5</f>
        <v>#DIV/0!</v>
      </c>
      <c r="T86" s="177" t="e">
        <f>'CONSOMMATIONS kWh PCI'!W51/'RIGUEUR CLIMATIQUE'!W$17/PATRIMOINE!AB$5</f>
        <v>#DIV/0!</v>
      </c>
      <c r="U86" s="177" t="e">
        <f>'CONSOMMATIONS kWh PCI'!X51/'RIGUEUR CLIMATIQUE'!X$17/PATRIMOINE!AC$5</f>
        <v>#DIV/0!</v>
      </c>
      <c r="V86" s="177" t="e">
        <f>'CONSOMMATIONS kWh PCI'!Y51/'RIGUEUR CLIMATIQUE'!Y$17/PATRIMOINE!AD$5</f>
        <v>#DIV/0!</v>
      </c>
      <c r="W86" s="177" t="e">
        <f>'CONSOMMATIONS kWh PCI'!Z51/'RIGUEUR CLIMATIQUE'!Z$17/PATRIMOINE!AE$5</f>
        <v>#DIV/0!</v>
      </c>
      <c r="X86" s="4"/>
      <c r="Y86" s="180">
        <f t="shared" si="48"/>
        <v>0</v>
      </c>
    </row>
    <row r="87" spans="1:25" s="105" customFormat="1" ht="24.95" customHeight="1" x14ac:dyDescent="0.25">
      <c r="A87" s="181">
        <f t="shared" si="47"/>
        <v>84</v>
      </c>
      <c r="B87" s="72" t="s">
        <v>80</v>
      </c>
      <c r="C87" s="177" t="e">
        <f>'CONSOMMATIONS kWh PCI'!F67/'RIGUEUR CLIMATIQUE'!F$17/PATRIMOINE!K$5</f>
        <v>#DIV/0!</v>
      </c>
      <c r="D87" s="177" t="e">
        <f>'CONSOMMATIONS kWh PCI'!G67/'RIGUEUR CLIMATIQUE'!G$17/PATRIMOINE!L$5</f>
        <v>#DIV/0!</v>
      </c>
      <c r="E87" s="177">
        <f>'CONSOMMATIONS kWh PCI'!H67/'RIGUEUR CLIMATIQUE'!H$17/PATRIMOINE!M$5</f>
        <v>0</v>
      </c>
      <c r="F87" s="177">
        <f>'CONSOMMATIONS kWh PCI'!I67/'RIGUEUR CLIMATIQUE'!I$17/PATRIMOINE!N$5</f>
        <v>0</v>
      </c>
      <c r="G87" s="177">
        <f>'CONSOMMATIONS kWh PCI'!J67/'RIGUEUR CLIMATIQUE'!J$17/PATRIMOINE!O$5</f>
        <v>0</v>
      </c>
      <c r="H87" s="177">
        <f>'CONSOMMATIONS kWh PCI'!K67/'RIGUEUR CLIMATIQUE'!K$17/PATRIMOINE!P$5</f>
        <v>0</v>
      </c>
      <c r="I87" s="177">
        <f>'CONSOMMATIONS kWh PCI'!L67/'RIGUEUR CLIMATIQUE'!L$17/PATRIMOINE!Q$5</f>
        <v>0</v>
      </c>
      <c r="J87" s="177">
        <f>'CONSOMMATIONS kWh PCI'!M67/'RIGUEUR CLIMATIQUE'!M$17/PATRIMOINE!R$5</f>
        <v>0</v>
      </c>
      <c r="K87" s="177">
        <f>'CONSOMMATIONS kWh PCI'!N67/'RIGUEUR CLIMATIQUE'!N$17/PATRIMOINE!S$5</f>
        <v>0</v>
      </c>
      <c r="L87" s="177">
        <f>'CONSOMMATIONS kWh PCI'!O67/'RIGUEUR CLIMATIQUE'!O$17/PATRIMOINE!T$5</f>
        <v>0</v>
      </c>
      <c r="M87" s="177">
        <f>'CONSOMMATIONS kWh PCI'!P67/'RIGUEUR CLIMATIQUE'!P$17/PATRIMOINE!U$5</f>
        <v>0</v>
      </c>
      <c r="N87" s="177">
        <f>'CONSOMMATIONS kWh PCI'!Q67/'RIGUEUR CLIMATIQUE'!Q$17/PATRIMOINE!V$5</f>
        <v>0</v>
      </c>
      <c r="O87" s="177">
        <f>'CONSOMMATIONS kWh PCI'!R67/'RIGUEUR CLIMATIQUE'!R$17/PATRIMOINE!W$5</f>
        <v>0</v>
      </c>
      <c r="P87" s="177" t="e">
        <f>'CONSOMMATIONS kWh PCI'!S67/'RIGUEUR CLIMATIQUE'!S$17/PATRIMOINE!X$5</f>
        <v>#DIV/0!</v>
      </c>
      <c r="Q87" s="177" t="e">
        <f>'CONSOMMATIONS kWh PCI'!T67/'RIGUEUR CLIMATIQUE'!T$17/PATRIMOINE!Y$5</f>
        <v>#DIV/0!</v>
      </c>
      <c r="R87" s="177" t="e">
        <f>'CONSOMMATIONS kWh PCI'!U67/'RIGUEUR CLIMATIQUE'!U$17/PATRIMOINE!Z$5</f>
        <v>#DIV/0!</v>
      </c>
      <c r="S87" s="177" t="e">
        <f>'CONSOMMATIONS kWh PCI'!V67/'RIGUEUR CLIMATIQUE'!V$17/PATRIMOINE!AA$5</f>
        <v>#DIV/0!</v>
      </c>
      <c r="T87" s="177" t="e">
        <f>'CONSOMMATIONS kWh PCI'!W67/'RIGUEUR CLIMATIQUE'!W$17/PATRIMOINE!AB$5</f>
        <v>#DIV/0!</v>
      </c>
      <c r="U87" s="177" t="e">
        <f>'CONSOMMATIONS kWh PCI'!X67/'RIGUEUR CLIMATIQUE'!X$17/PATRIMOINE!AC$5</f>
        <v>#DIV/0!</v>
      </c>
      <c r="V87" s="177" t="e">
        <f>'CONSOMMATIONS kWh PCI'!Y67/'RIGUEUR CLIMATIQUE'!Y$17/PATRIMOINE!AD$5</f>
        <v>#DIV/0!</v>
      </c>
      <c r="W87" s="177" t="e">
        <f>'CONSOMMATIONS kWh PCI'!Z67/'RIGUEUR CLIMATIQUE'!Z$17/PATRIMOINE!AE$5</f>
        <v>#DIV/0!</v>
      </c>
      <c r="X87" s="4"/>
      <c r="Y87" s="180">
        <f t="shared" si="48"/>
        <v>0</v>
      </c>
    </row>
    <row r="88" spans="1:25" s="105" customFormat="1" ht="24.95" customHeight="1" x14ac:dyDescent="0.25">
      <c r="A88" s="181">
        <f t="shared" si="47"/>
        <v>85</v>
      </c>
      <c r="B88" s="72" t="s">
        <v>0</v>
      </c>
      <c r="C88" s="177" t="e">
        <f>'CONSOMMATIONS kWh PCI'!F83/'RIGUEUR CLIMATIQUE'!F$17/PATRIMOINE!K$5</f>
        <v>#DIV/0!</v>
      </c>
      <c r="D88" s="177" t="e">
        <f>'CONSOMMATIONS kWh PCI'!G83/'RIGUEUR CLIMATIQUE'!G$17/PATRIMOINE!L$5</f>
        <v>#DIV/0!</v>
      </c>
      <c r="E88" s="177">
        <f>'CONSOMMATIONS kWh PCI'!H83/'RIGUEUR CLIMATIQUE'!H$17/PATRIMOINE!M$5</f>
        <v>0</v>
      </c>
      <c r="F88" s="177">
        <f>'CONSOMMATIONS kWh PCI'!I83/'RIGUEUR CLIMATIQUE'!I$17/PATRIMOINE!N$5</f>
        <v>0</v>
      </c>
      <c r="G88" s="177">
        <f>'CONSOMMATIONS kWh PCI'!J83/'RIGUEUR CLIMATIQUE'!J$17/PATRIMOINE!O$5</f>
        <v>0</v>
      </c>
      <c r="H88" s="177">
        <f>'CONSOMMATIONS kWh PCI'!K83/'RIGUEUR CLIMATIQUE'!K$17/PATRIMOINE!P$5</f>
        <v>0</v>
      </c>
      <c r="I88" s="177">
        <f>'CONSOMMATIONS kWh PCI'!L83/'RIGUEUR CLIMATIQUE'!L$17/PATRIMOINE!Q$5</f>
        <v>0</v>
      </c>
      <c r="J88" s="177">
        <f>'CONSOMMATIONS kWh PCI'!M83/'RIGUEUR CLIMATIQUE'!M$17/PATRIMOINE!R$5</f>
        <v>0</v>
      </c>
      <c r="K88" s="177">
        <f>'CONSOMMATIONS kWh PCI'!N83/'RIGUEUR CLIMATIQUE'!N$17/PATRIMOINE!S$5</f>
        <v>0</v>
      </c>
      <c r="L88" s="177">
        <f>'CONSOMMATIONS kWh PCI'!O83/'RIGUEUR CLIMATIQUE'!O$17/PATRIMOINE!T$5</f>
        <v>0</v>
      </c>
      <c r="M88" s="177">
        <f>'CONSOMMATIONS kWh PCI'!P83/'RIGUEUR CLIMATIQUE'!P$17/PATRIMOINE!U$5</f>
        <v>0</v>
      </c>
      <c r="N88" s="177">
        <f>'CONSOMMATIONS kWh PCI'!Q83/'RIGUEUR CLIMATIQUE'!Q$17/PATRIMOINE!V$5</f>
        <v>0</v>
      </c>
      <c r="O88" s="177">
        <f>'CONSOMMATIONS kWh PCI'!R83/'RIGUEUR CLIMATIQUE'!R$17/PATRIMOINE!W$5</f>
        <v>0</v>
      </c>
      <c r="P88" s="177" t="e">
        <f>'CONSOMMATIONS kWh PCI'!S83/'RIGUEUR CLIMATIQUE'!S$17/PATRIMOINE!X$5</f>
        <v>#DIV/0!</v>
      </c>
      <c r="Q88" s="177" t="e">
        <f>'CONSOMMATIONS kWh PCI'!T83/'RIGUEUR CLIMATIQUE'!T$17/PATRIMOINE!Y$5</f>
        <v>#DIV/0!</v>
      </c>
      <c r="R88" s="177" t="e">
        <f>'CONSOMMATIONS kWh PCI'!U83/'RIGUEUR CLIMATIQUE'!U$17/PATRIMOINE!Z$5</f>
        <v>#DIV/0!</v>
      </c>
      <c r="S88" s="177" t="e">
        <f>'CONSOMMATIONS kWh PCI'!V83/'RIGUEUR CLIMATIQUE'!V$17/PATRIMOINE!AA$5</f>
        <v>#DIV/0!</v>
      </c>
      <c r="T88" s="177" t="e">
        <f>'CONSOMMATIONS kWh PCI'!W83/'RIGUEUR CLIMATIQUE'!W$17/PATRIMOINE!AB$5</f>
        <v>#DIV/0!</v>
      </c>
      <c r="U88" s="177" t="e">
        <f>'CONSOMMATIONS kWh PCI'!X83/'RIGUEUR CLIMATIQUE'!X$17/PATRIMOINE!AC$5</f>
        <v>#DIV/0!</v>
      </c>
      <c r="V88" s="177" t="e">
        <f>'CONSOMMATIONS kWh PCI'!Y83/'RIGUEUR CLIMATIQUE'!Y$17/PATRIMOINE!AD$5</f>
        <v>#DIV/0!</v>
      </c>
      <c r="W88" s="177" t="e">
        <f>'CONSOMMATIONS kWh PCI'!Z83/'RIGUEUR CLIMATIQUE'!Z$17/PATRIMOINE!AE$5</f>
        <v>#DIV/0!</v>
      </c>
      <c r="X88" s="4"/>
      <c r="Y88" s="180">
        <f t="shared" si="48"/>
        <v>0</v>
      </c>
    </row>
    <row r="89" spans="1:25" s="105" customFormat="1" ht="24.95" customHeight="1" x14ac:dyDescent="0.25">
      <c r="A89" s="181">
        <f t="shared" si="47"/>
        <v>86</v>
      </c>
      <c r="B89" s="72" t="s">
        <v>39</v>
      </c>
      <c r="C89" s="177" t="e">
        <f>'CONSOMMATIONS kWh PCI'!F99/'RIGUEUR CLIMATIQUE'!F$17/PATRIMOINE!K$5</f>
        <v>#DIV/0!</v>
      </c>
      <c r="D89" s="177" t="e">
        <f>'CONSOMMATIONS kWh PCI'!G99/'RIGUEUR CLIMATIQUE'!G$17/PATRIMOINE!L$5</f>
        <v>#DIV/0!</v>
      </c>
      <c r="E89" s="177">
        <f>'CONSOMMATIONS kWh PCI'!H99/'RIGUEUR CLIMATIQUE'!H$17/PATRIMOINE!M$5</f>
        <v>0</v>
      </c>
      <c r="F89" s="177">
        <f>'CONSOMMATIONS kWh PCI'!I99/'RIGUEUR CLIMATIQUE'!I$17/PATRIMOINE!N$5</f>
        <v>0</v>
      </c>
      <c r="G89" s="177">
        <f>'CONSOMMATIONS kWh PCI'!J99/'RIGUEUR CLIMATIQUE'!J$17/PATRIMOINE!O$5</f>
        <v>0</v>
      </c>
      <c r="H89" s="177">
        <f>'CONSOMMATIONS kWh PCI'!K99/'RIGUEUR CLIMATIQUE'!K$17/PATRIMOINE!P$5</f>
        <v>0</v>
      </c>
      <c r="I89" s="177">
        <f>'CONSOMMATIONS kWh PCI'!L99/'RIGUEUR CLIMATIQUE'!L$17/PATRIMOINE!Q$5</f>
        <v>0</v>
      </c>
      <c r="J89" s="177">
        <f>'CONSOMMATIONS kWh PCI'!M99/'RIGUEUR CLIMATIQUE'!M$17/PATRIMOINE!R$5</f>
        <v>0</v>
      </c>
      <c r="K89" s="177">
        <f>'CONSOMMATIONS kWh PCI'!N99/'RIGUEUR CLIMATIQUE'!N$17/PATRIMOINE!S$5</f>
        <v>1.9872411254192213E-4</v>
      </c>
      <c r="L89" s="177">
        <f>'CONSOMMATIONS kWh PCI'!O99/'RIGUEUR CLIMATIQUE'!O$17/PATRIMOINE!T$5</f>
        <v>0</v>
      </c>
      <c r="M89" s="177">
        <f>'CONSOMMATIONS kWh PCI'!P99/'RIGUEUR CLIMATIQUE'!P$17/PATRIMOINE!U$5</f>
        <v>1.5508630959472445E-4</v>
      </c>
      <c r="N89" s="177">
        <f>'CONSOMMATIONS kWh PCI'!Q99/'RIGUEUR CLIMATIQUE'!Q$17/PATRIMOINE!V$5</f>
        <v>0</v>
      </c>
      <c r="O89" s="177">
        <f>'CONSOMMATIONS kWh PCI'!R99/'RIGUEUR CLIMATIQUE'!R$17/PATRIMOINE!W$5</f>
        <v>0</v>
      </c>
      <c r="P89" s="177" t="e">
        <f>'CONSOMMATIONS kWh PCI'!S99/'RIGUEUR CLIMATIQUE'!S$17/PATRIMOINE!X$5</f>
        <v>#DIV/0!</v>
      </c>
      <c r="Q89" s="177" t="e">
        <f>'CONSOMMATIONS kWh PCI'!T99/'RIGUEUR CLIMATIQUE'!T$17/PATRIMOINE!Y$5</f>
        <v>#DIV/0!</v>
      </c>
      <c r="R89" s="177" t="e">
        <f>'CONSOMMATIONS kWh PCI'!U99/'RIGUEUR CLIMATIQUE'!U$17/PATRIMOINE!Z$5</f>
        <v>#DIV/0!</v>
      </c>
      <c r="S89" s="177" t="e">
        <f>'CONSOMMATIONS kWh PCI'!V99/'RIGUEUR CLIMATIQUE'!V$17/PATRIMOINE!AA$5</f>
        <v>#DIV/0!</v>
      </c>
      <c r="T89" s="177" t="e">
        <f>'CONSOMMATIONS kWh PCI'!W99/'RIGUEUR CLIMATIQUE'!W$17/PATRIMOINE!AB$5</f>
        <v>#DIV/0!</v>
      </c>
      <c r="U89" s="177" t="e">
        <f>'CONSOMMATIONS kWh PCI'!X99/'RIGUEUR CLIMATIQUE'!X$17/PATRIMOINE!AC$5</f>
        <v>#DIV/0!</v>
      </c>
      <c r="V89" s="177" t="e">
        <f>'CONSOMMATIONS kWh PCI'!Y99/'RIGUEUR CLIMATIQUE'!Y$17/PATRIMOINE!AD$5</f>
        <v>#DIV/0!</v>
      </c>
      <c r="W89" s="177" t="e">
        <f>'CONSOMMATIONS kWh PCI'!Z99/'RIGUEUR CLIMATIQUE'!Z$17/PATRIMOINE!AE$5</f>
        <v>#DIV/0!</v>
      </c>
      <c r="X89" s="4"/>
      <c r="Y89" s="180">
        <f t="shared" si="48"/>
        <v>0</v>
      </c>
    </row>
    <row r="90" spans="1:25" s="105" customFormat="1" ht="24.95" customHeight="1" x14ac:dyDescent="0.25">
      <c r="A90" s="181">
        <f t="shared" si="47"/>
        <v>87</v>
      </c>
      <c r="B90" s="72" t="s">
        <v>81</v>
      </c>
      <c r="C90" s="177" t="e">
        <f>'CONSOMMATIONS kWh PCI'!F115/'RIGUEUR CLIMATIQUE'!F$17/PATRIMOINE!K$5</f>
        <v>#DIV/0!</v>
      </c>
      <c r="D90" s="177" t="e">
        <f>'CONSOMMATIONS kWh PCI'!G115/'RIGUEUR CLIMATIQUE'!G$17/PATRIMOINE!L$5</f>
        <v>#DIV/0!</v>
      </c>
      <c r="E90" s="177">
        <f>'CONSOMMATIONS kWh PCI'!H115/'RIGUEUR CLIMATIQUE'!H$17/PATRIMOINE!M$5</f>
        <v>0</v>
      </c>
      <c r="F90" s="177">
        <f>'CONSOMMATIONS kWh PCI'!I115/'RIGUEUR CLIMATIQUE'!I$17/PATRIMOINE!N$5</f>
        <v>0</v>
      </c>
      <c r="G90" s="177">
        <f>'CONSOMMATIONS kWh PCI'!J115/'RIGUEUR CLIMATIQUE'!J$17/PATRIMOINE!O$5</f>
        <v>0</v>
      </c>
      <c r="H90" s="177">
        <f>'CONSOMMATIONS kWh PCI'!K115/'RIGUEUR CLIMATIQUE'!K$17/PATRIMOINE!P$5</f>
        <v>0</v>
      </c>
      <c r="I90" s="177">
        <f>'CONSOMMATIONS kWh PCI'!L115/'RIGUEUR CLIMATIQUE'!L$17/PATRIMOINE!Q$5</f>
        <v>0</v>
      </c>
      <c r="J90" s="177">
        <f>'CONSOMMATIONS kWh PCI'!M115/'RIGUEUR CLIMATIQUE'!M$17/PATRIMOINE!R$5</f>
        <v>0</v>
      </c>
      <c r="K90" s="177">
        <f>'CONSOMMATIONS kWh PCI'!N115/'RIGUEUR CLIMATIQUE'!N$17/PATRIMOINE!S$5</f>
        <v>0</v>
      </c>
      <c r="L90" s="177">
        <f>'CONSOMMATIONS kWh PCI'!O115/'RIGUEUR CLIMATIQUE'!O$17/PATRIMOINE!T$5</f>
        <v>0</v>
      </c>
      <c r="M90" s="177">
        <f>'CONSOMMATIONS kWh PCI'!P115/'RIGUEUR CLIMATIQUE'!P$17/PATRIMOINE!U$5</f>
        <v>0</v>
      </c>
      <c r="N90" s="177">
        <f>'CONSOMMATIONS kWh PCI'!Q115/'RIGUEUR CLIMATIQUE'!Q$17/PATRIMOINE!V$5</f>
        <v>0</v>
      </c>
      <c r="O90" s="177">
        <f>'CONSOMMATIONS kWh PCI'!R115/'RIGUEUR CLIMATIQUE'!R$17/PATRIMOINE!W$5</f>
        <v>0</v>
      </c>
      <c r="P90" s="177" t="e">
        <f>'CONSOMMATIONS kWh PCI'!S115/'RIGUEUR CLIMATIQUE'!S$17/PATRIMOINE!X$5</f>
        <v>#DIV/0!</v>
      </c>
      <c r="Q90" s="177" t="e">
        <f>'CONSOMMATIONS kWh PCI'!T115/'RIGUEUR CLIMATIQUE'!T$17/PATRIMOINE!Y$5</f>
        <v>#DIV/0!</v>
      </c>
      <c r="R90" s="177" t="e">
        <f>'CONSOMMATIONS kWh PCI'!U115/'RIGUEUR CLIMATIQUE'!U$17/PATRIMOINE!Z$5</f>
        <v>#DIV/0!</v>
      </c>
      <c r="S90" s="177" t="e">
        <f>'CONSOMMATIONS kWh PCI'!V115/'RIGUEUR CLIMATIQUE'!V$17/PATRIMOINE!AA$5</f>
        <v>#DIV/0!</v>
      </c>
      <c r="T90" s="177" t="e">
        <f>'CONSOMMATIONS kWh PCI'!W115/'RIGUEUR CLIMATIQUE'!W$17/PATRIMOINE!AB$5</f>
        <v>#DIV/0!</v>
      </c>
      <c r="U90" s="177" t="e">
        <f>'CONSOMMATIONS kWh PCI'!X115/'RIGUEUR CLIMATIQUE'!X$17/PATRIMOINE!AC$5</f>
        <v>#DIV/0!</v>
      </c>
      <c r="V90" s="177" t="e">
        <f>'CONSOMMATIONS kWh PCI'!Y115/'RIGUEUR CLIMATIQUE'!Y$17/PATRIMOINE!AD$5</f>
        <v>#DIV/0!</v>
      </c>
      <c r="W90" s="177" t="e">
        <f>'CONSOMMATIONS kWh PCI'!Z115/'RIGUEUR CLIMATIQUE'!Z$17/PATRIMOINE!AE$5</f>
        <v>#DIV/0!</v>
      </c>
      <c r="X90" s="4"/>
      <c r="Y90" s="180">
        <f t="shared" si="48"/>
        <v>0</v>
      </c>
    </row>
    <row r="91" spans="1:25" s="105" customFormat="1" ht="24.95" customHeight="1" x14ac:dyDescent="0.25">
      <c r="A91" s="181">
        <f t="shared" si="47"/>
        <v>88</v>
      </c>
      <c r="B91" s="72" t="s">
        <v>82</v>
      </c>
      <c r="C91" s="177" t="e">
        <f>'CONSOMMATIONS kWh PCI'!F131/'RIGUEUR CLIMATIQUE'!F$17/PATRIMOINE!K$5</f>
        <v>#DIV/0!</v>
      </c>
      <c r="D91" s="177" t="e">
        <f>'CONSOMMATIONS kWh PCI'!G131/'RIGUEUR CLIMATIQUE'!G$17/PATRIMOINE!L$5</f>
        <v>#DIV/0!</v>
      </c>
      <c r="E91" s="177">
        <f>'CONSOMMATIONS kWh PCI'!H131/'RIGUEUR CLIMATIQUE'!H$17/PATRIMOINE!M$5</f>
        <v>0</v>
      </c>
      <c r="F91" s="177">
        <f>'CONSOMMATIONS kWh PCI'!I131/'RIGUEUR CLIMATIQUE'!I$17/PATRIMOINE!N$5</f>
        <v>0</v>
      </c>
      <c r="G91" s="177">
        <f>'CONSOMMATIONS kWh PCI'!J131/'RIGUEUR CLIMATIQUE'!J$17/PATRIMOINE!O$5</f>
        <v>0</v>
      </c>
      <c r="H91" s="177">
        <f>'CONSOMMATIONS kWh PCI'!K131/'RIGUEUR CLIMATIQUE'!K$17/PATRIMOINE!P$5</f>
        <v>0</v>
      </c>
      <c r="I91" s="177">
        <f>'CONSOMMATIONS kWh PCI'!L131/'RIGUEUR CLIMATIQUE'!L$17/PATRIMOINE!Q$5</f>
        <v>0</v>
      </c>
      <c r="J91" s="177">
        <f>'CONSOMMATIONS kWh PCI'!M131/'RIGUEUR CLIMATIQUE'!M$17/PATRIMOINE!R$5</f>
        <v>0</v>
      </c>
      <c r="K91" s="177">
        <f>'CONSOMMATIONS kWh PCI'!N131/'RIGUEUR CLIMATIQUE'!N$17/PATRIMOINE!S$5</f>
        <v>0</v>
      </c>
      <c r="L91" s="177">
        <f>'CONSOMMATIONS kWh PCI'!O131/'RIGUEUR CLIMATIQUE'!O$17/PATRIMOINE!T$5</f>
        <v>0</v>
      </c>
      <c r="M91" s="177">
        <f>'CONSOMMATIONS kWh PCI'!P131/'RIGUEUR CLIMATIQUE'!P$17/PATRIMOINE!U$5</f>
        <v>0</v>
      </c>
      <c r="N91" s="177">
        <f>'CONSOMMATIONS kWh PCI'!Q131/'RIGUEUR CLIMATIQUE'!Q$17/PATRIMOINE!V$5</f>
        <v>0</v>
      </c>
      <c r="O91" s="177">
        <f>'CONSOMMATIONS kWh PCI'!R131/'RIGUEUR CLIMATIQUE'!R$17/PATRIMOINE!W$5</f>
        <v>0</v>
      </c>
      <c r="P91" s="177" t="e">
        <f>'CONSOMMATIONS kWh PCI'!S131/'RIGUEUR CLIMATIQUE'!S$17/PATRIMOINE!X$5</f>
        <v>#DIV/0!</v>
      </c>
      <c r="Q91" s="177" t="e">
        <f>'CONSOMMATIONS kWh PCI'!T131/'RIGUEUR CLIMATIQUE'!T$17/PATRIMOINE!Y$5</f>
        <v>#DIV/0!</v>
      </c>
      <c r="R91" s="177" t="e">
        <f>'CONSOMMATIONS kWh PCI'!U131/'RIGUEUR CLIMATIQUE'!U$17/PATRIMOINE!Z$5</f>
        <v>#DIV/0!</v>
      </c>
      <c r="S91" s="177" t="e">
        <f>'CONSOMMATIONS kWh PCI'!V131/'RIGUEUR CLIMATIQUE'!V$17/PATRIMOINE!AA$5</f>
        <v>#DIV/0!</v>
      </c>
      <c r="T91" s="177" t="e">
        <f>'CONSOMMATIONS kWh PCI'!W131/'RIGUEUR CLIMATIQUE'!W$17/PATRIMOINE!AB$5</f>
        <v>#DIV/0!</v>
      </c>
      <c r="U91" s="177" t="e">
        <f>'CONSOMMATIONS kWh PCI'!X131/'RIGUEUR CLIMATIQUE'!X$17/PATRIMOINE!AC$5</f>
        <v>#DIV/0!</v>
      </c>
      <c r="V91" s="177" t="e">
        <f>'CONSOMMATIONS kWh PCI'!Y131/'RIGUEUR CLIMATIQUE'!Y$17/PATRIMOINE!AD$5</f>
        <v>#DIV/0!</v>
      </c>
      <c r="W91" s="177" t="e">
        <f>'CONSOMMATIONS kWh PCI'!Z131/'RIGUEUR CLIMATIQUE'!Z$17/PATRIMOINE!AE$5</f>
        <v>#DIV/0!</v>
      </c>
      <c r="X91" s="4"/>
      <c r="Y91" s="180">
        <f t="shared" si="48"/>
        <v>0</v>
      </c>
    </row>
    <row r="92" spans="1:25" s="105" customFormat="1" ht="24.95" customHeight="1" x14ac:dyDescent="0.25">
      <c r="A92" s="181">
        <f t="shared" si="47"/>
        <v>89</v>
      </c>
      <c r="B92" s="72" t="s">
        <v>151</v>
      </c>
      <c r="C92" s="177" t="e">
        <f>'CONSOMMATIONS kWh PCI'!F179/'RIGUEUR CLIMATIQUE'!F$17/PATRIMOINE!K$5</f>
        <v>#DIV/0!</v>
      </c>
      <c r="D92" s="177" t="e">
        <f>'CONSOMMATIONS kWh PCI'!G179/'RIGUEUR CLIMATIQUE'!G$17/PATRIMOINE!L$5</f>
        <v>#DIV/0!</v>
      </c>
      <c r="E92" s="177">
        <f>'CONSOMMATIONS kWh PCI'!H179/'RIGUEUR CLIMATIQUE'!H$17/PATRIMOINE!M$5</f>
        <v>0</v>
      </c>
      <c r="F92" s="177">
        <f>'CONSOMMATIONS kWh PCI'!I179/'RIGUEUR CLIMATIQUE'!I$17/PATRIMOINE!N$5</f>
        <v>0</v>
      </c>
      <c r="G92" s="177">
        <f>'CONSOMMATIONS kWh PCI'!J179/'RIGUEUR CLIMATIQUE'!J$17/PATRIMOINE!O$5</f>
        <v>0</v>
      </c>
      <c r="H92" s="177">
        <f>'CONSOMMATIONS kWh PCI'!K179/'RIGUEUR CLIMATIQUE'!K$17/PATRIMOINE!P$5</f>
        <v>0</v>
      </c>
      <c r="I92" s="177">
        <f>'CONSOMMATIONS kWh PCI'!L179/'RIGUEUR CLIMATIQUE'!L$17/PATRIMOINE!Q$5</f>
        <v>0</v>
      </c>
      <c r="J92" s="177">
        <f>'CONSOMMATIONS kWh PCI'!M179/'RIGUEUR CLIMATIQUE'!M$17/PATRIMOINE!R$5</f>
        <v>0</v>
      </c>
      <c r="K92" s="177">
        <f>'CONSOMMATIONS kWh PCI'!N179/'RIGUEUR CLIMATIQUE'!N$17/PATRIMOINE!S$5</f>
        <v>0</v>
      </c>
      <c r="L92" s="177">
        <f>'CONSOMMATIONS kWh PCI'!O179/'RIGUEUR CLIMATIQUE'!O$17/PATRIMOINE!T$5</f>
        <v>0</v>
      </c>
      <c r="M92" s="177">
        <f>'CONSOMMATIONS kWh PCI'!P179/'RIGUEUR CLIMATIQUE'!P$17/PATRIMOINE!U$5</f>
        <v>0</v>
      </c>
      <c r="N92" s="177">
        <f>'CONSOMMATIONS kWh PCI'!Q179/'RIGUEUR CLIMATIQUE'!Q$17/PATRIMOINE!V$5</f>
        <v>0</v>
      </c>
      <c r="O92" s="177">
        <f>'CONSOMMATIONS kWh PCI'!R179/'RIGUEUR CLIMATIQUE'!R$17/PATRIMOINE!W$5</f>
        <v>0</v>
      </c>
      <c r="P92" s="177" t="e">
        <f>'CONSOMMATIONS kWh PCI'!S179/'RIGUEUR CLIMATIQUE'!S$17/PATRIMOINE!X$5</f>
        <v>#DIV/0!</v>
      </c>
      <c r="Q92" s="177" t="e">
        <f>'CONSOMMATIONS kWh PCI'!T179/'RIGUEUR CLIMATIQUE'!T$17/PATRIMOINE!Y$5</f>
        <v>#DIV/0!</v>
      </c>
      <c r="R92" s="177" t="e">
        <f>'CONSOMMATIONS kWh PCI'!U179/'RIGUEUR CLIMATIQUE'!U$17/PATRIMOINE!Z$5</f>
        <v>#DIV/0!</v>
      </c>
      <c r="S92" s="177" t="e">
        <f>'CONSOMMATIONS kWh PCI'!V179/'RIGUEUR CLIMATIQUE'!V$17/PATRIMOINE!AA$5</f>
        <v>#DIV/0!</v>
      </c>
      <c r="T92" s="177" t="e">
        <f>'CONSOMMATIONS kWh PCI'!W179/'RIGUEUR CLIMATIQUE'!W$17/PATRIMOINE!AB$5</f>
        <v>#DIV/0!</v>
      </c>
      <c r="U92" s="177" t="e">
        <f>'CONSOMMATIONS kWh PCI'!X179/'RIGUEUR CLIMATIQUE'!X$17/PATRIMOINE!AC$5</f>
        <v>#DIV/0!</v>
      </c>
      <c r="V92" s="177" t="e">
        <f>'CONSOMMATIONS kWh PCI'!Y179/'RIGUEUR CLIMATIQUE'!Y$17/PATRIMOINE!AD$5</f>
        <v>#DIV/0!</v>
      </c>
      <c r="W92" s="177" t="e">
        <f>'CONSOMMATIONS kWh PCI'!Z179/'RIGUEUR CLIMATIQUE'!Z$17/PATRIMOINE!AE$5</f>
        <v>#DIV/0!</v>
      </c>
      <c r="X92" s="4"/>
      <c r="Y92" s="180">
        <f t="shared" si="48"/>
        <v>0</v>
      </c>
    </row>
    <row r="93" spans="1:25" s="105" customFormat="1" ht="24.95" customHeight="1" x14ac:dyDescent="0.25">
      <c r="A93" s="181">
        <f t="shared" si="47"/>
        <v>90</v>
      </c>
      <c r="B93" s="72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4"/>
      <c r="Y93" s="180"/>
    </row>
    <row r="94" spans="1:25" s="105" customFormat="1" ht="24.95" customHeight="1" x14ac:dyDescent="0.25">
      <c r="A94" s="181">
        <f t="shared" si="47"/>
        <v>91</v>
      </c>
      <c r="B94" s="72" t="s">
        <v>90</v>
      </c>
      <c r="C94" s="194" t="e">
        <f>SUM(C84:C91)</f>
        <v>#DIV/0!</v>
      </c>
      <c r="D94" s="194" t="e">
        <f t="shared" ref="D94:W94" si="68">SUM(D84:D91)</f>
        <v>#DIV/0!</v>
      </c>
      <c r="E94" s="194">
        <f t="shared" si="68"/>
        <v>0.10505386216091861</v>
      </c>
      <c r="F94" s="194">
        <f t="shared" si="68"/>
        <v>0.1134675380110913</v>
      </c>
      <c r="G94" s="194">
        <f t="shared" si="68"/>
        <v>0.141828317390923</v>
      </c>
      <c r="H94" s="194">
        <f t="shared" si="68"/>
        <v>0.12253229303818797</v>
      </c>
      <c r="I94" s="194">
        <f t="shared" si="68"/>
        <v>0.12279780538183924</v>
      </c>
      <c r="J94" s="194">
        <f t="shared" si="68"/>
        <v>0.10993317105151687</v>
      </c>
      <c r="K94" s="194">
        <f t="shared" si="68"/>
        <v>0.12476269780616518</v>
      </c>
      <c r="L94" s="194">
        <f t="shared" si="68"/>
        <v>0.11798897780002592</v>
      </c>
      <c r="M94" s="194">
        <f t="shared" si="68"/>
        <v>0.14162626247914742</v>
      </c>
      <c r="N94" s="194">
        <f t="shared" si="68"/>
        <v>0.12522144935350213</v>
      </c>
      <c r="O94" s="194">
        <f t="shared" si="68"/>
        <v>0.1090525667634947</v>
      </c>
      <c r="P94" s="194" t="e">
        <f t="shared" si="68"/>
        <v>#DIV/0!</v>
      </c>
      <c r="Q94" s="194" t="e">
        <f t="shared" si="68"/>
        <v>#DIV/0!</v>
      </c>
      <c r="R94" s="194" t="e">
        <f t="shared" si="68"/>
        <v>#DIV/0!</v>
      </c>
      <c r="S94" s="194" t="e">
        <f t="shared" si="68"/>
        <v>#DIV/0!</v>
      </c>
      <c r="T94" s="194" t="e">
        <f t="shared" si="68"/>
        <v>#DIV/0!</v>
      </c>
      <c r="U94" s="194" t="e">
        <f t="shared" si="68"/>
        <v>#DIV/0!</v>
      </c>
      <c r="V94" s="194" t="e">
        <f t="shared" si="68"/>
        <v>#DIV/0!</v>
      </c>
      <c r="W94" s="194" t="e">
        <f t="shared" si="68"/>
        <v>#DIV/0!</v>
      </c>
      <c r="X94" s="4"/>
      <c r="Y94" s="180">
        <f t="shared" si="48"/>
        <v>0.10505386216091861</v>
      </c>
    </row>
    <row r="95" spans="1:25" s="105" customFormat="1" ht="50.1" customHeight="1" x14ac:dyDescent="0.25">
      <c r="A95" s="181">
        <f t="shared" si="47"/>
        <v>92</v>
      </c>
      <c r="B95" s="348" t="s">
        <v>89</v>
      </c>
      <c r="C95" s="350"/>
      <c r="D95" s="350"/>
      <c r="E95" s="350"/>
      <c r="F95" s="350"/>
      <c r="G95" s="350"/>
      <c r="H95" s="350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1"/>
      <c r="X95" s="4"/>
      <c r="Y95" s="180"/>
    </row>
    <row r="96" spans="1:25" s="105" customFormat="1" ht="50.1" customHeight="1" x14ac:dyDescent="0.25">
      <c r="A96" s="181">
        <f t="shared" si="47"/>
        <v>93</v>
      </c>
      <c r="B96" s="349"/>
      <c r="C96" s="352" t="s">
        <v>162</v>
      </c>
      <c r="D96" s="352"/>
      <c r="E96" s="352"/>
      <c r="F96" s="352"/>
      <c r="G96" s="352"/>
      <c r="H96" s="352"/>
      <c r="I96" s="352"/>
      <c r="J96" s="352"/>
      <c r="K96" s="352"/>
      <c r="L96" s="352"/>
      <c r="M96" s="352"/>
      <c r="N96" s="352"/>
      <c r="O96" s="352"/>
      <c r="P96" s="352"/>
      <c r="Q96" s="352"/>
      <c r="R96" s="352"/>
      <c r="S96" s="352"/>
      <c r="T96" s="352"/>
      <c r="U96" s="352"/>
      <c r="V96" s="352"/>
      <c r="W96" s="353"/>
      <c r="X96" s="4"/>
      <c r="Y96" s="180"/>
    </row>
    <row r="97" spans="1:25" s="105" customFormat="1" ht="50.1" customHeight="1" x14ac:dyDescent="0.25">
      <c r="A97" s="181">
        <f t="shared" si="47"/>
        <v>94</v>
      </c>
      <c r="B97" s="198" t="s">
        <v>83</v>
      </c>
      <c r="C97" s="199">
        <v>2010</v>
      </c>
      <c r="D97" s="199">
        <f>C97+1</f>
        <v>2011</v>
      </c>
      <c r="E97" s="199">
        <f>D97+1</f>
        <v>2012</v>
      </c>
      <c r="F97" s="199">
        <f t="shared" ref="F97" si="69">E97+1</f>
        <v>2013</v>
      </c>
      <c r="G97" s="199">
        <f t="shared" ref="G97" si="70">F97+1</f>
        <v>2014</v>
      </c>
      <c r="H97" s="199">
        <f t="shared" ref="H97" si="71">G97+1</f>
        <v>2015</v>
      </c>
      <c r="I97" s="199">
        <f t="shared" ref="I97" si="72">H97+1</f>
        <v>2016</v>
      </c>
      <c r="J97" s="199">
        <f t="shared" ref="J97" si="73">I97+1</f>
        <v>2017</v>
      </c>
      <c r="K97" s="199">
        <f t="shared" ref="K97" si="74">J97+1</f>
        <v>2018</v>
      </c>
      <c r="L97" s="199">
        <f t="shared" ref="L97" si="75">K97+1</f>
        <v>2019</v>
      </c>
      <c r="M97" s="199">
        <f t="shared" ref="M97" si="76">L97+1</f>
        <v>2020</v>
      </c>
      <c r="N97" s="199">
        <f t="shared" ref="N97" si="77">M97+1</f>
        <v>2021</v>
      </c>
      <c r="O97" s="199">
        <f t="shared" ref="O97" si="78">N97+1</f>
        <v>2022</v>
      </c>
      <c r="P97" s="199">
        <f t="shared" ref="P97" si="79">O97+1</f>
        <v>2023</v>
      </c>
      <c r="Q97" s="199">
        <f t="shared" ref="Q97" si="80">P97+1</f>
        <v>2024</v>
      </c>
      <c r="R97" s="199">
        <f t="shared" ref="R97" si="81">Q97+1</f>
        <v>2025</v>
      </c>
      <c r="S97" s="199">
        <f t="shared" ref="S97" si="82">R97+1</f>
        <v>2026</v>
      </c>
      <c r="T97" s="199">
        <f t="shared" ref="T97" si="83">S97+1</f>
        <v>2027</v>
      </c>
      <c r="U97" s="199">
        <f t="shared" ref="U97" si="84">T97+1</f>
        <v>2028</v>
      </c>
      <c r="V97" s="199">
        <f t="shared" ref="V97" si="85">U97+1</f>
        <v>2029</v>
      </c>
      <c r="W97" s="199">
        <f t="shared" ref="W97" si="86">V97+1</f>
        <v>2030</v>
      </c>
      <c r="X97" s="4"/>
      <c r="Y97" s="180"/>
    </row>
    <row r="98" spans="1:25" s="105" customFormat="1" ht="24.95" customHeight="1" x14ac:dyDescent="0.25">
      <c r="A98" s="181">
        <f t="shared" si="47"/>
        <v>95</v>
      </c>
      <c r="B98" s="72" t="s">
        <v>37</v>
      </c>
      <c r="C98" s="177" t="e">
        <f>'CONSOMMATIONS kWh PCI'!F$17/'RIGUEUR CLIMATIQUE'!F$33/PATRIMOINE!K$5</f>
        <v>#DIV/0!</v>
      </c>
      <c r="D98" s="177" t="e">
        <f>'CONSOMMATIONS kWh PCI'!G$17/'RIGUEUR CLIMATIQUE'!G$33/PATRIMOINE!L$5</f>
        <v>#DIV/0!</v>
      </c>
      <c r="E98" s="177">
        <f>'CONSOMMATIONS kWh PCI'!H$17/'RIGUEUR CLIMATIQUE'!H$33/PATRIMOINE!M$5</f>
        <v>0.13241502461912338</v>
      </c>
      <c r="F98" s="177">
        <f>'CONSOMMATIONS kWh PCI'!I$17/'RIGUEUR CLIMATIQUE'!I$33/PATRIMOINE!N$5</f>
        <v>0.11482158350408889</v>
      </c>
      <c r="G98" s="177">
        <f>'CONSOMMATIONS kWh PCI'!J$17/'RIGUEUR CLIMATIQUE'!J$33/PATRIMOINE!O$5</f>
        <v>0.11102844848593404</v>
      </c>
      <c r="H98" s="177">
        <f>'CONSOMMATIONS kWh PCI'!K$17/'RIGUEUR CLIMATIQUE'!K$33/PATRIMOINE!P$5</f>
        <v>0.10277372767180977</v>
      </c>
      <c r="I98" s="177">
        <f>'CONSOMMATIONS kWh PCI'!L$17/'RIGUEUR CLIMATIQUE'!L$33/PATRIMOINE!Q$5</f>
        <v>9.4985906416037463E-2</v>
      </c>
      <c r="J98" s="177">
        <f>'CONSOMMATIONS kWh PCI'!M$17/'RIGUEUR CLIMATIQUE'!M$33/PATRIMOINE!R$5</f>
        <v>9.579243905766463E-2</v>
      </c>
      <c r="K98" s="177">
        <f>'CONSOMMATIONS kWh PCI'!N$17/'RIGUEUR CLIMATIQUE'!N$33/PATRIMOINE!S$5</f>
        <v>8.4166857786576954E-2</v>
      </c>
      <c r="L98" s="177">
        <f>'CONSOMMATIONS kWh PCI'!O$17/'RIGUEUR CLIMATIQUE'!O$33/PATRIMOINE!T$5</f>
        <v>8.7035137129124751E-2</v>
      </c>
      <c r="M98" s="177">
        <f>'CONSOMMATIONS kWh PCI'!P$17/'RIGUEUR CLIMATIQUE'!P$33/PATRIMOINE!U$5</f>
        <v>0.10438127760865103</v>
      </c>
      <c r="N98" s="177">
        <f>'CONSOMMATIONS kWh PCI'!Q$17/'RIGUEUR CLIMATIQUE'!Q$33/PATRIMOINE!V$5</f>
        <v>0.12788580360862156</v>
      </c>
      <c r="O98" s="177">
        <f>'CONSOMMATIONS kWh PCI'!R$17/'RIGUEUR CLIMATIQUE'!R$33/PATRIMOINE!W$5</f>
        <v>9.6316087174363588E-2</v>
      </c>
      <c r="P98" s="177" t="e">
        <f>'CONSOMMATIONS kWh PCI'!S$17/'RIGUEUR CLIMATIQUE'!S$33/PATRIMOINE!X$5</f>
        <v>#DIV/0!</v>
      </c>
      <c r="Q98" s="177" t="e">
        <f>'CONSOMMATIONS kWh PCI'!T$17/'RIGUEUR CLIMATIQUE'!T$33/PATRIMOINE!Y$5</f>
        <v>#DIV/0!</v>
      </c>
      <c r="R98" s="177" t="e">
        <f>'CONSOMMATIONS kWh PCI'!U$17/'RIGUEUR CLIMATIQUE'!U$33/PATRIMOINE!Z$5</f>
        <v>#DIV/0!</v>
      </c>
      <c r="S98" s="177" t="e">
        <f>'CONSOMMATIONS kWh PCI'!V$17/'RIGUEUR CLIMATIQUE'!V$33/PATRIMOINE!AA$5</f>
        <v>#DIV/0!</v>
      </c>
      <c r="T98" s="177" t="e">
        <f>'CONSOMMATIONS kWh PCI'!W$17/'RIGUEUR CLIMATIQUE'!W$33/PATRIMOINE!AB$5</f>
        <v>#DIV/0!</v>
      </c>
      <c r="U98" s="177" t="e">
        <f>'CONSOMMATIONS kWh PCI'!X$17/'RIGUEUR CLIMATIQUE'!X$33/PATRIMOINE!AC$5</f>
        <v>#DIV/0!</v>
      </c>
      <c r="V98" s="177" t="e">
        <f>'CONSOMMATIONS kWh PCI'!Y$17/'RIGUEUR CLIMATIQUE'!Y$33/PATRIMOINE!AD$5</f>
        <v>#DIV/0!</v>
      </c>
      <c r="W98" s="177" t="e">
        <f>'CONSOMMATIONS kWh PCI'!Z$17/'RIGUEUR CLIMATIQUE'!Z$33/PATRIMOINE!AE$5</f>
        <v>#DIV/0!</v>
      </c>
      <c r="X98" s="4"/>
      <c r="Y98" s="180">
        <f t="shared" si="48"/>
        <v>0.13241502461912338</v>
      </c>
    </row>
    <row r="99" spans="1:25" s="105" customFormat="1" ht="24.95" customHeight="1" x14ac:dyDescent="0.25">
      <c r="A99" s="181">
        <f t="shared" si="47"/>
        <v>96</v>
      </c>
      <c r="B99" s="72" t="s">
        <v>78</v>
      </c>
      <c r="C99" s="177" t="e">
        <f>'CONSOMMATIONS kWh PCI'!F$34/'RIGUEUR CLIMATIQUE'!F$33/PATRIMOINE!K$5</f>
        <v>#DIV/0!</v>
      </c>
      <c r="D99" s="177" t="e">
        <f>'CONSOMMATIONS kWh PCI'!G$34/'RIGUEUR CLIMATIQUE'!G$33/PATRIMOINE!L$5</f>
        <v>#DIV/0!</v>
      </c>
      <c r="E99" s="177">
        <f>'CONSOMMATIONS kWh PCI'!H$34/'RIGUEUR CLIMATIQUE'!H$33/PATRIMOINE!M$5</f>
        <v>0.192640687935001</v>
      </c>
      <c r="F99" s="177">
        <f>'CONSOMMATIONS kWh PCI'!I$34/'RIGUEUR CLIMATIQUE'!I$33/PATRIMOINE!N$5</f>
        <v>0.1717007351126757</v>
      </c>
      <c r="G99" s="177">
        <f>'CONSOMMATIONS kWh PCI'!J$34/'RIGUEUR CLIMATIQUE'!J$33/PATRIMOINE!O$5</f>
        <v>0.13933340752479695</v>
      </c>
      <c r="H99" s="177">
        <f>'CONSOMMATIONS kWh PCI'!K$34/'RIGUEUR CLIMATIQUE'!K$33/PATRIMOINE!P$5</f>
        <v>0.12595083566793014</v>
      </c>
      <c r="I99" s="177">
        <f>'CONSOMMATIONS kWh PCI'!L$34/'RIGUEUR CLIMATIQUE'!L$33/PATRIMOINE!Q$5</f>
        <v>0.12423453451799346</v>
      </c>
      <c r="J99" s="177">
        <f>'CONSOMMATIONS kWh PCI'!M$34/'RIGUEUR CLIMATIQUE'!M$33/PATRIMOINE!R$5</f>
        <v>0.13319308269569424</v>
      </c>
      <c r="K99" s="177">
        <f>'CONSOMMATIONS kWh PCI'!N$34/'RIGUEUR CLIMATIQUE'!N$33/PATRIMOINE!S$5</f>
        <v>0.12090816558732811</v>
      </c>
      <c r="L99" s="177">
        <f>'CONSOMMATIONS kWh PCI'!O$34/'RIGUEUR CLIMATIQUE'!O$33/PATRIMOINE!T$5</f>
        <v>0.12561342793911404</v>
      </c>
      <c r="M99" s="177">
        <f>'CONSOMMATIONS kWh PCI'!P$34/'RIGUEUR CLIMATIQUE'!P$33/PATRIMOINE!U$5</f>
        <v>0.15775273917306376</v>
      </c>
      <c r="N99" s="177">
        <f>'CONSOMMATIONS kWh PCI'!Q$34/'RIGUEUR CLIMATIQUE'!Q$33/PATRIMOINE!V$5</f>
        <v>0.15620672910291886</v>
      </c>
      <c r="O99" s="177">
        <f>'CONSOMMATIONS kWh PCI'!R$34/'RIGUEUR CLIMATIQUE'!R$33/PATRIMOINE!W$5</f>
        <v>9.4463078743968434E-2</v>
      </c>
      <c r="P99" s="177" t="e">
        <f>'CONSOMMATIONS kWh PCI'!S$34/'RIGUEUR CLIMATIQUE'!S$33/PATRIMOINE!X$5</f>
        <v>#DIV/0!</v>
      </c>
      <c r="Q99" s="177" t="e">
        <f>'CONSOMMATIONS kWh PCI'!T$34/'RIGUEUR CLIMATIQUE'!T$33/PATRIMOINE!Y$5</f>
        <v>#DIV/0!</v>
      </c>
      <c r="R99" s="177" t="e">
        <f>'CONSOMMATIONS kWh PCI'!U$34/'RIGUEUR CLIMATIQUE'!U$33/PATRIMOINE!Z$5</f>
        <v>#DIV/0!</v>
      </c>
      <c r="S99" s="177" t="e">
        <f>'CONSOMMATIONS kWh PCI'!V$34/'RIGUEUR CLIMATIQUE'!V$33/PATRIMOINE!AA$5</f>
        <v>#DIV/0!</v>
      </c>
      <c r="T99" s="177" t="e">
        <f>'CONSOMMATIONS kWh PCI'!W$34/'RIGUEUR CLIMATIQUE'!W$33/PATRIMOINE!AB$5</f>
        <v>#DIV/0!</v>
      </c>
      <c r="U99" s="177" t="e">
        <f>'CONSOMMATIONS kWh PCI'!X$34/'RIGUEUR CLIMATIQUE'!X$33/PATRIMOINE!AC$5</f>
        <v>#DIV/0!</v>
      </c>
      <c r="V99" s="177" t="e">
        <f>'CONSOMMATIONS kWh PCI'!Y$34/'RIGUEUR CLIMATIQUE'!Y$33/PATRIMOINE!AD$5</f>
        <v>#DIV/0!</v>
      </c>
      <c r="W99" s="177" t="e">
        <f>'CONSOMMATIONS kWh PCI'!Z$34/'RIGUEUR CLIMATIQUE'!Z$33/PATRIMOINE!AE$5</f>
        <v>#DIV/0!</v>
      </c>
      <c r="X99" s="4"/>
      <c r="Y99" s="180">
        <f t="shared" si="48"/>
        <v>0.192640687935001</v>
      </c>
    </row>
    <row r="100" spans="1:25" s="105" customFormat="1" ht="24.95" customHeight="1" x14ac:dyDescent="0.25">
      <c r="A100" s="181">
        <f t="shared" si="47"/>
        <v>97</v>
      </c>
      <c r="B100" s="72" t="s">
        <v>79</v>
      </c>
      <c r="C100" s="177" t="e">
        <f>'CONSOMMATIONS kWh PCI'!F$51/'RIGUEUR CLIMATIQUE'!F$33/PATRIMOINE!K$5</f>
        <v>#DIV/0!</v>
      </c>
      <c r="D100" s="177" t="e">
        <f>'CONSOMMATIONS kWh PCI'!G$51/'RIGUEUR CLIMATIQUE'!G$33/PATRIMOINE!L$5</f>
        <v>#DIV/0!</v>
      </c>
      <c r="E100" s="177">
        <f>'CONSOMMATIONS kWh PCI'!H$51/'RIGUEUR CLIMATIQUE'!H$33/PATRIMOINE!M$5</f>
        <v>0</v>
      </c>
      <c r="F100" s="177">
        <f>'CONSOMMATIONS kWh PCI'!I$51/'RIGUEUR CLIMATIQUE'!I$33/PATRIMOINE!N$5</f>
        <v>0</v>
      </c>
      <c r="G100" s="177">
        <f>'CONSOMMATIONS kWh PCI'!J$51/'RIGUEUR CLIMATIQUE'!J$33/PATRIMOINE!O$5</f>
        <v>0</v>
      </c>
      <c r="H100" s="177">
        <f>'CONSOMMATIONS kWh PCI'!K$51/'RIGUEUR CLIMATIQUE'!K$33/PATRIMOINE!P$5</f>
        <v>0</v>
      </c>
      <c r="I100" s="177">
        <f>'CONSOMMATIONS kWh PCI'!L$51/'RIGUEUR CLIMATIQUE'!L$33/PATRIMOINE!Q$5</f>
        <v>0</v>
      </c>
      <c r="J100" s="177">
        <f>'CONSOMMATIONS kWh PCI'!M$51/'RIGUEUR CLIMATIQUE'!M$33/PATRIMOINE!R$5</f>
        <v>0</v>
      </c>
      <c r="K100" s="177">
        <f>'CONSOMMATIONS kWh PCI'!N$51/'RIGUEUR CLIMATIQUE'!N$33/PATRIMOINE!S$5</f>
        <v>0</v>
      </c>
      <c r="L100" s="177">
        <f>'CONSOMMATIONS kWh PCI'!O$51/'RIGUEUR CLIMATIQUE'!O$33/PATRIMOINE!T$5</f>
        <v>0</v>
      </c>
      <c r="M100" s="177">
        <f>'CONSOMMATIONS kWh PCI'!P$51/'RIGUEUR CLIMATIQUE'!P$33/PATRIMOINE!U$5</f>
        <v>0</v>
      </c>
      <c r="N100" s="177">
        <f>'CONSOMMATIONS kWh PCI'!Q$51/'RIGUEUR CLIMATIQUE'!Q$33/PATRIMOINE!V$5</f>
        <v>0</v>
      </c>
      <c r="O100" s="177">
        <f>'CONSOMMATIONS kWh PCI'!R$51/'RIGUEUR CLIMATIQUE'!R$33/PATRIMOINE!W$5</f>
        <v>0</v>
      </c>
      <c r="P100" s="177" t="e">
        <f>'CONSOMMATIONS kWh PCI'!S$51/'RIGUEUR CLIMATIQUE'!S$33/PATRIMOINE!X$5</f>
        <v>#DIV/0!</v>
      </c>
      <c r="Q100" s="177" t="e">
        <f>'CONSOMMATIONS kWh PCI'!T$51/'RIGUEUR CLIMATIQUE'!T$33/PATRIMOINE!Y$5</f>
        <v>#DIV/0!</v>
      </c>
      <c r="R100" s="177" t="e">
        <f>'CONSOMMATIONS kWh PCI'!U$51/'RIGUEUR CLIMATIQUE'!U$33/PATRIMOINE!Z$5</f>
        <v>#DIV/0!</v>
      </c>
      <c r="S100" s="177" t="e">
        <f>'CONSOMMATIONS kWh PCI'!V$51/'RIGUEUR CLIMATIQUE'!V$33/PATRIMOINE!AA$5</f>
        <v>#DIV/0!</v>
      </c>
      <c r="T100" s="177" t="e">
        <f>'CONSOMMATIONS kWh PCI'!W$51/'RIGUEUR CLIMATIQUE'!W$33/PATRIMOINE!AB$5</f>
        <v>#DIV/0!</v>
      </c>
      <c r="U100" s="177" t="e">
        <f>'CONSOMMATIONS kWh PCI'!X$51/'RIGUEUR CLIMATIQUE'!X$33/PATRIMOINE!AC$5</f>
        <v>#DIV/0!</v>
      </c>
      <c r="V100" s="177" t="e">
        <f>'CONSOMMATIONS kWh PCI'!Y$51/'RIGUEUR CLIMATIQUE'!Y$33/PATRIMOINE!AD$5</f>
        <v>#DIV/0!</v>
      </c>
      <c r="W100" s="177" t="e">
        <f>'CONSOMMATIONS kWh PCI'!Z$51/'RIGUEUR CLIMATIQUE'!Z$33/PATRIMOINE!AE$5</f>
        <v>#DIV/0!</v>
      </c>
      <c r="X100" s="4"/>
      <c r="Y100" s="180">
        <f t="shared" si="48"/>
        <v>0</v>
      </c>
    </row>
    <row r="101" spans="1:25" s="105" customFormat="1" ht="24.95" customHeight="1" x14ac:dyDescent="0.25">
      <c r="A101" s="181">
        <f t="shared" si="47"/>
        <v>98</v>
      </c>
      <c r="B101" s="72" t="s">
        <v>80</v>
      </c>
      <c r="C101" s="177" t="e">
        <f>'CONSOMMATIONS kWh PCI'!F$67/'RIGUEUR CLIMATIQUE'!F$33/PATRIMOINE!K$5</f>
        <v>#DIV/0!</v>
      </c>
      <c r="D101" s="177" t="e">
        <f>'CONSOMMATIONS kWh PCI'!G$67/'RIGUEUR CLIMATIQUE'!G$33/PATRIMOINE!L$5</f>
        <v>#DIV/0!</v>
      </c>
      <c r="E101" s="177">
        <f>'CONSOMMATIONS kWh PCI'!H$67/'RIGUEUR CLIMATIQUE'!H$33/PATRIMOINE!M$5</f>
        <v>0</v>
      </c>
      <c r="F101" s="177">
        <f>'CONSOMMATIONS kWh PCI'!I$67/'RIGUEUR CLIMATIQUE'!I$33/PATRIMOINE!N$5</f>
        <v>0</v>
      </c>
      <c r="G101" s="177">
        <f>'CONSOMMATIONS kWh PCI'!J$67/'RIGUEUR CLIMATIQUE'!J$33/PATRIMOINE!O$5</f>
        <v>0</v>
      </c>
      <c r="H101" s="177">
        <f>'CONSOMMATIONS kWh PCI'!K$67/'RIGUEUR CLIMATIQUE'!K$33/PATRIMOINE!P$5</f>
        <v>0</v>
      </c>
      <c r="I101" s="177">
        <f>'CONSOMMATIONS kWh PCI'!L$67/'RIGUEUR CLIMATIQUE'!L$33/PATRIMOINE!Q$5</f>
        <v>0</v>
      </c>
      <c r="J101" s="177">
        <f>'CONSOMMATIONS kWh PCI'!M$67/'RIGUEUR CLIMATIQUE'!M$33/PATRIMOINE!R$5</f>
        <v>0</v>
      </c>
      <c r="K101" s="177">
        <f>'CONSOMMATIONS kWh PCI'!N$67/'RIGUEUR CLIMATIQUE'!N$33/PATRIMOINE!S$5</f>
        <v>0</v>
      </c>
      <c r="L101" s="177">
        <f>'CONSOMMATIONS kWh PCI'!O$67/'RIGUEUR CLIMATIQUE'!O$33/PATRIMOINE!T$5</f>
        <v>0</v>
      </c>
      <c r="M101" s="177">
        <f>'CONSOMMATIONS kWh PCI'!P$67/'RIGUEUR CLIMATIQUE'!P$33/PATRIMOINE!U$5</f>
        <v>0</v>
      </c>
      <c r="N101" s="177">
        <f>'CONSOMMATIONS kWh PCI'!Q$67/'RIGUEUR CLIMATIQUE'!Q$33/PATRIMOINE!V$5</f>
        <v>0</v>
      </c>
      <c r="O101" s="177">
        <f>'CONSOMMATIONS kWh PCI'!R$67/'RIGUEUR CLIMATIQUE'!R$33/PATRIMOINE!W$5</f>
        <v>0</v>
      </c>
      <c r="P101" s="177" t="e">
        <f>'CONSOMMATIONS kWh PCI'!S$67/'RIGUEUR CLIMATIQUE'!S$33/PATRIMOINE!X$5</f>
        <v>#DIV/0!</v>
      </c>
      <c r="Q101" s="177" t="e">
        <f>'CONSOMMATIONS kWh PCI'!T$67/'RIGUEUR CLIMATIQUE'!T$33/PATRIMOINE!Y$5</f>
        <v>#DIV/0!</v>
      </c>
      <c r="R101" s="177" t="e">
        <f>'CONSOMMATIONS kWh PCI'!U$67/'RIGUEUR CLIMATIQUE'!U$33/PATRIMOINE!Z$5</f>
        <v>#DIV/0!</v>
      </c>
      <c r="S101" s="177" t="e">
        <f>'CONSOMMATIONS kWh PCI'!V$67/'RIGUEUR CLIMATIQUE'!V$33/PATRIMOINE!AA$5</f>
        <v>#DIV/0!</v>
      </c>
      <c r="T101" s="177" t="e">
        <f>'CONSOMMATIONS kWh PCI'!W$67/'RIGUEUR CLIMATIQUE'!W$33/PATRIMOINE!AB$5</f>
        <v>#DIV/0!</v>
      </c>
      <c r="U101" s="177" t="e">
        <f>'CONSOMMATIONS kWh PCI'!X$67/'RIGUEUR CLIMATIQUE'!X$33/PATRIMOINE!AC$5</f>
        <v>#DIV/0!</v>
      </c>
      <c r="V101" s="177" t="e">
        <f>'CONSOMMATIONS kWh PCI'!Y$67/'RIGUEUR CLIMATIQUE'!Y$33/PATRIMOINE!AD$5</f>
        <v>#DIV/0!</v>
      </c>
      <c r="W101" s="177" t="e">
        <f>'CONSOMMATIONS kWh PCI'!Z$67/'RIGUEUR CLIMATIQUE'!Z$33/PATRIMOINE!AE$5</f>
        <v>#DIV/0!</v>
      </c>
      <c r="X101" s="4"/>
      <c r="Y101" s="180">
        <f t="shared" si="48"/>
        <v>0</v>
      </c>
    </row>
    <row r="102" spans="1:25" s="105" customFormat="1" ht="24.95" customHeight="1" x14ac:dyDescent="0.25">
      <c r="A102" s="181">
        <f t="shared" si="47"/>
        <v>99</v>
      </c>
      <c r="B102" s="72" t="s">
        <v>0</v>
      </c>
      <c r="C102" s="177" t="e">
        <f>'CONSOMMATIONS kWh PCI'!F$83/'RIGUEUR CLIMATIQUE'!F$33/PATRIMOINE!K$5</f>
        <v>#DIV/0!</v>
      </c>
      <c r="D102" s="177" t="e">
        <f>'CONSOMMATIONS kWh PCI'!G$83/'RIGUEUR CLIMATIQUE'!G$33/PATRIMOINE!L$5</f>
        <v>#DIV/0!</v>
      </c>
      <c r="E102" s="177">
        <f>'CONSOMMATIONS kWh PCI'!H$83/'RIGUEUR CLIMATIQUE'!H$33/PATRIMOINE!M$5</f>
        <v>0</v>
      </c>
      <c r="F102" s="177">
        <f>'CONSOMMATIONS kWh PCI'!I$83/'RIGUEUR CLIMATIQUE'!I$33/PATRIMOINE!N$5</f>
        <v>0</v>
      </c>
      <c r="G102" s="177">
        <f>'CONSOMMATIONS kWh PCI'!J$83/'RIGUEUR CLIMATIQUE'!J$33/PATRIMOINE!O$5</f>
        <v>0</v>
      </c>
      <c r="H102" s="177">
        <f>'CONSOMMATIONS kWh PCI'!K$83/'RIGUEUR CLIMATIQUE'!K$33/PATRIMOINE!P$5</f>
        <v>0</v>
      </c>
      <c r="I102" s="177">
        <f>'CONSOMMATIONS kWh PCI'!L$83/'RIGUEUR CLIMATIQUE'!L$33/PATRIMOINE!Q$5</f>
        <v>0</v>
      </c>
      <c r="J102" s="177">
        <f>'CONSOMMATIONS kWh PCI'!M$83/'RIGUEUR CLIMATIQUE'!M$33/PATRIMOINE!R$5</f>
        <v>0</v>
      </c>
      <c r="K102" s="177">
        <f>'CONSOMMATIONS kWh PCI'!N$83/'RIGUEUR CLIMATIQUE'!N$33/PATRIMOINE!S$5</f>
        <v>0</v>
      </c>
      <c r="L102" s="177">
        <f>'CONSOMMATIONS kWh PCI'!O$83/'RIGUEUR CLIMATIQUE'!O$33/PATRIMOINE!T$5</f>
        <v>0</v>
      </c>
      <c r="M102" s="177">
        <f>'CONSOMMATIONS kWh PCI'!P$83/'RIGUEUR CLIMATIQUE'!P$33/PATRIMOINE!U$5</f>
        <v>0</v>
      </c>
      <c r="N102" s="177">
        <f>'CONSOMMATIONS kWh PCI'!Q$83/'RIGUEUR CLIMATIQUE'!Q$33/PATRIMOINE!V$5</f>
        <v>0</v>
      </c>
      <c r="O102" s="177">
        <f>'CONSOMMATIONS kWh PCI'!R$83/'RIGUEUR CLIMATIQUE'!R$33/PATRIMOINE!W$5</f>
        <v>0</v>
      </c>
      <c r="P102" s="177" t="e">
        <f>'CONSOMMATIONS kWh PCI'!S$83/'RIGUEUR CLIMATIQUE'!S$33/PATRIMOINE!X$5</f>
        <v>#DIV/0!</v>
      </c>
      <c r="Q102" s="177" t="e">
        <f>'CONSOMMATIONS kWh PCI'!T$83/'RIGUEUR CLIMATIQUE'!T$33/PATRIMOINE!Y$5</f>
        <v>#DIV/0!</v>
      </c>
      <c r="R102" s="177" t="e">
        <f>'CONSOMMATIONS kWh PCI'!U$83/'RIGUEUR CLIMATIQUE'!U$33/PATRIMOINE!Z$5</f>
        <v>#DIV/0!</v>
      </c>
      <c r="S102" s="177" t="e">
        <f>'CONSOMMATIONS kWh PCI'!V$83/'RIGUEUR CLIMATIQUE'!V$33/PATRIMOINE!AA$5</f>
        <v>#DIV/0!</v>
      </c>
      <c r="T102" s="177" t="e">
        <f>'CONSOMMATIONS kWh PCI'!W$83/'RIGUEUR CLIMATIQUE'!W$33/PATRIMOINE!AB$5</f>
        <v>#DIV/0!</v>
      </c>
      <c r="U102" s="177" t="e">
        <f>'CONSOMMATIONS kWh PCI'!X$83/'RIGUEUR CLIMATIQUE'!X$33/PATRIMOINE!AC$5</f>
        <v>#DIV/0!</v>
      </c>
      <c r="V102" s="177" t="e">
        <f>'CONSOMMATIONS kWh PCI'!Y$83/'RIGUEUR CLIMATIQUE'!Y$33/PATRIMOINE!AD$5</f>
        <v>#DIV/0!</v>
      </c>
      <c r="W102" s="177" t="e">
        <f>'CONSOMMATIONS kWh PCI'!Z$83/'RIGUEUR CLIMATIQUE'!Z$33/PATRIMOINE!AE$5</f>
        <v>#DIV/0!</v>
      </c>
      <c r="X102" s="4"/>
      <c r="Y102" s="180">
        <f t="shared" si="48"/>
        <v>0</v>
      </c>
    </row>
    <row r="103" spans="1:25" s="105" customFormat="1" ht="24.95" customHeight="1" x14ac:dyDescent="0.25">
      <c r="A103" s="181">
        <f t="shared" si="47"/>
        <v>100</v>
      </c>
      <c r="B103" s="72" t="s">
        <v>39</v>
      </c>
      <c r="C103" s="177" t="e">
        <f>'CONSOMMATIONS kWh PCI'!F$99/'RIGUEUR CLIMATIQUE'!F$33/PATRIMOINE!K$5</f>
        <v>#DIV/0!</v>
      </c>
      <c r="D103" s="177" t="e">
        <f>'CONSOMMATIONS kWh PCI'!G$99/'RIGUEUR CLIMATIQUE'!G$33/PATRIMOINE!L$5</f>
        <v>#DIV/0!</v>
      </c>
      <c r="E103" s="177">
        <f>'CONSOMMATIONS kWh PCI'!H$99/'RIGUEUR CLIMATIQUE'!H$33/PATRIMOINE!M$5</f>
        <v>0</v>
      </c>
      <c r="F103" s="177">
        <f>'CONSOMMATIONS kWh PCI'!I$99/'RIGUEUR CLIMATIQUE'!I$33/PATRIMOINE!N$5</f>
        <v>0</v>
      </c>
      <c r="G103" s="177">
        <f>'CONSOMMATIONS kWh PCI'!J$99/'RIGUEUR CLIMATIQUE'!J$33/PATRIMOINE!O$5</f>
        <v>0</v>
      </c>
      <c r="H103" s="177">
        <f>'CONSOMMATIONS kWh PCI'!K$99/'RIGUEUR CLIMATIQUE'!K$33/PATRIMOINE!P$5</f>
        <v>0</v>
      </c>
      <c r="I103" s="177">
        <f>'CONSOMMATIONS kWh PCI'!L$99/'RIGUEUR CLIMATIQUE'!L$33/PATRIMOINE!Q$5</f>
        <v>0</v>
      </c>
      <c r="J103" s="177">
        <f>'CONSOMMATIONS kWh PCI'!M$99/'RIGUEUR CLIMATIQUE'!M$33/PATRIMOINE!R$5</f>
        <v>0</v>
      </c>
      <c r="K103" s="177">
        <f>'CONSOMMATIONS kWh PCI'!N$99/'RIGUEUR CLIMATIQUE'!N$33/PATRIMOINE!S$5</f>
        <v>3.271680471974176E-4</v>
      </c>
      <c r="L103" s="177">
        <f>'CONSOMMATIONS kWh PCI'!O$99/'RIGUEUR CLIMATIQUE'!O$33/PATRIMOINE!T$5</f>
        <v>0</v>
      </c>
      <c r="M103" s="177">
        <f>'CONSOMMATIONS kWh PCI'!P$99/'RIGUEUR CLIMATIQUE'!P$33/PATRIMOINE!U$5</f>
        <v>2.8736169715020088E-4</v>
      </c>
      <c r="N103" s="177">
        <f>'CONSOMMATIONS kWh PCI'!Q$99/'RIGUEUR CLIMATIQUE'!Q$33/PATRIMOINE!V$5</f>
        <v>0</v>
      </c>
      <c r="O103" s="177">
        <f>'CONSOMMATIONS kWh PCI'!R$99/'RIGUEUR CLIMATIQUE'!R$33/PATRIMOINE!W$5</f>
        <v>0</v>
      </c>
      <c r="P103" s="177" t="e">
        <f>'CONSOMMATIONS kWh PCI'!S$99/'RIGUEUR CLIMATIQUE'!S$33/PATRIMOINE!X$5</f>
        <v>#DIV/0!</v>
      </c>
      <c r="Q103" s="177" t="e">
        <f>'CONSOMMATIONS kWh PCI'!T$99/'RIGUEUR CLIMATIQUE'!T$33/PATRIMOINE!Y$5</f>
        <v>#DIV/0!</v>
      </c>
      <c r="R103" s="177" t="e">
        <f>'CONSOMMATIONS kWh PCI'!U$99/'RIGUEUR CLIMATIQUE'!U$33/PATRIMOINE!Z$5</f>
        <v>#DIV/0!</v>
      </c>
      <c r="S103" s="177" t="e">
        <f>'CONSOMMATIONS kWh PCI'!V$99/'RIGUEUR CLIMATIQUE'!V$33/PATRIMOINE!AA$5</f>
        <v>#DIV/0!</v>
      </c>
      <c r="T103" s="177" t="e">
        <f>'CONSOMMATIONS kWh PCI'!W$99/'RIGUEUR CLIMATIQUE'!W$33/PATRIMOINE!AB$5</f>
        <v>#DIV/0!</v>
      </c>
      <c r="U103" s="177" t="e">
        <f>'CONSOMMATIONS kWh PCI'!X$99/'RIGUEUR CLIMATIQUE'!X$33/PATRIMOINE!AC$5</f>
        <v>#DIV/0!</v>
      </c>
      <c r="V103" s="177" t="e">
        <f>'CONSOMMATIONS kWh PCI'!Y$99/'RIGUEUR CLIMATIQUE'!Y$33/PATRIMOINE!AD$5</f>
        <v>#DIV/0!</v>
      </c>
      <c r="W103" s="177" t="e">
        <f>'CONSOMMATIONS kWh PCI'!Z$99/'RIGUEUR CLIMATIQUE'!Z$33/PATRIMOINE!AE$5</f>
        <v>#DIV/0!</v>
      </c>
      <c r="X103" s="4"/>
      <c r="Y103" s="180">
        <f t="shared" si="48"/>
        <v>0</v>
      </c>
    </row>
    <row r="104" spans="1:25" s="105" customFormat="1" ht="24.95" customHeight="1" x14ac:dyDescent="0.25">
      <c r="A104" s="181">
        <f t="shared" si="47"/>
        <v>101</v>
      </c>
      <c r="B104" s="72" t="s">
        <v>81</v>
      </c>
      <c r="C104" s="177" t="e">
        <f>'CONSOMMATIONS kWh PCI'!F$115/'RIGUEUR CLIMATIQUE'!F$33/PATRIMOINE!K$5</f>
        <v>#DIV/0!</v>
      </c>
      <c r="D104" s="177" t="e">
        <f>'CONSOMMATIONS kWh PCI'!G$115/'RIGUEUR CLIMATIQUE'!G$33/PATRIMOINE!L$5</f>
        <v>#DIV/0!</v>
      </c>
      <c r="E104" s="177">
        <f>'CONSOMMATIONS kWh PCI'!H$115/'RIGUEUR CLIMATIQUE'!H$33/PATRIMOINE!M$5</f>
        <v>0</v>
      </c>
      <c r="F104" s="177">
        <f>'CONSOMMATIONS kWh PCI'!I$115/'RIGUEUR CLIMATIQUE'!I$33/PATRIMOINE!N$5</f>
        <v>0</v>
      </c>
      <c r="G104" s="177">
        <f>'CONSOMMATIONS kWh PCI'!J$115/'RIGUEUR CLIMATIQUE'!J$33/PATRIMOINE!O$5</f>
        <v>0</v>
      </c>
      <c r="H104" s="177">
        <f>'CONSOMMATIONS kWh PCI'!K$115/'RIGUEUR CLIMATIQUE'!K$33/PATRIMOINE!P$5</f>
        <v>0</v>
      </c>
      <c r="I104" s="177">
        <f>'CONSOMMATIONS kWh PCI'!L$115/'RIGUEUR CLIMATIQUE'!L$33/PATRIMOINE!Q$5</f>
        <v>0</v>
      </c>
      <c r="J104" s="177">
        <f>'CONSOMMATIONS kWh PCI'!M$115/'RIGUEUR CLIMATIQUE'!M$33/PATRIMOINE!R$5</f>
        <v>0</v>
      </c>
      <c r="K104" s="177">
        <f>'CONSOMMATIONS kWh PCI'!N$115/'RIGUEUR CLIMATIQUE'!N$33/PATRIMOINE!S$5</f>
        <v>0</v>
      </c>
      <c r="L104" s="177">
        <f>'CONSOMMATIONS kWh PCI'!O$115/'RIGUEUR CLIMATIQUE'!O$33/PATRIMOINE!T$5</f>
        <v>0</v>
      </c>
      <c r="M104" s="177">
        <f>'CONSOMMATIONS kWh PCI'!P$115/'RIGUEUR CLIMATIQUE'!P$33/PATRIMOINE!U$5</f>
        <v>0</v>
      </c>
      <c r="N104" s="177">
        <f>'CONSOMMATIONS kWh PCI'!Q$115/'RIGUEUR CLIMATIQUE'!Q$33/PATRIMOINE!V$5</f>
        <v>0</v>
      </c>
      <c r="O104" s="177">
        <f>'CONSOMMATIONS kWh PCI'!R$115/'RIGUEUR CLIMATIQUE'!R$33/PATRIMOINE!W$5</f>
        <v>0</v>
      </c>
      <c r="P104" s="177" t="e">
        <f>'CONSOMMATIONS kWh PCI'!S$115/'RIGUEUR CLIMATIQUE'!S$33/PATRIMOINE!X$5</f>
        <v>#DIV/0!</v>
      </c>
      <c r="Q104" s="177" t="e">
        <f>'CONSOMMATIONS kWh PCI'!T$115/'RIGUEUR CLIMATIQUE'!T$33/PATRIMOINE!Y$5</f>
        <v>#DIV/0!</v>
      </c>
      <c r="R104" s="177" t="e">
        <f>'CONSOMMATIONS kWh PCI'!U$115/'RIGUEUR CLIMATIQUE'!U$33/PATRIMOINE!Z$5</f>
        <v>#DIV/0!</v>
      </c>
      <c r="S104" s="177" t="e">
        <f>'CONSOMMATIONS kWh PCI'!V$115/'RIGUEUR CLIMATIQUE'!V$33/PATRIMOINE!AA$5</f>
        <v>#DIV/0!</v>
      </c>
      <c r="T104" s="177" t="e">
        <f>'CONSOMMATIONS kWh PCI'!W$115/'RIGUEUR CLIMATIQUE'!W$33/PATRIMOINE!AB$5</f>
        <v>#DIV/0!</v>
      </c>
      <c r="U104" s="177" t="e">
        <f>'CONSOMMATIONS kWh PCI'!X$115/'RIGUEUR CLIMATIQUE'!X$33/PATRIMOINE!AC$5</f>
        <v>#DIV/0!</v>
      </c>
      <c r="V104" s="177" t="e">
        <f>'CONSOMMATIONS kWh PCI'!Y$115/'RIGUEUR CLIMATIQUE'!Y$33/PATRIMOINE!AD$5</f>
        <v>#DIV/0!</v>
      </c>
      <c r="W104" s="177" t="e">
        <f>'CONSOMMATIONS kWh PCI'!Z$115/'RIGUEUR CLIMATIQUE'!Z$33/PATRIMOINE!AE$5</f>
        <v>#DIV/0!</v>
      </c>
      <c r="X104" s="4"/>
      <c r="Y104" s="180">
        <f t="shared" si="48"/>
        <v>0</v>
      </c>
    </row>
    <row r="105" spans="1:25" s="105" customFormat="1" ht="24.95" customHeight="1" x14ac:dyDescent="0.25">
      <c r="A105" s="181">
        <f t="shared" si="47"/>
        <v>102</v>
      </c>
      <c r="B105" s="72" t="s">
        <v>82</v>
      </c>
      <c r="C105" s="177" t="e">
        <f>'CONSOMMATIONS kWh PCI'!F$131/'RIGUEUR CLIMATIQUE'!F$33/PATRIMOINE!K$5</f>
        <v>#DIV/0!</v>
      </c>
      <c r="D105" s="177" t="e">
        <f>'CONSOMMATIONS kWh PCI'!G$131/'RIGUEUR CLIMATIQUE'!G$33/PATRIMOINE!L$5</f>
        <v>#DIV/0!</v>
      </c>
      <c r="E105" s="177">
        <f>'CONSOMMATIONS kWh PCI'!H$131/'RIGUEUR CLIMATIQUE'!H$33/PATRIMOINE!M$5</f>
        <v>0</v>
      </c>
      <c r="F105" s="177">
        <f>'CONSOMMATIONS kWh PCI'!I$131/'RIGUEUR CLIMATIQUE'!I$33/PATRIMOINE!N$5</f>
        <v>0</v>
      </c>
      <c r="G105" s="177">
        <f>'CONSOMMATIONS kWh PCI'!J$131/'RIGUEUR CLIMATIQUE'!J$33/PATRIMOINE!O$5</f>
        <v>0</v>
      </c>
      <c r="H105" s="177">
        <f>'CONSOMMATIONS kWh PCI'!K$131/'RIGUEUR CLIMATIQUE'!K$33/PATRIMOINE!P$5</f>
        <v>0</v>
      </c>
      <c r="I105" s="177">
        <f>'CONSOMMATIONS kWh PCI'!L$131/'RIGUEUR CLIMATIQUE'!L$33/PATRIMOINE!Q$5</f>
        <v>0</v>
      </c>
      <c r="J105" s="177">
        <f>'CONSOMMATIONS kWh PCI'!M$131/'RIGUEUR CLIMATIQUE'!M$33/PATRIMOINE!R$5</f>
        <v>0</v>
      </c>
      <c r="K105" s="177">
        <f>'CONSOMMATIONS kWh PCI'!N$131/'RIGUEUR CLIMATIQUE'!N$33/PATRIMOINE!S$5</f>
        <v>0</v>
      </c>
      <c r="L105" s="177">
        <f>'CONSOMMATIONS kWh PCI'!O$131/'RIGUEUR CLIMATIQUE'!O$33/PATRIMOINE!T$5</f>
        <v>0</v>
      </c>
      <c r="M105" s="177">
        <f>'CONSOMMATIONS kWh PCI'!P$131/'RIGUEUR CLIMATIQUE'!P$33/PATRIMOINE!U$5</f>
        <v>0</v>
      </c>
      <c r="N105" s="177">
        <f>'CONSOMMATIONS kWh PCI'!Q$131/'RIGUEUR CLIMATIQUE'!Q$33/PATRIMOINE!V$5</f>
        <v>0</v>
      </c>
      <c r="O105" s="177">
        <f>'CONSOMMATIONS kWh PCI'!R$131/'RIGUEUR CLIMATIQUE'!R$33/PATRIMOINE!W$5</f>
        <v>0</v>
      </c>
      <c r="P105" s="177" t="e">
        <f>'CONSOMMATIONS kWh PCI'!S$131/'RIGUEUR CLIMATIQUE'!S$33/PATRIMOINE!X$5</f>
        <v>#DIV/0!</v>
      </c>
      <c r="Q105" s="177" t="e">
        <f>'CONSOMMATIONS kWh PCI'!T$131/'RIGUEUR CLIMATIQUE'!T$33/PATRIMOINE!Y$5</f>
        <v>#DIV/0!</v>
      </c>
      <c r="R105" s="177" t="e">
        <f>'CONSOMMATIONS kWh PCI'!U$131/'RIGUEUR CLIMATIQUE'!U$33/PATRIMOINE!Z$5</f>
        <v>#DIV/0!</v>
      </c>
      <c r="S105" s="177" t="e">
        <f>'CONSOMMATIONS kWh PCI'!V$131/'RIGUEUR CLIMATIQUE'!V$33/PATRIMOINE!AA$5</f>
        <v>#DIV/0!</v>
      </c>
      <c r="T105" s="177" t="e">
        <f>'CONSOMMATIONS kWh PCI'!W$131/'RIGUEUR CLIMATIQUE'!W$33/PATRIMOINE!AB$5</f>
        <v>#DIV/0!</v>
      </c>
      <c r="U105" s="177" t="e">
        <f>'CONSOMMATIONS kWh PCI'!X$131/'RIGUEUR CLIMATIQUE'!X$33/PATRIMOINE!AC$5</f>
        <v>#DIV/0!</v>
      </c>
      <c r="V105" s="177" t="e">
        <f>'CONSOMMATIONS kWh PCI'!Y$131/'RIGUEUR CLIMATIQUE'!Y$33/PATRIMOINE!AD$5</f>
        <v>#DIV/0!</v>
      </c>
      <c r="W105" s="177" t="e">
        <f>'CONSOMMATIONS kWh PCI'!Z$131/'RIGUEUR CLIMATIQUE'!Z$33/PATRIMOINE!AE$5</f>
        <v>#DIV/0!</v>
      </c>
      <c r="X105" s="4"/>
      <c r="Y105" s="180">
        <f t="shared" si="48"/>
        <v>0</v>
      </c>
    </row>
    <row r="106" spans="1:25" s="105" customFormat="1" ht="24.95" customHeight="1" x14ac:dyDescent="0.25">
      <c r="A106" s="181">
        <f t="shared" si="47"/>
        <v>103</v>
      </c>
      <c r="B106" s="72" t="s">
        <v>151</v>
      </c>
      <c r="C106" s="177" t="e">
        <f>'CONSOMMATIONS kWh PCI'!F$179/'RIGUEUR CLIMATIQUE'!F$33/PATRIMOINE!K$5</f>
        <v>#DIV/0!</v>
      </c>
      <c r="D106" s="177" t="e">
        <f>'CONSOMMATIONS kWh PCI'!G$179/'RIGUEUR CLIMATIQUE'!G$33/PATRIMOINE!L$5</f>
        <v>#DIV/0!</v>
      </c>
      <c r="E106" s="177">
        <f>'CONSOMMATIONS kWh PCI'!H$179/'RIGUEUR CLIMATIQUE'!H$33/PATRIMOINE!M$5</f>
        <v>0</v>
      </c>
      <c r="F106" s="177">
        <f>'CONSOMMATIONS kWh PCI'!I$179/'RIGUEUR CLIMATIQUE'!I$33/PATRIMOINE!N$5</f>
        <v>0</v>
      </c>
      <c r="G106" s="177">
        <f>'CONSOMMATIONS kWh PCI'!J$179/'RIGUEUR CLIMATIQUE'!J$33/PATRIMOINE!O$5</f>
        <v>0</v>
      </c>
      <c r="H106" s="177">
        <f>'CONSOMMATIONS kWh PCI'!K$179/'RIGUEUR CLIMATIQUE'!K$33/PATRIMOINE!P$5</f>
        <v>0</v>
      </c>
      <c r="I106" s="177">
        <f>'CONSOMMATIONS kWh PCI'!L$179/'RIGUEUR CLIMATIQUE'!L$33/PATRIMOINE!Q$5</f>
        <v>0</v>
      </c>
      <c r="J106" s="177">
        <f>'CONSOMMATIONS kWh PCI'!M$179/'RIGUEUR CLIMATIQUE'!M$33/PATRIMOINE!R$5</f>
        <v>0</v>
      </c>
      <c r="K106" s="177">
        <f>'CONSOMMATIONS kWh PCI'!N$179/'RIGUEUR CLIMATIQUE'!N$33/PATRIMOINE!S$5</f>
        <v>0</v>
      </c>
      <c r="L106" s="177">
        <f>'CONSOMMATIONS kWh PCI'!O$179/'RIGUEUR CLIMATIQUE'!O$33/PATRIMOINE!T$5</f>
        <v>0</v>
      </c>
      <c r="M106" s="177">
        <f>'CONSOMMATIONS kWh PCI'!P$179/'RIGUEUR CLIMATIQUE'!P$33/PATRIMOINE!U$5</f>
        <v>0</v>
      </c>
      <c r="N106" s="177">
        <f>'CONSOMMATIONS kWh PCI'!Q$179/'RIGUEUR CLIMATIQUE'!Q$33/PATRIMOINE!V$5</f>
        <v>0</v>
      </c>
      <c r="O106" s="177">
        <f>'CONSOMMATIONS kWh PCI'!R$179/'RIGUEUR CLIMATIQUE'!R$33/PATRIMOINE!W$5</f>
        <v>0</v>
      </c>
      <c r="P106" s="177" t="e">
        <f>'CONSOMMATIONS kWh PCI'!S$179/'RIGUEUR CLIMATIQUE'!S$33/PATRIMOINE!X$5</f>
        <v>#DIV/0!</v>
      </c>
      <c r="Q106" s="177" t="e">
        <f>'CONSOMMATIONS kWh PCI'!T$179/'RIGUEUR CLIMATIQUE'!T$33/PATRIMOINE!Y$5</f>
        <v>#DIV/0!</v>
      </c>
      <c r="R106" s="177" t="e">
        <f>'CONSOMMATIONS kWh PCI'!U$179/'RIGUEUR CLIMATIQUE'!U$33/PATRIMOINE!Z$5</f>
        <v>#DIV/0!</v>
      </c>
      <c r="S106" s="177" t="e">
        <f>'CONSOMMATIONS kWh PCI'!V$179/'RIGUEUR CLIMATIQUE'!V$33/PATRIMOINE!AA$5</f>
        <v>#DIV/0!</v>
      </c>
      <c r="T106" s="177" t="e">
        <f>'CONSOMMATIONS kWh PCI'!W$179/'RIGUEUR CLIMATIQUE'!W$33/PATRIMOINE!AB$5</f>
        <v>#DIV/0!</v>
      </c>
      <c r="U106" s="177" t="e">
        <f>'CONSOMMATIONS kWh PCI'!X$179/'RIGUEUR CLIMATIQUE'!X$33/PATRIMOINE!AC$5</f>
        <v>#DIV/0!</v>
      </c>
      <c r="V106" s="177" t="e">
        <f>'CONSOMMATIONS kWh PCI'!Y$179/'RIGUEUR CLIMATIQUE'!Y$33/PATRIMOINE!AD$5</f>
        <v>#DIV/0!</v>
      </c>
      <c r="W106" s="177" t="e">
        <f>'CONSOMMATIONS kWh PCI'!Z$179/'RIGUEUR CLIMATIQUE'!Z$33/PATRIMOINE!AE$5</f>
        <v>#DIV/0!</v>
      </c>
      <c r="X106" s="4"/>
      <c r="Y106" s="180">
        <f t="shared" si="48"/>
        <v>0</v>
      </c>
    </row>
    <row r="107" spans="1:25" s="105" customFormat="1" ht="24.95" customHeight="1" x14ac:dyDescent="0.25">
      <c r="A107" s="181">
        <f t="shared" si="47"/>
        <v>104</v>
      </c>
      <c r="B107" s="72"/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4"/>
      <c r="Y107" s="180"/>
    </row>
    <row r="108" spans="1:25" s="105" customFormat="1" ht="24.95" customHeight="1" x14ac:dyDescent="0.25">
      <c r="A108" s="181">
        <f t="shared" si="47"/>
        <v>105</v>
      </c>
      <c r="B108" s="72" t="s">
        <v>90</v>
      </c>
      <c r="C108" s="194" t="e">
        <f>SUM(C98:C105)</f>
        <v>#DIV/0!</v>
      </c>
      <c r="D108" s="194" t="e">
        <f t="shared" ref="D108:W108" si="87">SUM(D98:D105)</f>
        <v>#DIV/0!</v>
      </c>
      <c r="E108" s="194">
        <f t="shared" si="87"/>
        <v>0.32505571255412435</v>
      </c>
      <c r="F108" s="194">
        <f t="shared" si="87"/>
        <v>0.28652231861676458</v>
      </c>
      <c r="G108" s="194">
        <f t="shared" si="87"/>
        <v>0.25036185601073102</v>
      </c>
      <c r="H108" s="194">
        <f t="shared" si="87"/>
        <v>0.22872456333973989</v>
      </c>
      <c r="I108" s="194">
        <f t="shared" si="87"/>
        <v>0.21922044093403092</v>
      </c>
      <c r="J108" s="194">
        <f t="shared" si="87"/>
        <v>0.22898552175335887</v>
      </c>
      <c r="K108" s="194">
        <f t="shared" si="87"/>
        <v>0.2054021914211025</v>
      </c>
      <c r="L108" s="194">
        <f t="shared" si="87"/>
        <v>0.21264856506823879</v>
      </c>
      <c r="M108" s="194">
        <f t="shared" si="87"/>
        <v>0.26242137847886499</v>
      </c>
      <c r="N108" s="194">
        <f t="shared" si="87"/>
        <v>0.28409253271154045</v>
      </c>
      <c r="O108" s="194">
        <f t="shared" si="87"/>
        <v>0.19077916591833202</v>
      </c>
      <c r="P108" s="194" t="e">
        <f t="shared" si="87"/>
        <v>#DIV/0!</v>
      </c>
      <c r="Q108" s="194" t="e">
        <f t="shared" si="87"/>
        <v>#DIV/0!</v>
      </c>
      <c r="R108" s="194" t="e">
        <f t="shared" si="87"/>
        <v>#DIV/0!</v>
      </c>
      <c r="S108" s="194" t="e">
        <f t="shared" si="87"/>
        <v>#DIV/0!</v>
      </c>
      <c r="T108" s="194" t="e">
        <f t="shared" si="87"/>
        <v>#DIV/0!</v>
      </c>
      <c r="U108" s="194" t="e">
        <f t="shared" si="87"/>
        <v>#DIV/0!</v>
      </c>
      <c r="V108" s="194" t="e">
        <f t="shared" si="87"/>
        <v>#DIV/0!</v>
      </c>
      <c r="W108" s="194" t="e">
        <f t="shared" si="87"/>
        <v>#DIV/0!</v>
      </c>
      <c r="X108" s="4"/>
      <c r="Y108" s="180">
        <f t="shared" si="48"/>
        <v>0.32505571255412435</v>
      </c>
    </row>
    <row r="109" spans="1:25" s="105" customFormat="1" ht="50.1" customHeight="1" x14ac:dyDescent="0.25">
      <c r="A109" s="181">
        <f t="shared" si="47"/>
        <v>106</v>
      </c>
      <c r="B109" s="354" t="s">
        <v>89</v>
      </c>
      <c r="C109" s="356"/>
      <c r="D109" s="356"/>
      <c r="E109" s="356"/>
      <c r="F109" s="356"/>
      <c r="G109" s="356"/>
      <c r="H109" s="356"/>
      <c r="I109" s="356"/>
      <c r="J109" s="356"/>
      <c r="K109" s="356"/>
      <c r="L109" s="356"/>
      <c r="M109" s="356"/>
      <c r="N109" s="356"/>
      <c r="O109" s="356"/>
      <c r="P109" s="356"/>
      <c r="Q109" s="356"/>
      <c r="R109" s="356"/>
      <c r="S109" s="356"/>
      <c r="T109" s="356"/>
      <c r="U109" s="356"/>
      <c r="V109" s="356"/>
      <c r="W109" s="357"/>
      <c r="X109" s="4"/>
      <c r="Y109" s="180"/>
    </row>
    <row r="110" spans="1:25" s="105" customFormat="1" ht="50.1" customHeight="1" x14ac:dyDescent="0.25">
      <c r="A110" s="181">
        <f t="shared" si="47"/>
        <v>107</v>
      </c>
      <c r="B110" s="355"/>
      <c r="C110" s="358" t="s">
        <v>164</v>
      </c>
      <c r="D110" s="358"/>
      <c r="E110" s="358"/>
      <c r="F110" s="358"/>
      <c r="G110" s="358"/>
      <c r="H110" s="358"/>
      <c r="I110" s="358"/>
      <c r="J110" s="358"/>
      <c r="K110" s="358"/>
      <c r="L110" s="358"/>
      <c r="M110" s="358"/>
      <c r="N110" s="358"/>
      <c r="O110" s="358"/>
      <c r="P110" s="358"/>
      <c r="Q110" s="358"/>
      <c r="R110" s="358"/>
      <c r="S110" s="358"/>
      <c r="T110" s="358"/>
      <c r="U110" s="358"/>
      <c r="V110" s="358"/>
      <c r="W110" s="359"/>
      <c r="X110" s="4"/>
      <c r="Y110" s="180"/>
    </row>
    <row r="111" spans="1:25" s="105" customFormat="1" ht="50.1" customHeight="1" x14ac:dyDescent="0.25">
      <c r="A111" s="181">
        <f t="shared" si="47"/>
        <v>108</v>
      </c>
      <c r="B111" s="200" t="s">
        <v>83</v>
      </c>
      <c r="C111" s="201">
        <v>2010</v>
      </c>
      <c r="D111" s="201">
        <f>C111+1</f>
        <v>2011</v>
      </c>
      <c r="E111" s="201">
        <f>D111+1</f>
        <v>2012</v>
      </c>
      <c r="F111" s="201">
        <f t="shared" ref="F111" si="88">E111+1</f>
        <v>2013</v>
      </c>
      <c r="G111" s="201">
        <f t="shared" ref="G111" si="89">F111+1</f>
        <v>2014</v>
      </c>
      <c r="H111" s="201">
        <f t="shared" ref="H111" si="90">G111+1</f>
        <v>2015</v>
      </c>
      <c r="I111" s="201">
        <f t="shared" ref="I111" si="91">H111+1</f>
        <v>2016</v>
      </c>
      <c r="J111" s="201">
        <f t="shared" ref="J111" si="92">I111+1</f>
        <v>2017</v>
      </c>
      <c r="K111" s="201">
        <f t="shared" ref="K111" si="93">J111+1</f>
        <v>2018</v>
      </c>
      <c r="L111" s="201">
        <f t="shared" ref="L111" si="94">K111+1</f>
        <v>2019</v>
      </c>
      <c r="M111" s="201">
        <f t="shared" ref="M111" si="95">L111+1</f>
        <v>2020</v>
      </c>
      <c r="N111" s="201">
        <f t="shared" ref="N111" si="96">M111+1</f>
        <v>2021</v>
      </c>
      <c r="O111" s="201">
        <f t="shared" ref="O111" si="97">N111+1</f>
        <v>2022</v>
      </c>
      <c r="P111" s="201">
        <f t="shared" ref="P111" si="98">O111+1</f>
        <v>2023</v>
      </c>
      <c r="Q111" s="201">
        <f t="shared" ref="Q111" si="99">P111+1</f>
        <v>2024</v>
      </c>
      <c r="R111" s="201">
        <f t="shared" ref="R111" si="100">Q111+1</f>
        <v>2025</v>
      </c>
      <c r="S111" s="201">
        <f t="shared" ref="S111" si="101">R111+1</f>
        <v>2026</v>
      </c>
      <c r="T111" s="201">
        <f t="shared" ref="T111" si="102">S111+1</f>
        <v>2027</v>
      </c>
      <c r="U111" s="201">
        <f t="shared" ref="U111" si="103">T111+1</f>
        <v>2028</v>
      </c>
      <c r="V111" s="201">
        <f t="shared" ref="V111" si="104">U111+1</f>
        <v>2029</v>
      </c>
      <c r="W111" s="201">
        <f t="shared" ref="W111" si="105">V111+1</f>
        <v>2030</v>
      </c>
      <c r="X111" s="4"/>
      <c r="Y111" s="180"/>
    </row>
    <row r="112" spans="1:25" s="105" customFormat="1" ht="24.95" customHeight="1" x14ac:dyDescent="0.25">
      <c r="A112" s="181">
        <f t="shared" si="47"/>
        <v>109</v>
      </c>
      <c r="B112" s="72" t="s">
        <v>37</v>
      </c>
      <c r="C112" s="177" t="e">
        <f t="shared" ref="C112:W112" si="106">(C84/12)*8+(C98/12)*4</f>
        <v>#DIV/0!</v>
      </c>
      <c r="D112" s="177" t="e">
        <f t="shared" si="106"/>
        <v>#DIV/0!</v>
      </c>
      <c r="E112" s="177">
        <f t="shared" si="106"/>
        <v>7.2668240071190646E-2</v>
      </c>
      <c r="F112" s="177">
        <f t="shared" si="106"/>
        <v>6.8588014828941196E-2</v>
      </c>
      <c r="G112" s="177">
        <f t="shared" si="106"/>
        <v>7.8940731947279991E-2</v>
      </c>
      <c r="H112" s="177">
        <f t="shared" si="106"/>
        <v>7.096319448591272E-2</v>
      </c>
      <c r="I112" s="177">
        <f t="shared" si="106"/>
        <v>6.7133298639361863E-2</v>
      </c>
      <c r="J112" s="177">
        <f t="shared" si="106"/>
        <v>6.2590004941730892E-2</v>
      </c>
      <c r="K112" s="177">
        <f t="shared" si="106"/>
        <v>6.2137969830669423E-2</v>
      </c>
      <c r="L112" s="177">
        <f t="shared" si="106"/>
        <v>6.1206261033859427E-2</v>
      </c>
      <c r="M112" s="177">
        <f t="shared" si="106"/>
        <v>7.2349465236191665E-2</v>
      </c>
      <c r="N112" s="177">
        <f t="shared" si="106"/>
        <v>8.020801362591265E-2</v>
      </c>
      <c r="O112" s="177">
        <f t="shared" si="106"/>
        <v>6.8809288198102142E-2</v>
      </c>
      <c r="P112" s="177" t="e">
        <f t="shared" si="106"/>
        <v>#DIV/0!</v>
      </c>
      <c r="Q112" s="177" t="e">
        <f t="shared" si="106"/>
        <v>#DIV/0!</v>
      </c>
      <c r="R112" s="177" t="e">
        <f t="shared" si="106"/>
        <v>#DIV/0!</v>
      </c>
      <c r="S112" s="177" t="e">
        <f t="shared" si="106"/>
        <v>#DIV/0!</v>
      </c>
      <c r="T112" s="177" t="e">
        <f t="shared" si="106"/>
        <v>#DIV/0!</v>
      </c>
      <c r="U112" s="177" t="e">
        <f t="shared" si="106"/>
        <v>#DIV/0!</v>
      </c>
      <c r="V112" s="177" t="e">
        <f t="shared" si="106"/>
        <v>#DIV/0!</v>
      </c>
      <c r="W112" s="177" t="e">
        <f t="shared" si="106"/>
        <v>#DIV/0!</v>
      </c>
      <c r="X112" s="4"/>
      <c r="Y112" s="180">
        <f t="shared" si="48"/>
        <v>7.2668240071190646E-2</v>
      </c>
    </row>
    <row r="113" spans="1:25" s="105" customFormat="1" ht="24.95" customHeight="1" x14ac:dyDescent="0.25">
      <c r="A113" s="181">
        <f t="shared" si="47"/>
        <v>110</v>
      </c>
      <c r="B113" s="72" t="s">
        <v>78</v>
      </c>
      <c r="C113" s="177" t="e">
        <f t="shared" ref="C113:W113" si="107">(C85/12)*8+(C99/12)*4</f>
        <v>#DIV/0!</v>
      </c>
      <c r="D113" s="177" t="e">
        <f t="shared" si="107"/>
        <v>#DIV/0!</v>
      </c>
      <c r="E113" s="177">
        <f t="shared" si="107"/>
        <v>0.10571957222079656</v>
      </c>
      <c r="F113" s="177">
        <f t="shared" si="107"/>
        <v>0.10256445005070786</v>
      </c>
      <c r="G113" s="177">
        <f t="shared" si="107"/>
        <v>9.9065431650245658E-2</v>
      </c>
      <c r="H113" s="177">
        <f t="shared" si="107"/>
        <v>8.6966521986125894E-2</v>
      </c>
      <c r="I113" s="177">
        <f t="shared" si="107"/>
        <v>8.7805385259874608E-2</v>
      </c>
      <c r="J113" s="177">
        <f t="shared" si="107"/>
        <v>8.7027283010399969E-2</v>
      </c>
      <c r="K113" s="177">
        <f t="shared" si="107"/>
        <v>8.926302042304779E-2</v>
      </c>
      <c r="L113" s="177">
        <f t="shared" si="107"/>
        <v>8.8335912522237436E-2</v>
      </c>
      <c r="M113" s="177">
        <f t="shared" si="107"/>
        <v>0.10934265780408173</v>
      </c>
      <c r="N113" s="177">
        <f t="shared" si="107"/>
        <v>9.7970463513602238E-2</v>
      </c>
      <c r="O113" s="177">
        <f t="shared" si="107"/>
        <v>6.7485478283671657E-2</v>
      </c>
      <c r="P113" s="177" t="e">
        <f t="shared" si="107"/>
        <v>#DIV/0!</v>
      </c>
      <c r="Q113" s="177" t="e">
        <f t="shared" si="107"/>
        <v>#DIV/0!</v>
      </c>
      <c r="R113" s="177" t="e">
        <f t="shared" si="107"/>
        <v>#DIV/0!</v>
      </c>
      <c r="S113" s="177" t="e">
        <f t="shared" si="107"/>
        <v>#DIV/0!</v>
      </c>
      <c r="T113" s="177" t="e">
        <f t="shared" si="107"/>
        <v>#DIV/0!</v>
      </c>
      <c r="U113" s="177" t="e">
        <f t="shared" si="107"/>
        <v>#DIV/0!</v>
      </c>
      <c r="V113" s="177" t="e">
        <f t="shared" si="107"/>
        <v>#DIV/0!</v>
      </c>
      <c r="W113" s="177" t="e">
        <f t="shared" si="107"/>
        <v>#DIV/0!</v>
      </c>
      <c r="X113" s="4"/>
      <c r="Y113" s="180">
        <f t="shared" si="48"/>
        <v>0.10571957222079656</v>
      </c>
    </row>
    <row r="114" spans="1:25" s="105" customFormat="1" ht="24.95" customHeight="1" x14ac:dyDescent="0.25">
      <c r="A114" s="181">
        <f t="shared" si="47"/>
        <v>111</v>
      </c>
      <c r="B114" s="72" t="s">
        <v>79</v>
      </c>
      <c r="C114" s="177" t="e">
        <f t="shared" ref="C114:W114" si="108">(C86/12)*8+(C100/12)*4</f>
        <v>#DIV/0!</v>
      </c>
      <c r="D114" s="177" t="e">
        <f t="shared" si="108"/>
        <v>#DIV/0!</v>
      </c>
      <c r="E114" s="177">
        <f t="shared" si="108"/>
        <v>0</v>
      </c>
      <c r="F114" s="177">
        <f t="shared" si="108"/>
        <v>0</v>
      </c>
      <c r="G114" s="177">
        <f t="shared" si="108"/>
        <v>0</v>
      </c>
      <c r="H114" s="177">
        <f t="shared" si="108"/>
        <v>0</v>
      </c>
      <c r="I114" s="177">
        <f t="shared" si="108"/>
        <v>0</v>
      </c>
      <c r="J114" s="177">
        <f t="shared" si="108"/>
        <v>0</v>
      </c>
      <c r="K114" s="177">
        <f t="shared" si="108"/>
        <v>0</v>
      </c>
      <c r="L114" s="177">
        <f t="shared" si="108"/>
        <v>0</v>
      </c>
      <c r="M114" s="177">
        <f t="shared" si="108"/>
        <v>0</v>
      </c>
      <c r="N114" s="177">
        <f t="shared" si="108"/>
        <v>0</v>
      </c>
      <c r="O114" s="177">
        <f t="shared" si="108"/>
        <v>0</v>
      </c>
      <c r="P114" s="177" t="e">
        <f t="shared" si="108"/>
        <v>#DIV/0!</v>
      </c>
      <c r="Q114" s="177" t="e">
        <f t="shared" si="108"/>
        <v>#DIV/0!</v>
      </c>
      <c r="R114" s="177" t="e">
        <f t="shared" si="108"/>
        <v>#DIV/0!</v>
      </c>
      <c r="S114" s="177" t="e">
        <f t="shared" si="108"/>
        <v>#DIV/0!</v>
      </c>
      <c r="T114" s="177" t="e">
        <f t="shared" si="108"/>
        <v>#DIV/0!</v>
      </c>
      <c r="U114" s="177" t="e">
        <f t="shared" si="108"/>
        <v>#DIV/0!</v>
      </c>
      <c r="V114" s="177" t="e">
        <f t="shared" si="108"/>
        <v>#DIV/0!</v>
      </c>
      <c r="W114" s="177" t="e">
        <f t="shared" si="108"/>
        <v>#DIV/0!</v>
      </c>
      <c r="X114" s="4"/>
      <c r="Y114" s="180">
        <f t="shared" si="48"/>
        <v>0</v>
      </c>
    </row>
    <row r="115" spans="1:25" s="105" customFormat="1" ht="24.95" customHeight="1" x14ac:dyDescent="0.25">
      <c r="A115" s="181">
        <f t="shared" si="47"/>
        <v>112</v>
      </c>
      <c r="B115" s="72" t="s">
        <v>80</v>
      </c>
      <c r="C115" s="177" t="e">
        <f t="shared" ref="C115:W115" si="109">(C87/12)*8+(C101/12)*4</f>
        <v>#DIV/0!</v>
      </c>
      <c r="D115" s="177" t="e">
        <f t="shared" si="109"/>
        <v>#DIV/0!</v>
      </c>
      <c r="E115" s="177">
        <f t="shared" si="109"/>
        <v>0</v>
      </c>
      <c r="F115" s="177">
        <f t="shared" si="109"/>
        <v>0</v>
      </c>
      <c r="G115" s="177">
        <f t="shared" si="109"/>
        <v>0</v>
      </c>
      <c r="H115" s="177">
        <f t="shared" si="109"/>
        <v>0</v>
      </c>
      <c r="I115" s="177">
        <f t="shared" si="109"/>
        <v>0</v>
      </c>
      <c r="J115" s="177">
        <f t="shared" si="109"/>
        <v>0</v>
      </c>
      <c r="K115" s="177">
        <f t="shared" si="109"/>
        <v>0</v>
      </c>
      <c r="L115" s="177">
        <f t="shared" si="109"/>
        <v>0</v>
      </c>
      <c r="M115" s="177">
        <f t="shared" si="109"/>
        <v>0</v>
      </c>
      <c r="N115" s="177">
        <f t="shared" si="109"/>
        <v>0</v>
      </c>
      <c r="O115" s="177">
        <f t="shared" si="109"/>
        <v>0</v>
      </c>
      <c r="P115" s="177" t="e">
        <f t="shared" si="109"/>
        <v>#DIV/0!</v>
      </c>
      <c r="Q115" s="177" t="e">
        <f t="shared" si="109"/>
        <v>#DIV/0!</v>
      </c>
      <c r="R115" s="177" t="e">
        <f t="shared" si="109"/>
        <v>#DIV/0!</v>
      </c>
      <c r="S115" s="177" t="e">
        <f t="shared" si="109"/>
        <v>#DIV/0!</v>
      </c>
      <c r="T115" s="177" t="e">
        <f t="shared" si="109"/>
        <v>#DIV/0!</v>
      </c>
      <c r="U115" s="177" t="e">
        <f t="shared" si="109"/>
        <v>#DIV/0!</v>
      </c>
      <c r="V115" s="177" t="e">
        <f t="shared" si="109"/>
        <v>#DIV/0!</v>
      </c>
      <c r="W115" s="177" t="e">
        <f t="shared" si="109"/>
        <v>#DIV/0!</v>
      </c>
      <c r="X115" s="4"/>
      <c r="Y115" s="180">
        <f t="shared" si="48"/>
        <v>0</v>
      </c>
    </row>
    <row r="116" spans="1:25" s="105" customFormat="1" ht="24.95" customHeight="1" x14ac:dyDescent="0.25">
      <c r="A116" s="181">
        <f t="shared" si="47"/>
        <v>113</v>
      </c>
      <c r="B116" s="72" t="s">
        <v>0</v>
      </c>
      <c r="C116" s="177" t="e">
        <f t="shared" ref="C116:W116" si="110">(C88/12)*8+(C102/12)*4</f>
        <v>#DIV/0!</v>
      </c>
      <c r="D116" s="177" t="e">
        <f t="shared" si="110"/>
        <v>#DIV/0!</v>
      </c>
      <c r="E116" s="177">
        <f t="shared" si="110"/>
        <v>0</v>
      </c>
      <c r="F116" s="177">
        <f t="shared" si="110"/>
        <v>0</v>
      </c>
      <c r="G116" s="177">
        <f t="shared" si="110"/>
        <v>0</v>
      </c>
      <c r="H116" s="177">
        <f t="shared" si="110"/>
        <v>0</v>
      </c>
      <c r="I116" s="177">
        <f t="shared" si="110"/>
        <v>0</v>
      </c>
      <c r="J116" s="177">
        <f t="shared" si="110"/>
        <v>0</v>
      </c>
      <c r="K116" s="177">
        <f t="shared" si="110"/>
        <v>0</v>
      </c>
      <c r="L116" s="177">
        <f t="shared" si="110"/>
        <v>0</v>
      </c>
      <c r="M116" s="177">
        <f t="shared" si="110"/>
        <v>0</v>
      </c>
      <c r="N116" s="177">
        <f t="shared" si="110"/>
        <v>0</v>
      </c>
      <c r="O116" s="177">
        <f t="shared" si="110"/>
        <v>0</v>
      </c>
      <c r="P116" s="177" t="e">
        <f t="shared" si="110"/>
        <v>#DIV/0!</v>
      </c>
      <c r="Q116" s="177" t="e">
        <f t="shared" si="110"/>
        <v>#DIV/0!</v>
      </c>
      <c r="R116" s="177" t="e">
        <f t="shared" si="110"/>
        <v>#DIV/0!</v>
      </c>
      <c r="S116" s="177" t="e">
        <f t="shared" si="110"/>
        <v>#DIV/0!</v>
      </c>
      <c r="T116" s="177" t="e">
        <f t="shared" si="110"/>
        <v>#DIV/0!</v>
      </c>
      <c r="U116" s="177" t="e">
        <f t="shared" si="110"/>
        <v>#DIV/0!</v>
      </c>
      <c r="V116" s="177" t="e">
        <f t="shared" si="110"/>
        <v>#DIV/0!</v>
      </c>
      <c r="W116" s="177" t="e">
        <f t="shared" si="110"/>
        <v>#DIV/0!</v>
      </c>
      <c r="X116" s="4"/>
      <c r="Y116" s="180">
        <f t="shared" si="48"/>
        <v>0</v>
      </c>
    </row>
    <row r="117" spans="1:25" s="105" customFormat="1" ht="24.95" customHeight="1" x14ac:dyDescent="0.25">
      <c r="A117" s="181">
        <f t="shared" si="47"/>
        <v>114</v>
      </c>
      <c r="B117" s="72" t="s">
        <v>39</v>
      </c>
      <c r="C117" s="177" t="e">
        <f t="shared" ref="C117:W117" si="111">(C89/12)*8+(C103/12)*4</f>
        <v>#DIV/0!</v>
      </c>
      <c r="D117" s="177" t="e">
        <f t="shared" si="111"/>
        <v>#DIV/0!</v>
      </c>
      <c r="E117" s="177">
        <f t="shared" si="111"/>
        <v>0</v>
      </c>
      <c r="F117" s="177">
        <f t="shared" si="111"/>
        <v>0</v>
      </c>
      <c r="G117" s="177">
        <f t="shared" si="111"/>
        <v>0</v>
      </c>
      <c r="H117" s="177">
        <f t="shared" si="111"/>
        <v>0</v>
      </c>
      <c r="I117" s="177">
        <f t="shared" si="111"/>
        <v>0</v>
      </c>
      <c r="J117" s="177">
        <f t="shared" si="111"/>
        <v>0</v>
      </c>
      <c r="K117" s="177">
        <f t="shared" si="111"/>
        <v>2.4153875742708727E-4</v>
      </c>
      <c r="L117" s="177">
        <f t="shared" si="111"/>
        <v>0</v>
      </c>
      <c r="M117" s="177">
        <f t="shared" si="111"/>
        <v>1.9917810544654993E-4</v>
      </c>
      <c r="N117" s="177">
        <f t="shared" si="111"/>
        <v>0</v>
      </c>
      <c r="O117" s="177">
        <f t="shared" si="111"/>
        <v>0</v>
      </c>
      <c r="P117" s="177" t="e">
        <f t="shared" si="111"/>
        <v>#DIV/0!</v>
      </c>
      <c r="Q117" s="177" t="e">
        <f t="shared" si="111"/>
        <v>#DIV/0!</v>
      </c>
      <c r="R117" s="177" t="e">
        <f t="shared" si="111"/>
        <v>#DIV/0!</v>
      </c>
      <c r="S117" s="177" t="e">
        <f t="shared" si="111"/>
        <v>#DIV/0!</v>
      </c>
      <c r="T117" s="177" t="e">
        <f t="shared" si="111"/>
        <v>#DIV/0!</v>
      </c>
      <c r="U117" s="177" t="e">
        <f t="shared" si="111"/>
        <v>#DIV/0!</v>
      </c>
      <c r="V117" s="177" t="e">
        <f t="shared" si="111"/>
        <v>#DIV/0!</v>
      </c>
      <c r="W117" s="177" t="e">
        <f t="shared" si="111"/>
        <v>#DIV/0!</v>
      </c>
      <c r="X117" s="4"/>
      <c r="Y117" s="180">
        <f t="shared" si="48"/>
        <v>0</v>
      </c>
    </row>
    <row r="118" spans="1:25" s="105" customFormat="1" ht="24.95" customHeight="1" x14ac:dyDescent="0.25">
      <c r="A118" s="181">
        <f t="shared" si="47"/>
        <v>115</v>
      </c>
      <c r="B118" s="72" t="s">
        <v>81</v>
      </c>
      <c r="C118" s="177" t="e">
        <f t="shared" ref="C118:W118" si="112">(C90/12)*8+(C104/12)*4</f>
        <v>#DIV/0!</v>
      </c>
      <c r="D118" s="177" t="e">
        <f t="shared" si="112"/>
        <v>#DIV/0!</v>
      </c>
      <c r="E118" s="177">
        <f t="shared" si="112"/>
        <v>0</v>
      </c>
      <c r="F118" s="177">
        <f t="shared" si="112"/>
        <v>0</v>
      </c>
      <c r="G118" s="177">
        <f t="shared" si="112"/>
        <v>0</v>
      </c>
      <c r="H118" s="177">
        <f t="shared" si="112"/>
        <v>0</v>
      </c>
      <c r="I118" s="177">
        <f t="shared" si="112"/>
        <v>0</v>
      </c>
      <c r="J118" s="177">
        <f t="shared" si="112"/>
        <v>0</v>
      </c>
      <c r="K118" s="177">
        <f t="shared" si="112"/>
        <v>0</v>
      </c>
      <c r="L118" s="177">
        <f t="shared" si="112"/>
        <v>0</v>
      </c>
      <c r="M118" s="177">
        <f t="shared" si="112"/>
        <v>0</v>
      </c>
      <c r="N118" s="177">
        <f t="shared" si="112"/>
        <v>0</v>
      </c>
      <c r="O118" s="177">
        <f t="shared" si="112"/>
        <v>0</v>
      </c>
      <c r="P118" s="177" t="e">
        <f t="shared" si="112"/>
        <v>#DIV/0!</v>
      </c>
      <c r="Q118" s="177" t="e">
        <f t="shared" si="112"/>
        <v>#DIV/0!</v>
      </c>
      <c r="R118" s="177" t="e">
        <f t="shared" si="112"/>
        <v>#DIV/0!</v>
      </c>
      <c r="S118" s="177" t="e">
        <f t="shared" si="112"/>
        <v>#DIV/0!</v>
      </c>
      <c r="T118" s="177" t="e">
        <f t="shared" si="112"/>
        <v>#DIV/0!</v>
      </c>
      <c r="U118" s="177" t="e">
        <f t="shared" si="112"/>
        <v>#DIV/0!</v>
      </c>
      <c r="V118" s="177" t="e">
        <f t="shared" si="112"/>
        <v>#DIV/0!</v>
      </c>
      <c r="W118" s="177" t="e">
        <f t="shared" si="112"/>
        <v>#DIV/0!</v>
      </c>
      <c r="X118" s="4"/>
      <c r="Y118" s="180">
        <f t="shared" si="48"/>
        <v>0</v>
      </c>
    </row>
    <row r="119" spans="1:25" s="105" customFormat="1" ht="24.95" customHeight="1" x14ac:dyDescent="0.25">
      <c r="A119" s="181">
        <f t="shared" si="47"/>
        <v>116</v>
      </c>
      <c r="B119" s="72" t="s">
        <v>82</v>
      </c>
      <c r="C119" s="177" t="e">
        <f t="shared" ref="C119:W119" si="113">(C91/12)*8+(C105/12)*4</f>
        <v>#DIV/0!</v>
      </c>
      <c r="D119" s="177" t="e">
        <f t="shared" si="113"/>
        <v>#DIV/0!</v>
      </c>
      <c r="E119" s="177">
        <f t="shared" si="113"/>
        <v>0</v>
      </c>
      <c r="F119" s="177">
        <f t="shared" si="113"/>
        <v>0</v>
      </c>
      <c r="G119" s="177">
        <f t="shared" si="113"/>
        <v>0</v>
      </c>
      <c r="H119" s="177">
        <f t="shared" si="113"/>
        <v>0</v>
      </c>
      <c r="I119" s="177">
        <f t="shared" si="113"/>
        <v>0</v>
      </c>
      <c r="J119" s="177">
        <f t="shared" si="113"/>
        <v>0</v>
      </c>
      <c r="K119" s="177">
        <f t="shared" si="113"/>
        <v>0</v>
      </c>
      <c r="L119" s="177">
        <f t="shared" si="113"/>
        <v>0</v>
      </c>
      <c r="M119" s="177">
        <f t="shared" si="113"/>
        <v>0</v>
      </c>
      <c r="N119" s="177">
        <f t="shared" si="113"/>
        <v>0</v>
      </c>
      <c r="O119" s="177">
        <f t="shared" si="113"/>
        <v>0</v>
      </c>
      <c r="P119" s="177" t="e">
        <f t="shared" si="113"/>
        <v>#DIV/0!</v>
      </c>
      <c r="Q119" s="177" t="e">
        <f t="shared" si="113"/>
        <v>#DIV/0!</v>
      </c>
      <c r="R119" s="177" t="e">
        <f t="shared" si="113"/>
        <v>#DIV/0!</v>
      </c>
      <c r="S119" s="177" t="e">
        <f t="shared" si="113"/>
        <v>#DIV/0!</v>
      </c>
      <c r="T119" s="177" t="e">
        <f t="shared" si="113"/>
        <v>#DIV/0!</v>
      </c>
      <c r="U119" s="177" t="e">
        <f t="shared" si="113"/>
        <v>#DIV/0!</v>
      </c>
      <c r="V119" s="177" t="e">
        <f t="shared" si="113"/>
        <v>#DIV/0!</v>
      </c>
      <c r="W119" s="177" t="e">
        <f t="shared" si="113"/>
        <v>#DIV/0!</v>
      </c>
      <c r="X119" s="4"/>
      <c r="Y119" s="180">
        <f t="shared" si="48"/>
        <v>0</v>
      </c>
    </row>
    <row r="120" spans="1:25" s="105" customFormat="1" ht="24.95" customHeight="1" x14ac:dyDescent="0.25">
      <c r="A120" s="181">
        <f t="shared" si="47"/>
        <v>117</v>
      </c>
      <c r="B120" s="72" t="s">
        <v>151</v>
      </c>
      <c r="C120" s="177" t="e">
        <f t="shared" ref="C120:W120" si="114">(C92/12)*8+(C106/12)*4</f>
        <v>#DIV/0!</v>
      </c>
      <c r="D120" s="177" t="e">
        <f t="shared" si="114"/>
        <v>#DIV/0!</v>
      </c>
      <c r="E120" s="177">
        <f t="shared" si="114"/>
        <v>0</v>
      </c>
      <c r="F120" s="177">
        <f t="shared" si="114"/>
        <v>0</v>
      </c>
      <c r="G120" s="177">
        <f t="shared" si="114"/>
        <v>0</v>
      </c>
      <c r="H120" s="177">
        <f t="shared" si="114"/>
        <v>0</v>
      </c>
      <c r="I120" s="177">
        <f t="shared" si="114"/>
        <v>0</v>
      </c>
      <c r="J120" s="177">
        <f t="shared" si="114"/>
        <v>0</v>
      </c>
      <c r="K120" s="177">
        <f t="shared" si="114"/>
        <v>0</v>
      </c>
      <c r="L120" s="177">
        <f t="shared" si="114"/>
        <v>0</v>
      </c>
      <c r="M120" s="177">
        <f t="shared" si="114"/>
        <v>0</v>
      </c>
      <c r="N120" s="177">
        <f t="shared" si="114"/>
        <v>0</v>
      </c>
      <c r="O120" s="177">
        <f t="shared" si="114"/>
        <v>0</v>
      </c>
      <c r="P120" s="177" t="e">
        <f t="shared" si="114"/>
        <v>#DIV/0!</v>
      </c>
      <c r="Q120" s="177" t="e">
        <f t="shared" si="114"/>
        <v>#DIV/0!</v>
      </c>
      <c r="R120" s="177" t="e">
        <f t="shared" si="114"/>
        <v>#DIV/0!</v>
      </c>
      <c r="S120" s="177" t="e">
        <f t="shared" si="114"/>
        <v>#DIV/0!</v>
      </c>
      <c r="T120" s="177" t="e">
        <f t="shared" si="114"/>
        <v>#DIV/0!</v>
      </c>
      <c r="U120" s="177" t="e">
        <f t="shared" si="114"/>
        <v>#DIV/0!</v>
      </c>
      <c r="V120" s="177" t="e">
        <f t="shared" si="114"/>
        <v>#DIV/0!</v>
      </c>
      <c r="W120" s="177" t="e">
        <f t="shared" si="114"/>
        <v>#DIV/0!</v>
      </c>
      <c r="X120" s="4"/>
      <c r="Y120" s="180">
        <f t="shared" si="48"/>
        <v>0</v>
      </c>
    </row>
    <row r="121" spans="1:25" s="105" customFormat="1" ht="24.95" customHeight="1" x14ac:dyDescent="0.25">
      <c r="A121" s="181">
        <f t="shared" si="47"/>
        <v>118</v>
      </c>
      <c r="B121" s="72"/>
      <c r="C121" s="177"/>
      <c r="D121" s="177"/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4"/>
      <c r="Y121" s="180"/>
    </row>
    <row r="122" spans="1:25" s="105" customFormat="1" ht="24.95" customHeight="1" x14ac:dyDescent="0.25">
      <c r="A122" s="181">
        <f t="shared" si="47"/>
        <v>119</v>
      </c>
      <c r="B122" s="72" t="s">
        <v>90</v>
      </c>
      <c r="C122" s="202" t="e">
        <f>SUM(C112:C120)</f>
        <v>#DIV/0!</v>
      </c>
      <c r="D122" s="202" t="e">
        <f t="shared" ref="D122:W122" si="115">SUM(D112:D120)</f>
        <v>#DIV/0!</v>
      </c>
      <c r="E122" s="202">
        <f t="shared" si="115"/>
        <v>0.17838781229198719</v>
      </c>
      <c r="F122" s="202">
        <f t="shared" si="115"/>
        <v>0.17115246487964905</v>
      </c>
      <c r="G122" s="202">
        <f t="shared" si="115"/>
        <v>0.17800616359752564</v>
      </c>
      <c r="H122" s="202">
        <f t="shared" si="115"/>
        <v>0.15792971647203863</v>
      </c>
      <c r="I122" s="202">
        <f t="shared" si="115"/>
        <v>0.15493868389923648</v>
      </c>
      <c r="J122" s="202">
        <f t="shared" si="115"/>
        <v>0.14961728795213086</v>
      </c>
      <c r="K122" s="202">
        <f t="shared" si="115"/>
        <v>0.15164252901114431</v>
      </c>
      <c r="L122" s="202">
        <f t="shared" si="115"/>
        <v>0.14954217355609686</v>
      </c>
      <c r="M122" s="202">
        <f t="shared" si="115"/>
        <v>0.18189130114571994</v>
      </c>
      <c r="N122" s="202">
        <f t="shared" si="115"/>
        <v>0.1781784771395149</v>
      </c>
      <c r="O122" s="202">
        <f t="shared" si="115"/>
        <v>0.1362947664817738</v>
      </c>
      <c r="P122" s="202" t="e">
        <f t="shared" si="115"/>
        <v>#DIV/0!</v>
      </c>
      <c r="Q122" s="202" t="e">
        <f t="shared" si="115"/>
        <v>#DIV/0!</v>
      </c>
      <c r="R122" s="202" t="e">
        <f t="shared" si="115"/>
        <v>#DIV/0!</v>
      </c>
      <c r="S122" s="202" t="e">
        <f t="shared" si="115"/>
        <v>#DIV/0!</v>
      </c>
      <c r="T122" s="202" t="e">
        <f t="shared" si="115"/>
        <v>#DIV/0!</v>
      </c>
      <c r="U122" s="202" t="e">
        <f t="shared" si="115"/>
        <v>#DIV/0!</v>
      </c>
      <c r="V122" s="202" t="e">
        <f t="shared" si="115"/>
        <v>#DIV/0!</v>
      </c>
      <c r="W122" s="202" t="e">
        <f t="shared" si="115"/>
        <v>#DIV/0!</v>
      </c>
      <c r="X122" s="4"/>
      <c r="Y122" s="180">
        <f t="shared" si="48"/>
        <v>0.17838781229198719</v>
      </c>
    </row>
    <row r="123" spans="1:25" s="105" customFormat="1" ht="50.1" customHeight="1" x14ac:dyDescent="0.25">
      <c r="A123" s="181">
        <f t="shared" si="47"/>
        <v>120</v>
      </c>
      <c r="B123" s="309" t="s">
        <v>153</v>
      </c>
      <c r="C123" s="209"/>
      <c r="D123" s="209"/>
      <c r="E123" s="209">
        <f>E122*1000</f>
        <v>178.38781229198719</v>
      </c>
      <c r="F123" s="209">
        <f t="shared" ref="F123:N123" si="116">F122*1000</f>
        <v>171.15246487964905</v>
      </c>
      <c r="G123" s="209">
        <f t="shared" si="116"/>
        <v>178.00616359752564</v>
      </c>
      <c r="H123" s="209">
        <f t="shared" si="116"/>
        <v>157.92971647203862</v>
      </c>
      <c r="I123" s="209">
        <f t="shared" si="116"/>
        <v>154.93868389923648</v>
      </c>
      <c r="J123" s="209">
        <f t="shared" si="116"/>
        <v>149.61728795213085</v>
      </c>
      <c r="K123" s="209">
        <f t="shared" si="116"/>
        <v>151.64252901114432</v>
      </c>
      <c r="L123" s="209">
        <f t="shared" si="116"/>
        <v>149.54217355609686</v>
      </c>
      <c r="M123" s="209">
        <f t="shared" si="116"/>
        <v>181.89130114571995</v>
      </c>
      <c r="N123" s="209">
        <f t="shared" si="116"/>
        <v>178.17847713951491</v>
      </c>
      <c r="O123" s="209"/>
      <c r="P123" s="209"/>
      <c r="Q123" s="209"/>
      <c r="R123" s="209"/>
      <c r="S123" s="209"/>
      <c r="T123" s="209"/>
      <c r="U123" s="209"/>
      <c r="V123" s="209"/>
      <c r="W123" s="210"/>
      <c r="X123" s="4"/>
      <c r="Y123" s="180"/>
    </row>
    <row r="124" spans="1:25" s="105" customFormat="1" ht="50.1" customHeight="1" x14ac:dyDescent="0.25">
      <c r="A124" s="181">
        <f t="shared" si="47"/>
        <v>121</v>
      </c>
      <c r="B124" s="310"/>
      <c r="C124" s="313" t="s">
        <v>155</v>
      </c>
      <c r="D124" s="313"/>
      <c r="E124" s="313"/>
      <c r="F124" s="313"/>
      <c r="G124" s="313"/>
      <c r="H124" s="313"/>
      <c r="I124" s="313"/>
      <c r="J124" s="313"/>
      <c r="K124" s="313"/>
      <c r="L124" s="313"/>
      <c r="M124" s="313"/>
      <c r="N124" s="313"/>
      <c r="O124" s="313"/>
      <c r="P124" s="313"/>
      <c r="Q124" s="313"/>
      <c r="R124" s="313"/>
      <c r="S124" s="313"/>
      <c r="T124" s="313"/>
      <c r="U124" s="313"/>
      <c r="V124" s="313"/>
      <c r="W124" s="314"/>
      <c r="X124" s="4"/>
      <c r="Y124" s="180"/>
    </row>
    <row r="125" spans="1:25" s="105" customFormat="1" ht="50.1" customHeight="1" x14ac:dyDescent="0.25">
      <c r="A125" s="181">
        <f t="shared" si="47"/>
        <v>122</v>
      </c>
      <c r="B125" s="192" t="s">
        <v>83</v>
      </c>
      <c r="C125" s="193">
        <v>2010</v>
      </c>
      <c r="D125" s="193">
        <f>C125+1</f>
        <v>2011</v>
      </c>
      <c r="E125" s="193">
        <f>D125+1</f>
        <v>2012</v>
      </c>
      <c r="F125" s="193">
        <f t="shared" ref="F125" si="117">E125+1</f>
        <v>2013</v>
      </c>
      <c r="G125" s="193">
        <f t="shared" ref="G125" si="118">F125+1</f>
        <v>2014</v>
      </c>
      <c r="H125" s="193">
        <f t="shared" ref="H125" si="119">G125+1</f>
        <v>2015</v>
      </c>
      <c r="I125" s="193">
        <f t="shared" ref="I125" si="120">H125+1</f>
        <v>2016</v>
      </c>
      <c r="J125" s="193">
        <f t="shared" ref="J125" si="121">I125+1</f>
        <v>2017</v>
      </c>
      <c r="K125" s="193">
        <f t="shared" ref="K125" si="122">J125+1</f>
        <v>2018</v>
      </c>
      <c r="L125" s="193">
        <f t="shared" ref="L125" si="123">K125+1</f>
        <v>2019</v>
      </c>
      <c r="M125" s="193">
        <f t="shared" ref="M125" si="124">L125+1</f>
        <v>2020</v>
      </c>
      <c r="N125" s="193">
        <f t="shared" ref="N125" si="125">M125+1</f>
        <v>2021</v>
      </c>
      <c r="O125" s="193">
        <f t="shared" ref="O125" si="126">N125+1</f>
        <v>2022</v>
      </c>
      <c r="P125" s="193">
        <f t="shared" ref="P125" si="127">O125+1</f>
        <v>2023</v>
      </c>
      <c r="Q125" s="193">
        <f t="shared" ref="Q125" si="128">P125+1</f>
        <v>2024</v>
      </c>
      <c r="R125" s="193">
        <f t="shared" ref="R125" si="129">Q125+1</f>
        <v>2025</v>
      </c>
      <c r="S125" s="193">
        <f t="shared" ref="S125" si="130">R125+1</f>
        <v>2026</v>
      </c>
      <c r="T125" s="193">
        <f t="shared" ref="T125" si="131">S125+1</f>
        <v>2027</v>
      </c>
      <c r="U125" s="193">
        <f t="shared" ref="U125" si="132">T125+1</f>
        <v>2028</v>
      </c>
      <c r="V125" s="193">
        <f t="shared" ref="V125" si="133">U125+1</f>
        <v>2029</v>
      </c>
      <c r="W125" s="193">
        <f t="shared" ref="W125" si="134">V125+1</f>
        <v>2030</v>
      </c>
      <c r="X125" s="4"/>
      <c r="Y125" s="180"/>
    </row>
    <row r="126" spans="1:25" s="105" customFormat="1" ht="24.95" customHeight="1" x14ac:dyDescent="0.25">
      <c r="A126" s="181">
        <f t="shared" si="47"/>
        <v>123</v>
      </c>
      <c r="B126" s="72" t="s">
        <v>37</v>
      </c>
      <c r="C126" s="177" t="e">
        <f>C84/$Y84-1</f>
        <v>#DIV/0!</v>
      </c>
      <c r="D126" s="177" t="e">
        <f t="shared" ref="D126:W126" si="135">D84/$Y84-1</f>
        <v>#DIV/0!</v>
      </c>
      <c r="E126" s="177">
        <f t="shared" si="135"/>
        <v>0</v>
      </c>
      <c r="F126" s="177">
        <f t="shared" si="135"/>
        <v>6.2539834393725346E-2</v>
      </c>
      <c r="G126" s="177">
        <f t="shared" si="135"/>
        <v>0.46973004731734402</v>
      </c>
      <c r="H126" s="177">
        <f t="shared" si="135"/>
        <v>0.2865550580725591</v>
      </c>
      <c r="I126" s="177">
        <f t="shared" si="135"/>
        <v>0.24330375009477523</v>
      </c>
      <c r="J126" s="177">
        <f t="shared" si="135"/>
        <v>7.463375268148309E-2</v>
      </c>
      <c r="K126" s="177">
        <f t="shared" si="135"/>
        <v>0.19461870959222338</v>
      </c>
      <c r="L126" s="177">
        <f t="shared" si="135"/>
        <v>0.12844946230557763</v>
      </c>
      <c r="M126" s="177">
        <f t="shared" si="135"/>
        <v>0.31636311260851957</v>
      </c>
      <c r="N126" s="177">
        <f t="shared" si="135"/>
        <v>0.3171940440506571</v>
      </c>
      <c r="O126" s="177">
        <f t="shared" si="135"/>
        <v>0.28650740787404838</v>
      </c>
      <c r="P126" s="177" t="e">
        <f t="shared" si="135"/>
        <v>#DIV/0!</v>
      </c>
      <c r="Q126" s="177" t="e">
        <f t="shared" si="135"/>
        <v>#DIV/0!</v>
      </c>
      <c r="R126" s="177" t="e">
        <f t="shared" si="135"/>
        <v>#DIV/0!</v>
      </c>
      <c r="S126" s="177" t="e">
        <f t="shared" si="135"/>
        <v>#DIV/0!</v>
      </c>
      <c r="T126" s="177" t="e">
        <f t="shared" si="135"/>
        <v>#DIV/0!</v>
      </c>
      <c r="U126" s="177" t="e">
        <f t="shared" si="135"/>
        <v>#DIV/0!</v>
      </c>
      <c r="V126" s="177" t="e">
        <f t="shared" si="135"/>
        <v>#DIV/0!</v>
      </c>
      <c r="W126" s="177" t="e">
        <f t="shared" si="135"/>
        <v>#DIV/0!</v>
      </c>
      <c r="X126" s="4"/>
      <c r="Y126" s="180"/>
    </row>
    <row r="127" spans="1:25" s="105" customFormat="1" ht="24.95" customHeight="1" x14ac:dyDescent="0.25">
      <c r="A127" s="181">
        <f t="shared" si="47"/>
        <v>124</v>
      </c>
      <c r="B127" s="72" t="s">
        <v>78</v>
      </c>
      <c r="C127" s="177" t="e">
        <f t="shared" ref="C127:W127" si="136">C85/$Y85-1</f>
        <v>#DIV/0!</v>
      </c>
      <c r="D127" s="177" t="e">
        <f t="shared" si="136"/>
        <v>#DIV/0!</v>
      </c>
      <c r="E127" s="177">
        <f t="shared" si="136"/>
        <v>0</v>
      </c>
      <c r="F127" s="177">
        <f t="shared" si="136"/>
        <v>9.215200745894303E-2</v>
      </c>
      <c r="G127" s="177">
        <f t="shared" si="136"/>
        <v>0.26779141172845211</v>
      </c>
      <c r="H127" s="177">
        <f t="shared" si="136"/>
        <v>8.3768604993700091E-2</v>
      </c>
      <c r="I127" s="177">
        <f t="shared" si="136"/>
        <v>0.11776280659200888</v>
      </c>
      <c r="J127" s="177">
        <f t="shared" si="136"/>
        <v>2.7070277634226647E-2</v>
      </c>
      <c r="K127" s="177">
        <f t="shared" si="136"/>
        <v>0.17959541427841175</v>
      </c>
      <c r="L127" s="177">
        <f t="shared" si="136"/>
        <v>0.1194708995335827</v>
      </c>
      <c r="M127" s="177">
        <f t="shared" si="136"/>
        <v>0.36747454147359226</v>
      </c>
      <c r="N127" s="177">
        <f t="shared" si="136"/>
        <v>0.10590139311769153</v>
      </c>
      <c r="O127" s="177">
        <f t="shared" si="136"/>
        <v>-0.13270907666326892</v>
      </c>
      <c r="P127" s="177" t="e">
        <f t="shared" si="136"/>
        <v>#DIV/0!</v>
      </c>
      <c r="Q127" s="177" t="e">
        <f t="shared" si="136"/>
        <v>#DIV/0!</v>
      </c>
      <c r="R127" s="177" t="e">
        <f t="shared" si="136"/>
        <v>#DIV/0!</v>
      </c>
      <c r="S127" s="177" t="e">
        <f t="shared" si="136"/>
        <v>#DIV/0!</v>
      </c>
      <c r="T127" s="177" t="e">
        <f t="shared" si="136"/>
        <v>#DIV/0!</v>
      </c>
      <c r="U127" s="177" t="e">
        <f t="shared" si="136"/>
        <v>#DIV/0!</v>
      </c>
      <c r="V127" s="177" t="e">
        <f t="shared" si="136"/>
        <v>#DIV/0!</v>
      </c>
      <c r="W127" s="177" t="e">
        <f t="shared" si="136"/>
        <v>#DIV/0!</v>
      </c>
      <c r="X127" s="4"/>
      <c r="Y127" s="180"/>
    </row>
    <row r="128" spans="1:25" s="105" customFormat="1" ht="24.95" customHeight="1" x14ac:dyDescent="0.25">
      <c r="A128" s="181">
        <f t="shared" si="47"/>
        <v>125</v>
      </c>
      <c r="B128" s="72" t="s">
        <v>79</v>
      </c>
      <c r="C128" s="177" t="e">
        <f t="shared" ref="C128:W128" si="137">C86/$Y86-1</f>
        <v>#DIV/0!</v>
      </c>
      <c r="D128" s="177" t="e">
        <f t="shared" si="137"/>
        <v>#DIV/0!</v>
      </c>
      <c r="E128" s="177" t="e">
        <f t="shared" si="137"/>
        <v>#DIV/0!</v>
      </c>
      <c r="F128" s="177" t="e">
        <f t="shared" si="137"/>
        <v>#DIV/0!</v>
      </c>
      <c r="G128" s="177" t="e">
        <f t="shared" si="137"/>
        <v>#DIV/0!</v>
      </c>
      <c r="H128" s="177" t="e">
        <f t="shared" si="137"/>
        <v>#DIV/0!</v>
      </c>
      <c r="I128" s="177" t="e">
        <f t="shared" si="137"/>
        <v>#DIV/0!</v>
      </c>
      <c r="J128" s="177" t="e">
        <f t="shared" si="137"/>
        <v>#DIV/0!</v>
      </c>
      <c r="K128" s="177" t="e">
        <f t="shared" si="137"/>
        <v>#DIV/0!</v>
      </c>
      <c r="L128" s="177" t="e">
        <f t="shared" si="137"/>
        <v>#DIV/0!</v>
      </c>
      <c r="M128" s="177" t="e">
        <f t="shared" si="137"/>
        <v>#DIV/0!</v>
      </c>
      <c r="N128" s="177" t="e">
        <f t="shared" si="137"/>
        <v>#DIV/0!</v>
      </c>
      <c r="O128" s="177" t="e">
        <f t="shared" si="137"/>
        <v>#DIV/0!</v>
      </c>
      <c r="P128" s="177" t="e">
        <f t="shared" si="137"/>
        <v>#DIV/0!</v>
      </c>
      <c r="Q128" s="177" t="e">
        <f t="shared" si="137"/>
        <v>#DIV/0!</v>
      </c>
      <c r="R128" s="177" t="e">
        <f t="shared" si="137"/>
        <v>#DIV/0!</v>
      </c>
      <c r="S128" s="177" t="e">
        <f t="shared" si="137"/>
        <v>#DIV/0!</v>
      </c>
      <c r="T128" s="177" t="e">
        <f t="shared" si="137"/>
        <v>#DIV/0!</v>
      </c>
      <c r="U128" s="177" t="e">
        <f t="shared" si="137"/>
        <v>#DIV/0!</v>
      </c>
      <c r="V128" s="177" t="e">
        <f t="shared" si="137"/>
        <v>#DIV/0!</v>
      </c>
      <c r="W128" s="177" t="e">
        <f t="shared" si="137"/>
        <v>#DIV/0!</v>
      </c>
      <c r="X128" s="4"/>
      <c r="Y128" s="180"/>
    </row>
    <row r="129" spans="1:25" s="105" customFormat="1" ht="24.95" customHeight="1" x14ac:dyDescent="0.25">
      <c r="A129" s="181">
        <f t="shared" si="47"/>
        <v>126</v>
      </c>
      <c r="B129" s="72" t="s">
        <v>80</v>
      </c>
      <c r="C129" s="177" t="e">
        <f t="shared" ref="C129:W129" si="138">C87/$Y87-1</f>
        <v>#DIV/0!</v>
      </c>
      <c r="D129" s="177" t="e">
        <f t="shared" si="138"/>
        <v>#DIV/0!</v>
      </c>
      <c r="E129" s="177" t="e">
        <f t="shared" si="138"/>
        <v>#DIV/0!</v>
      </c>
      <c r="F129" s="177" t="e">
        <f t="shared" si="138"/>
        <v>#DIV/0!</v>
      </c>
      <c r="G129" s="177" t="e">
        <f t="shared" si="138"/>
        <v>#DIV/0!</v>
      </c>
      <c r="H129" s="177" t="e">
        <f t="shared" si="138"/>
        <v>#DIV/0!</v>
      </c>
      <c r="I129" s="177" t="e">
        <f t="shared" si="138"/>
        <v>#DIV/0!</v>
      </c>
      <c r="J129" s="177" t="e">
        <f t="shared" si="138"/>
        <v>#DIV/0!</v>
      </c>
      <c r="K129" s="177" t="e">
        <f t="shared" si="138"/>
        <v>#DIV/0!</v>
      </c>
      <c r="L129" s="177" t="e">
        <f t="shared" si="138"/>
        <v>#DIV/0!</v>
      </c>
      <c r="M129" s="177" t="e">
        <f t="shared" si="138"/>
        <v>#DIV/0!</v>
      </c>
      <c r="N129" s="177" t="e">
        <f t="shared" si="138"/>
        <v>#DIV/0!</v>
      </c>
      <c r="O129" s="177" t="e">
        <f t="shared" si="138"/>
        <v>#DIV/0!</v>
      </c>
      <c r="P129" s="177" t="e">
        <f t="shared" si="138"/>
        <v>#DIV/0!</v>
      </c>
      <c r="Q129" s="177" t="e">
        <f t="shared" si="138"/>
        <v>#DIV/0!</v>
      </c>
      <c r="R129" s="177" t="e">
        <f t="shared" si="138"/>
        <v>#DIV/0!</v>
      </c>
      <c r="S129" s="177" t="e">
        <f t="shared" si="138"/>
        <v>#DIV/0!</v>
      </c>
      <c r="T129" s="177" t="e">
        <f t="shared" si="138"/>
        <v>#DIV/0!</v>
      </c>
      <c r="U129" s="177" t="e">
        <f t="shared" si="138"/>
        <v>#DIV/0!</v>
      </c>
      <c r="V129" s="177" t="e">
        <f t="shared" si="138"/>
        <v>#DIV/0!</v>
      </c>
      <c r="W129" s="177" t="e">
        <f t="shared" si="138"/>
        <v>#DIV/0!</v>
      </c>
      <c r="X129" s="4"/>
      <c r="Y129" s="180"/>
    </row>
    <row r="130" spans="1:25" s="105" customFormat="1" ht="24.95" customHeight="1" x14ac:dyDescent="0.25">
      <c r="A130" s="181">
        <f t="shared" si="47"/>
        <v>127</v>
      </c>
      <c r="B130" s="72" t="s">
        <v>0</v>
      </c>
      <c r="C130" s="177" t="e">
        <f t="shared" ref="C130:W130" si="139">C88/$Y88-1</f>
        <v>#DIV/0!</v>
      </c>
      <c r="D130" s="177" t="e">
        <f t="shared" si="139"/>
        <v>#DIV/0!</v>
      </c>
      <c r="E130" s="177" t="e">
        <f t="shared" si="139"/>
        <v>#DIV/0!</v>
      </c>
      <c r="F130" s="177" t="e">
        <f t="shared" si="139"/>
        <v>#DIV/0!</v>
      </c>
      <c r="G130" s="177" t="e">
        <f t="shared" si="139"/>
        <v>#DIV/0!</v>
      </c>
      <c r="H130" s="177" t="e">
        <f t="shared" si="139"/>
        <v>#DIV/0!</v>
      </c>
      <c r="I130" s="177" t="e">
        <f t="shared" si="139"/>
        <v>#DIV/0!</v>
      </c>
      <c r="J130" s="177" t="e">
        <f t="shared" si="139"/>
        <v>#DIV/0!</v>
      </c>
      <c r="K130" s="177" t="e">
        <f t="shared" si="139"/>
        <v>#DIV/0!</v>
      </c>
      <c r="L130" s="177" t="e">
        <f t="shared" si="139"/>
        <v>#DIV/0!</v>
      </c>
      <c r="M130" s="177" t="e">
        <f t="shared" si="139"/>
        <v>#DIV/0!</v>
      </c>
      <c r="N130" s="177" t="e">
        <f t="shared" si="139"/>
        <v>#DIV/0!</v>
      </c>
      <c r="O130" s="177" t="e">
        <f t="shared" si="139"/>
        <v>#DIV/0!</v>
      </c>
      <c r="P130" s="177" t="e">
        <f t="shared" si="139"/>
        <v>#DIV/0!</v>
      </c>
      <c r="Q130" s="177" t="e">
        <f t="shared" si="139"/>
        <v>#DIV/0!</v>
      </c>
      <c r="R130" s="177" t="e">
        <f t="shared" si="139"/>
        <v>#DIV/0!</v>
      </c>
      <c r="S130" s="177" t="e">
        <f t="shared" si="139"/>
        <v>#DIV/0!</v>
      </c>
      <c r="T130" s="177" t="e">
        <f t="shared" si="139"/>
        <v>#DIV/0!</v>
      </c>
      <c r="U130" s="177" t="e">
        <f t="shared" si="139"/>
        <v>#DIV/0!</v>
      </c>
      <c r="V130" s="177" t="e">
        <f t="shared" si="139"/>
        <v>#DIV/0!</v>
      </c>
      <c r="W130" s="177" t="e">
        <f t="shared" si="139"/>
        <v>#DIV/0!</v>
      </c>
      <c r="X130" s="4"/>
      <c r="Y130" s="180"/>
    </row>
    <row r="131" spans="1:25" s="105" customFormat="1" ht="24.95" customHeight="1" x14ac:dyDescent="0.25">
      <c r="A131" s="181">
        <f t="shared" si="47"/>
        <v>128</v>
      </c>
      <c r="B131" s="72" t="s">
        <v>39</v>
      </c>
      <c r="C131" s="177" t="e">
        <f t="shared" ref="C131:W131" si="140">C89/$Y89-1</f>
        <v>#DIV/0!</v>
      </c>
      <c r="D131" s="177" t="e">
        <f t="shared" si="140"/>
        <v>#DIV/0!</v>
      </c>
      <c r="E131" s="177" t="e">
        <f t="shared" si="140"/>
        <v>#DIV/0!</v>
      </c>
      <c r="F131" s="177" t="e">
        <f t="shared" si="140"/>
        <v>#DIV/0!</v>
      </c>
      <c r="G131" s="177" t="e">
        <f t="shared" si="140"/>
        <v>#DIV/0!</v>
      </c>
      <c r="H131" s="177" t="e">
        <f t="shared" si="140"/>
        <v>#DIV/0!</v>
      </c>
      <c r="I131" s="177" t="e">
        <f t="shared" si="140"/>
        <v>#DIV/0!</v>
      </c>
      <c r="J131" s="177" t="e">
        <f t="shared" si="140"/>
        <v>#DIV/0!</v>
      </c>
      <c r="K131" s="177" t="e">
        <f t="shared" si="140"/>
        <v>#DIV/0!</v>
      </c>
      <c r="L131" s="177" t="e">
        <f t="shared" si="140"/>
        <v>#DIV/0!</v>
      </c>
      <c r="M131" s="177" t="e">
        <f t="shared" si="140"/>
        <v>#DIV/0!</v>
      </c>
      <c r="N131" s="177" t="e">
        <f t="shared" si="140"/>
        <v>#DIV/0!</v>
      </c>
      <c r="O131" s="177" t="e">
        <f t="shared" si="140"/>
        <v>#DIV/0!</v>
      </c>
      <c r="P131" s="177" t="e">
        <f t="shared" si="140"/>
        <v>#DIV/0!</v>
      </c>
      <c r="Q131" s="177" t="e">
        <f t="shared" si="140"/>
        <v>#DIV/0!</v>
      </c>
      <c r="R131" s="177" t="e">
        <f t="shared" si="140"/>
        <v>#DIV/0!</v>
      </c>
      <c r="S131" s="177" t="e">
        <f t="shared" si="140"/>
        <v>#DIV/0!</v>
      </c>
      <c r="T131" s="177" t="e">
        <f t="shared" si="140"/>
        <v>#DIV/0!</v>
      </c>
      <c r="U131" s="177" t="e">
        <f t="shared" si="140"/>
        <v>#DIV/0!</v>
      </c>
      <c r="V131" s="177" t="e">
        <f t="shared" si="140"/>
        <v>#DIV/0!</v>
      </c>
      <c r="W131" s="177" t="e">
        <f t="shared" si="140"/>
        <v>#DIV/0!</v>
      </c>
      <c r="X131" s="4"/>
      <c r="Y131" s="180"/>
    </row>
    <row r="132" spans="1:25" s="105" customFormat="1" ht="24.95" customHeight="1" x14ac:dyDescent="0.25">
      <c r="A132" s="181">
        <f t="shared" si="47"/>
        <v>129</v>
      </c>
      <c r="B132" s="72" t="s">
        <v>81</v>
      </c>
      <c r="C132" s="177" t="e">
        <f t="shared" ref="C132:W132" si="141">C90/$Y90-1</f>
        <v>#DIV/0!</v>
      </c>
      <c r="D132" s="177" t="e">
        <f t="shared" si="141"/>
        <v>#DIV/0!</v>
      </c>
      <c r="E132" s="177" t="e">
        <f t="shared" si="141"/>
        <v>#DIV/0!</v>
      </c>
      <c r="F132" s="177" t="e">
        <f t="shared" si="141"/>
        <v>#DIV/0!</v>
      </c>
      <c r="G132" s="177" t="e">
        <f t="shared" si="141"/>
        <v>#DIV/0!</v>
      </c>
      <c r="H132" s="177" t="e">
        <f t="shared" si="141"/>
        <v>#DIV/0!</v>
      </c>
      <c r="I132" s="177" t="e">
        <f t="shared" si="141"/>
        <v>#DIV/0!</v>
      </c>
      <c r="J132" s="177" t="e">
        <f t="shared" si="141"/>
        <v>#DIV/0!</v>
      </c>
      <c r="K132" s="177" t="e">
        <f t="shared" si="141"/>
        <v>#DIV/0!</v>
      </c>
      <c r="L132" s="177" t="e">
        <f t="shared" si="141"/>
        <v>#DIV/0!</v>
      </c>
      <c r="M132" s="177" t="e">
        <f t="shared" si="141"/>
        <v>#DIV/0!</v>
      </c>
      <c r="N132" s="177" t="e">
        <f t="shared" si="141"/>
        <v>#DIV/0!</v>
      </c>
      <c r="O132" s="177" t="e">
        <f t="shared" si="141"/>
        <v>#DIV/0!</v>
      </c>
      <c r="P132" s="177" t="e">
        <f t="shared" si="141"/>
        <v>#DIV/0!</v>
      </c>
      <c r="Q132" s="177" t="e">
        <f t="shared" si="141"/>
        <v>#DIV/0!</v>
      </c>
      <c r="R132" s="177" t="e">
        <f t="shared" si="141"/>
        <v>#DIV/0!</v>
      </c>
      <c r="S132" s="177" t="e">
        <f t="shared" si="141"/>
        <v>#DIV/0!</v>
      </c>
      <c r="T132" s="177" t="e">
        <f t="shared" si="141"/>
        <v>#DIV/0!</v>
      </c>
      <c r="U132" s="177" t="e">
        <f t="shared" si="141"/>
        <v>#DIV/0!</v>
      </c>
      <c r="V132" s="177" t="e">
        <f t="shared" si="141"/>
        <v>#DIV/0!</v>
      </c>
      <c r="W132" s="177" t="e">
        <f t="shared" si="141"/>
        <v>#DIV/0!</v>
      </c>
      <c r="X132" s="4"/>
      <c r="Y132" s="180"/>
    </row>
    <row r="133" spans="1:25" s="105" customFormat="1" ht="24.95" customHeight="1" x14ac:dyDescent="0.25">
      <c r="A133" s="181">
        <f t="shared" si="47"/>
        <v>130</v>
      </c>
      <c r="B133" s="72" t="s">
        <v>82</v>
      </c>
      <c r="C133" s="177" t="e">
        <f t="shared" ref="C133:W133" si="142">C91/$Y91-1</f>
        <v>#DIV/0!</v>
      </c>
      <c r="D133" s="177" t="e">
        <f t="shared" si="142"/>
        <v>#DIV/0!</v>
      </c>
      <c r="E133" s="177" t="e">
        <f t="shared" si="142"/>
        <v>#DIV/0!</v>
      </c>
      <c r="F133" s="177" t="e">
        <f t="shared" si="142"/>
        <v>#DIV/0!</v>
      </c>
      <c r="G133" s="177" t="e">
        <f t="shared" si="142"/>
        <v>#DIV/0!</v>
      </c>
      <c r="H133" s="177" t="e">
        <f t="shared" si="142"/>
        <v>#DIV/0!</v>
      </c>
      <c r="I133" s="177" t="e">
        <f t="shared" si="142"/>
        <v>#DIV/0!</v>
      </c>
      <c r="J133" s="177" t="e">
        <f t="shared" si="142"/>
        <v>#DIV/0!</v>
      </c>
      <c r="K133" s="177" t="e">
        <f t="shared" si="142"/>
        <v>#DIV/0!</v>
      </c>
      <c r="L133" s="177" t="e">
        <f t="shared" si="142"/>
        <v>#DIV/0!</v>
      </c>
      <c r="M133" s="177" t="e">
        <f t="shared" si="142"/>
        <v>#DIV/0!</v>
      </c>
      <c r="N133" s="177" t="e">
        <f t="shared" si="142"/>
        <v>#DIV/0!</v>
      </c>
      <c r="O133" s="177" t="e">
        <f t="shared" si="142"/>
        <v>#DIV/0!</v>
      </c>
      <c r="P133" s="177" t="e">
        <f t="shared" si="142"/>
        <v>#DIV/0!</v>
      </c>
      <c r="Q133" s="177" t="e">
        <f t="shared" si="142"/>
        <v>#DIV/0!</v>
      </c>
      <c r="R133" s="177" t="e">
        <f t="shared" si="142"/>
        <v>#DIV/0!</v>
      </c>
      <c r="S133" s="177" t="e">
        <f t="shared" si="142"/>
        <v>#DIV/0!</v>
      </c>
      <c r="T133" s="177" t="e">
        <f t="shared" si="142"/>
        <v>#DIV/0!</v>
      </c>
      <c r="U133" s="177" t="e">
        <f t="shared" si="142"/>
        <v>#DIV/0!</v>
      </c>
      <c r="V133" s="177" t="e">
        <f t="shared" si="142"/>
        <v>#DIV/0!</v>
      </c>
      <c r="W133" s="177" t="e">
        <f t="shared" si="142"/>
        <v>#DIV/0!</v>
      </c>
      <c r="X133" s="4"/>
      <c r="Y133" s="180"/>
    </row>
    <row r="134" spans="1:25" s="105" customFormat="1" ht="24.95" customHeight="1" x14ac:dyDescent="0.25">
      <c r="A134" s="181">
        <f t="shared" ref="A134:A151" si="143">A133+1</f>
        <v>131</v>
      </c>
      <c r="B134" s="72" t="s">
        <v>151</v>
      </c>
      <c r="C134" s="177" t="e">
        <f t="shared" ref="C134:W134" si="144">C92/$Y92-1</f>
        <v>#DIV/0!</v>
      </c>
      <c r="D134" s="177" t="e">
        <f t="shared" si="144"/>
        <v>#DIV/0!</v>
      </c>
      <c r="E134" s="177" t="e">
        <f t="shared" si="144"/>
        <v>#DIV/0!</v>
      </c>
      <c r="F134" s="177" t="e">
        <f t="shared" si="144"/>
        <v>#DIV/0!</v>
      </c>
      <c r="G134" s="177" t="e">
        <f t="shared" si="144"/>
        <v>#DIV/0!</v>
      </c>
      <c r="H134" s="177" t="e">
        <f t="shared" si="144"/>
        <v>#DIV/0!</v>
      </c>
      <c r="I134" s="177" t="e">
        <f t="shared" si="144"/>
        <v>#DIV/0!</v>
      </c>
      <c r="J134" s="177" t="e">
        <f t="shared" si="144"/>
        <v>#DIV/0!</v>
      </c>
      <c r="K134" s="177" t="e">
        <f t="shared" si="144"/>
        <v>#DIV/0!</v>
      </c>
      <c r="L134" s="177" t="e">
        <f t="shared" si="144"/>
        <v>#DIV/0!</v>
      </c>
      <c r="M134" s="177" t="e">
        <f t="shared" si="144"/>
        <v>#DIV/0!</v>
      </c>
      <c r="N134" s="177" t="e">
        <f t="shared" si="144"/>
        <v>#DIV/0!</v>
      </c>
      <c r="O134" s="177" t="e">
        <f t="shared" si="144"/>
        <v>#DIV/0!</v>
      </c>
      <c r="P134" s="177" t="e">
        <f t="shared" si="144"/>
        <v>#DIV/0!</v>
      </c>
      <c r="Q134" s="177" t="e">
        <f t="shared" si="144"/>
        <v>#DIV/0!</v>
      </c>
      <c r="R134" s="177" t="e">
        <f t="shared" si="144"/>
        <v>#DIV/0!</v>
      </c>
      <c r="S134" s="177" t="e">
        <f t="shared" si="144"/>
        <v>#DIV/0!</v>
      </c>
      <c r="T134" s="177" t="e">
        <f t="shared" si="144"/>
        <v>#DIV/0!</v>
      </c>
      <c r="U134" s="177" t="e">
        <f t="shared" si="144"/>
        <v>#DIV/0!</v>
      </c>
      <c r="V134" s="177" t="e">
        <f t="shared" si="144"/>
        <v>#DIV/0!</v>
      </c>
      <c r="W134" s="177" t="e">
        <f t="shared" si="144"/>
        <v>#DIV/0!</v>
      </c>
      <c r="X134" s="4"/>
      <c r="Y134" s="180"/>
    </row>
    <row r="135" spans="1:25" s="105" customFormat="1" ht="24.95" customHeight="1" x14ac:dyDescent="0.25">
      <c r="A135" s="181">
        <f t="shared" si="143"/>
        <v>132</v>
      </c>
      <c r="B135" s="72"/>
      <c r="C135" s="177"/>
      <c r="D135" s="177"/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4"/>
      <c r="Y135" s="180"/>
    </row>
    <row r="136" spans="1:25" s="105" customFormat="1" ht="24.95" customHeight="1" x14ac:dyDescent="0.25">
      <c r="A136" s="181">
        <f t="shared" si="143"/>
        <v>133</v>
      </c>
      <c r="B136" s="72" t="s">
        <v>90</v>
      </c>
      <c r="C136" s="177" t="e">
        <f>C94/$Y94-1</f>
        <v>#DIV/0!</v>
      </c>
      <c r="D136" s="177" t="e">
        <f t="shared" ref="D136:W136" si="145">D94/$Y94-1</f>
        <v>#DIV/0!</v>
      </c>
      <c r="E136" s="177">
        <f t="shared" si="145"/>
        <v>0</v>
      </c>
      <c r="F136" s="177">
        <f t="shared" si="145"/>
        <v>8.0089162617218657E-2</v>
      </c>
      <c r="G136" s="177">
        <f t="shared" si="145"/>
        <v>0.35005333905453462</v>
      </c>
      <c r="H136" s="177">
        <f t="shared" si="145"/>
        <v>0.16637590011204328</v>
      </c>
      <c r="I136" s="177">
        <f t="shared" si="145"/>
        <v>0.16890329261518189</v>
      </c>
      <c r="J136" s="177">
        <f t="shared" si="145"/>
        <v>4.6445783051024536E-2</v>
      </c>
      <c r="K136" s="177">
        <f t="shared" si="145"/>
        <v>0.18760695932394311</v>
      </c>
      <c r="L136" s="177">
        <f t="shared" si="145"/>
        <v>0.12312841596716972</v>
      </c>
      <c r="M136" s="177">
        <f t="shared" si="145"/>
        <v>0.34812999318585947</v>
      </c>
      <c r="N136" s="177">
        <f t="shared" si="145"/>
        <v>0.19197378161777023</v>
      </c>
      <c r="O136" s="177">
        <f t="shared" si="145"/>
        <v>3.8063375494477247E-2</v>
      </c>
      <c r="P136" s="177" t="e">
        <f t="shared" si="145"/>
        <v>#DIV/0!</v>
      </c>
      <c r="Q136" s="177" t="e">
        <f t="shared" si="145"/>
        <v>#DIV/0!</v>
      </c>
      <c r="R136" s="177" t="e">
        <f t="shared" si="145"/>
        <v>#DIV/0!</v>
      </c>
      <c r="S136" s="177" t="e">
        <f t="shared" si="145"/>
        <v>#DIV/0!</v>
      </c>
      <c r="T136" s="177" t="e">
        <f t="shared" si="145"/>
        <v>#DIV/0!</v>
      </c>
      <c r="U136" s="177" t="e">
        <f t="shared" si="145"/>
        <v>#DIV/0!</v>
      </c>
      <c r="V136" s="177" t="e">
        <f t="shared" si="145"/>
        <v>#DIV/0!</v>
      </c>
      <c r="W136" s="177" t="e">
        <f t="shared" si="145"/>
        <v>#DIV/0!</v>
      </c>
      <c r="X136" s="4"/>
      <c r="Y136" s="180"/>
    </row>
    <row r="137" spans="1:25" s="105" customFormat="1" ht="50.1" customHeight="1" x14ac:dyDescent="0.25">
      <c r="A137" s="181">
        <f t="shared" si="143"/>
        <v>134</v>
      </c>
      <c r="B137" s="309" t="s">
        <v>153</v>
      </c>
      <c r="C137" s="311"/>
      <c r="D137" s="311"/>
      <c r="E137" s="311"/>
      <c r="F137" s="311"/>
      <c r="G137" s="311"/>
      <c r="H137" s="311"/>
      <c r="I137" s="311"/>
      <c r="J137" s="311"/>
      <c r="K137" s="311"/>
      <c r="L137" s="311"/>
      <c r="M137" s="311"/>
      <c r="N137" s="311"/>
      <c r="O137" s="311"/>
      <c r="P137" s="311"/>
      <c r="Q137" s="311"/>
      <c r="R137" s="311"/>
      <c r="S137" s="311"/>
      <c r="T137" s="311"/>
      <c r="U137" s="311"/>
      <c r="V137" s="311"/>
      <c r="W137" s="312"/>
      <c r="X137" s="4"/>
      <c r="Y137" s="180"/>
    </row>
    <row r="138" spans="1:25" s="105" customFormat="1" ht="50.1" customHeight="1" x14ac:dyDescent="0.25">
      <c r="A138" s="181">
        <f t="shared" si="143"/>
        <v>135</v>
      </c>
      <c r="B138" s="310"/>
      <c r="C138" s="313" t="s">
        <v>169</v>
      </c>
      <c r="D138" s="313"/>
      <c r="E138" s="313"/>
      <c r="F138" s="313"/>
      <c r="G138" s="313"/>
      <c r="H138" s="313"/>
      <c r="I138" s="313"/>
      <c r="J138" s="313"/>
      <c r="K138" s="313"/>
      <c r="L138" s="313"/>
      <c r="M138" s="313"/>
      <c r="N138" s="313"/>
      <c r="O138" s="313"/>
      <c r="P138" s="313"/>
      <c r="Q138" s="313"/>
      <c r="R138" s="313"/>
      <c r="S138" s="313"/>
      <c r="T138" s="313"/>
      <c r="U138" s="313"/>
      <c r="V138" s="313"/>
      <c r="W138" s="314"/>
      <c r="X138" s="4"/>
      <c r="Y138" s="180"/>
    </row>
    <row r="139" spans="1:25" s="105" customFormat="1" ht="50.1" customHeight="1" x14ac:dyDescent="0.25">
      <c r="A139" s="181">
        <f t="shared" si="143"/>
        <v>136</v>
      </c>
      <c r="B139" s="192" t="s">
        <v>83</v>
      </c>
      <c r="C139" s="193">
        <v>2010</v>
      </c>
      <c r="D139" s="193">
        <f>C139+1</f>
        <v>2011</v>
      </c>
      <c r="E139" s="193">
        <f>D139+1</f>
        <v>2012</v>
      </c>
      <c r="F139" s="193">
        <f t="shared" ref="F139" si="146">E139+1</f>
        <v>2013</v>
      </c>
      <c r="G139" s="193">
        <f t="shared" ref="G139" si="147">F139+1</f>
        <v>2014</v>
      </c>
      <c r="H139" s="193">
        <f t="shared" ref="H139" si="148">G139+1</f>
        <v>2015</v>
      </c>
      <c r="I139" s="193">
        <f t="shared" ref="I139" si="149">H139+1</f>
        <v>2016</v>
      </c>
      <c r="J139" s="193">
        <f t="shared" ref="J139" si="150">I139+1</f>
        <v>2017</v>
      </c>
      <c r="K139" s="193">
        <f t="shared" ref="K139" si="151">J139+1</f>
        <v>2018</v>
      </c>
      <c r="L139" s="193">
        <f t="shared" ref="L139" si="152">K139+1</f>
        <v>2019</v>
      </c>
      <c r="M139" s="193">
        <f t="shared" ref="M139" si="153">L139+1</f>
        <v>2020</v>
      </c>
      <c r="N139" s="193">
        <f t="shared" ref="N139" si="154">M139+1</f>
        <v>2021</v>
      </c>
      <c r="O139" s="193">
        <f t="shared" ref="O139" si="155">N139+1</f>
        <v>2022</v>
      </c>
      <c r="P139" s="193">
        <f t="shared" ref="P139" si="156">O139+1</f>
        <v>2023</v>
      </c>
      <c r="Q139" s="193">
        <f t="shared" ref="Q139" si="157">P139+1</f>
        <v>2024</v>
      </c>
      <c r="R139" s="193">
        <f t="shared" ref="R139" si="158">Q139+1</f>
        <v>2025</v>
      </c>
      <c r="S139" s="193">
        <f t="shared" ref="S139" si="159">R139+1</f>
        <v>2026</v>
      </c>
      <c r="T139" s="193">
        <f t="shared" ref="T139" si="160">S139+1</f>
        <v>2027</v>
      </c>
      <c r="U139" s="193">
        <f t="shared" ref="U139" si="161">T139+1</f>
        <v>2028</v>
      </c>
      <c r="V139" s="193">
        <f t="shared" ref="V139" si="162">U139+1</f>
        <v>2029</v>
      </c>
      <c r="W139" s="193">
        <f t="shared" ref="W139" si="163">V139+1</f>
        <v>2030</v>
      </c>
      <c r="X139" s="4"/>
      <c r="Y139" s="180"/>
    </row>
    <row r="140" spans="1:25" s="105" customFormat="1" ht="24.95" customHeight="1" x14ac:dyDescent="0.25">
      <c r="A140" s="181">
        <f t="shared" si="143"/>
        <v>137</v>
      </c>
      <c r="B140" s="72" t="s">
        <v>37</v>
      </c>
      <c r="C140" s="177">
        <f>C41/$Y41-1</f>
        <v>-1</v>
      </c>
      <c r="D140" s="177">
        <f t="shared" ref="D140:N140" si="164">D41/$Y41-1</f>
        <v>-1</v>
      </c>
      <c r="E140" s="177">
        <f t="shared" si="164"/>
        <v>0</v>
      </c>
      <c r="F140" s="177">
        <f t="shared" si="164"/>
        <v>4.056092275957357E-2</v>
      </c>
      <c r="G140" s="177">
        <f t="shared" si="164"/>
        <v>8.8320732757396492E-3</v>
      </c>
      <c r="H140" s="177">
        <f t="shared" si="164"/>
        <v>4.925484704257066E-2</v>
      </c>
      <c r="I140" s="177">
        <f t="shared" si="164"/>
        <v>3.1575560875448216E-2</v>
      </c>
      <c r="J140" s="177">
        <f t="shared" si="164"/>
        <v>-3.3292014798974368E-2</v>
      </c>
      <c r="K140" s="177">
        <f t="shared" si="164"/>
        <v>9.6098710293992529E-3</v>
      </c>
      <c r="L140" s="177">
        <f t="shared" si="164"/>
        <v>-1.9768553125857458E-2</v>
      </c>
      <c r="M140" s="177">
        <f t="shared" si="164"/>
        <v>3.4881674441490151E-2</v>
      </c>
      <c r="N140" s="177">
        <f t="shared" si="164"/>
        <v>0.14981069254053847</v>
      </c>
      <c r="O140" s="177">
        <v>0</v>
      </c>
      <c r="P140" s="177">
        <v>0</v>
      </c>
      <c r="Q140" s="177">
        <v>0</v>
      </c>
      <c r="R140" s="177">
        <v>0</v>
      </c>
      <c r="S140" s="177">
        <v>0</v>
      </c>
      <c r="T140" s="177">
        <v>0</v>
      </c>
      <c r="U140" s="177">
        <v>0</v>
      </c>
      <c r="V140" s="177">
        <v>0</v>
      </c>
      <c r="W140" s="177">
        <v>0</v>
      </c>
      <c r="X140" s="4"/>
      <c r="Y140" s="180"/>
    </row>
    <row r="141" spans="1:25" s="105" customFormat="1" ht="24.95" customHeight="1" x14ac:dyDescent="0.25">
      <c r="A141" s="181">
        <f t="shared" si="143"/>
        <v>138</v>
      </c>
      <c r="B141" s="72" t="s">
        <v>78</v>
      </c>
      <c r="C141" s="177">
        <f t="shared" ref="C141:O141" si="165">C42/$Y42-1</f>
        <v>-1</v>
      </c>
      <c r="D141" s="177">
        <f t="shared" si="165"/>
        <v>-1</v>
      </c>
      <c r="E141" s="177">
        <f t="shared" si="165"/>
        <v>0</v>
      </c>
      <c r="F141" s="177">
        <f t="shared" si="165"/>
        <v>6.9560560356445755E-2</v>
      </c>
      <c r="G141" s="177">
        <f t="shared" si="165"/>
        <v>-0.12977989345071073</v>
      </c>
      <c r="H141" s="177">
        <f t="shared" si="165"/>
        <v>-0.11612841228434068</v>
      </c>
      <c r="I141" s="177">
        <f t="shared" si="165"/>
        <v>-7.2586410160854875E-2</v>
      </c>
      <c r="J141" s="177">
        <f t="shared" si="165"/>
        <v>-7.6078676782520671E-2</v>
      </c>
      <c r="K141" s="177">
        <f t="shared" si="165"/>
        <v>-3.0867886850559634E-3</v>
      </c>
      <c r="L141" s="177">
        <f t="shared" si="165"/>
        <v>-2.7567812083242549E-2</v>
      </c>
      <c r="M141" s="177">
        <f t="shared" si="165"/>
        <v>7.5063810039446288E-2</v>
      </c>
      <c r="N141" s="177">
        <f t="shared" si="165"/>
        <v>-3.4631797459527158E-2</v>
      </c>
      <c r="O141" s="177">
        <f t="shared" si="165"/>
        <v>-0.20256227708627828</v>
      </c>
      <c r="P141" s="177">
        <v>0</v>
      </c>
      <c r="Q141" s="177">
        <v>0</v>
      </c>
      <c r="R141" s="177">
        <v>0</v>
      </c>
      <c r="S141" s="177">
        <v>0</v>
      </c>
      <c r="T141" s="177">
        <v>0</v>
      </c>
      <c r="U141" s="177">
        <v>0</v>
      </c>
      <c r="V141" s="177">
        <v>0</v>
      </c>
      <c r="W141" s="177">
        <v>0</v>
      </c>
      <c r="X141" s="4"/>
      <c r="Y141" s="180"/>
    </row>
    <row r="142" spans="1:25" s="105" customFormat="1" ht="24.95" customHeight="1" x14ac:dyDescent="0.25">
      <c r="A142" s="181">
        <f t="shared" si="143"/>
        <v>139</v>
      </c>
      <c r="B142" s="72" t="s">
        <v>79</v>
      </c>
      <c r="C142" s="177" t="e">
        <f t="shared" ref="C142:W142" si="166">C43/$Y43-1</f>
        <v>#DIV/0!</v>
      </c>
      <c r="D142" s="177" t="e">
        <f t="shared" si="166"/>
        <v>#DIV/0!</v>
      </c>
      <c r="E142" s="177" t="e">
        <f t="shared" si="166"/>
        <v>#DIV/0!</v>
      </c>
      <c r="F142" s="177" t="e">
        <f t="shared" si="166"/>
        <v>#DIV/0!</v>
      </c>
      <c r="G142" s="177" t="e">
        <f t="shared" si="166"/>
        <v>#DIV/0!</v>
      </c>
      <c r="H142" s="177" t="e">
        <f t="shared" si="166"/>
        <v>#DIV/0!</v>
      </c>
      <c r="I142" s="177" t="e">
        <f t="shared" si="166"/>
        <v>#DIV/0!</v>
      </c>
      <c r="J142" s="177" t="e">
        <f t="shared" si="166"/>
        <v>#DIV/0!</v>
      </c>
      <c r="K142" s="177" t="e">
        <f t="shared" si="166"/>
        <v>#DIV/0!</v>
      </c>
      <c r="L142" s="177" t="e">
        <f t="shared" si="166"/>
        <v>#DIV/0!</v>
      </c>
      <c r="M142" s="177" t="e">
        <f t="shared" si="166"/>
        <v>#DIV/0!</v>
      </c>
      <c r="N142" s="177" t="e">
        <f t="shared" si="166"/>
        <v>#DIV/0!</v>
      </c>
      <c r="O142" s="177" t="e">
        <f t="shared" si="166"/>
        <v>#DIV/0!</v>
      </c>
      <c r="P142" s="177" t="e">
        <f t="shared" si="166"/>
        <v>#DIV/0!</v>
      </c>
      <c r="Q142" s="177" t="e">
        <f t="shared" si="166"/>
        <v>#DIV/0!</v>
      </c>
      <c r="R142" s="177" t="e">
        <f t="shared" si="166"/>
        <v>#DIV/0!</v>
      </c>
      <c r="S142" s="177" t="e">
        <f t="shared" si="166"/>
        <v>#DIV/0!</v>
      </c>
      <c r="T142" s="177" t="e">
        <f t="shared" si="166"/>
        <v>#DIV/0!</v>
      </c>
      <c r="U142" s="177" t="e">
        <f t="shared" si="166"/>
        <v>#DIV/0!</v>
      </c>
      <c r="V142" s="177" t="e">
        <f t="shared" si="166"/>
        <v>#DIV/0!</v>
      </c>
      <c r="W142" s="177" t="e">
        <f t="shared" si="166"/>
        <v>#DIV/0!</v>
      </c>
      <c r="X142" s="4"/>
      <c r="Y142" s="180"/>
    </row>
    <row r="143" spans="1:25" s="105" customFormat="1" ht="24.95" customHeight="1" x14ac:dyDescent="0.25">
      <c r="A143" s="181">
        <f t="shared" si="143"/>
        <v>140</v>
      </c>
      <c r="B143" s="72" t="s">
        <v>80</v>
      </c>
      <c r="C143" s="177" t="e">
        <f t="shared" ref="C143:W143" si="167">C44/$Y44-1</f>
        <v>#DIV/0!</v>
      </c>
      <c r="D143" s="177" t="e">
        <f t="shared" si="167"/>
        <v>#DIV/0!</v>
      </c>
      <c r="E143" s="177" t="e">
        <f t="shared" si="167"/>
        <v>#DIV/0!</v>
      </c>
      <c r="F143" s="177" t="e">
        <f t="shared" si="167"/>
        <v>#DIV/0!</v>
      </c>
      <c r="G143" s="177" t="e">
        <f t="shared" si="167"/>
        <v>#DIV/0!</v>
      </c>
      <c r="H143" s="177" t="e">
        <f t="shared" si="167"/>
        <v>#DIV/0!</v>
      </c>
      <c r="I143" s="177" t="e">
        <f t="shared" si="167"/>
        <v>#DIV/0!</v>
      </c>
      <c r="J143" s="177" t="e">
        <f t="shared" si="167"/>
        <v>#DIV/0!</v>
      </c>
      <c r="K143" s="177" t="e">
        <f t="shared" si="167"/>
        <v>#DIV/0!</v>
      </c>
      <c r="L143" s="177" t="e">
        <f t="shared" si="167"/>
        <v>#DIV/0!</v>
      </c>
      <c r="M143" s="177" t="e">
        <f t="shared" si="167"/>
        <v>#DIV/0!</v>
      </c>
      <c r="N143" s="177" t="e">
        <f t="shared" si="167"/>
        <v>#DIV/0!</v>
      </c>
      <c r="O143" s="177" t="e">
        <f t="shared" si="167"/>
        <v>#DIV/0!</v>
      </c>
      <c r="P143" s="177" t="e">
        <f t="shared" si="167"/>
        <v>#DIV/0!</v>
      </c>
      <c r="Q143" s="177" t="e">
        <f t="shared" si="167"/>
        <v>#DIV/0!</v>
      </c>
      <c r="R143" s="177" t="e">
        <f t="shared" si="167"/>
        <v>#DIV/0!</v>
      </c>
      <c r="S143" s="177" t="e">
        <f t="shared" si="167"/>
        <v>#DIV/0!</v>
      </c>
      <c r="T143" s="177" t="e">
        <f t="shared" si="167"/>
        <v>#DIV/0!</v>
      </c>
      <c r="U143" s="177" t="e">
        <f t="shared" si="167"/>
        <v>#DIV/0!</v>
      </c>
      <c r="V143" s="177" t="e">
        <f t="shared" si="167"/>
        <v>#DIV/0!</v>
      </c>
      <c r="W143" s="177" t="e">
        <f t="shared" si="167"/>
        <v>#DIV/0!</v>
      </c>
      <c r="X143" s="4"/>
      <c r="Y143" s="180"/>
    </row>
    <row r="144" spans="1:25" s="105" customFormat="1" ht="24.95" customHeight="1" x14ac:dyDescent="0.25">
      <c r="A144" s="181">
        <f t="shared" si="143"/>
        <v>141</v>
      </c>
      <c r="B144" s="72" t="s">
        <v>0</v>
      </c>
      <c r="C144" s="177" t="e">
        <f t="shared" ref="C144:W144" si="168">C45/$Y45-1</f>
        <v>#DIV/0!</v>
      </c>
      <c r="D144" s="177" t="e">
        <f t="shared" si="168"/>
        <v>#DIV/0!</v>
      </c>
      <c r="E144" s="177" t="e">
        <f t="shared" si="168"/>
        <v>#DIV/0!</v>
      </c>
      <c r="F144" s="177" t="e">
        <f t="shared" si="168"/>
        <v>#DIV/0!</v>
      </c>
      <c r="G144" s="177" t="e">
        <f t="shared" si="168"/>
        <v>#DIV/0!</v>
      </c>
      <c r="H144" s="177" t="e">
        <f t="shared" si="168"/>
        <v>#DIV/0!</v>
      </c>
      <c r="I144" s="177" t="e">
        <f t="shared" si="168"/>
        <v>#DIV/0!</v>
      </c>
      <c r="J144" s="177" t="e">
        <f t="shared" si="168"/>
        <v>#DIV/0!</v>
      </c>
      <c r="K144" s="177" t="e">
        <f t="shared" si="168"/>
        <v>#DIV/0!</v>
      </c>
      <c r="L144" s="177" t="e">
        <f t="shared" si="168"/>
        <v>#DIV/0!</v>
      </c>
      <c r="M144" s="177" t="e">
        <f t="shared" si="168"/>
        <v>#DIV/0!</v>
      </c>
      <c r="N144" s="177" t="e">
        <f t="shared" si="168"/>
        <v>#DIV/0!</v>
      </c>
      <c r="O144" s="177" t="e">
        <f t="shared" si="168"/>
        <v>#DIV/0!</v>
      </c>
      <c r="P144" s="177" t="e">
        <f t="shared" si="168"/>
        <v>#DIV/0!</v>
      </c>
      <c r="Q144" s="177" t="e">
        <f t="shared" si="168"/>
        <v>#DIV/0!</v>
      </c>
      <c r="R144" s="177" t="e">
        <f t="shared" si="168"/>
        <v>#DIV/0!</v>
      </c>
      <c r="S144" s="177" t="e">
        <f t="shared" si="168"/>
        <v>#DIV/0!</v>
      </c>
      <c r="T144" s="177" t="e">
        <f t="shared" si="168"/>
        <v>#DIV/0!</v>
      </c>
      <c r="U144" s="177" t="e">
        <f t="shared" si="168"/>
        <v>#DIV/0!</v>
      </c>
      <c r="V144" s="177" t="e">
        <f t="shared" si="168"/>
        <v>#DIV/0!</v>
      </c>
      <c r="W144" s="177" t="e">
        <f t="shared" si="168"/>
        <v>#DIV/0!</v>
      </c>
      <c r="X144" s="4"/>
      <c r="Y144" s="180"/>
    </row>
    <row r="145" spans="1:25" s="105" customFormat="1" ht="24.95" customHeight="1" x14ac:dyDescent="0.25">
      <c r="A145" s="181">
        <f t="shared" si="143"/>
        <v>142</v>
      </c>
      <c r="B145" s="72" t="s">
        <v>39</v>
      </c>
      <c r="C145" s="177" t="e">
        <f t="shared" ref="C145:W145" si="169">C46/$Y46-1</f>
        <v>#DIV/0!</v>
      </c>
      <c r="D145" s="177" t="e">
        <f t="shared" si="169"/>
        <v>#DIV/0!</v>
      </c>
      <c r="E145" s="177" t="e">
        <f t="shared" si="169"/>
        <v>#DIV/0!</v>
      </c>
      <c r="F145" s="177" t="e">
        <f t="shared" si="169"/>
        <v>#DIV/0!</v>
      </c>
      <c r="G145" s="177" t="e">
        <f t="shared" si="169"/>
        <v>#DIV/0!</v>
      </c>
      <c r="H145" s="177" t="e">
        <f t="shared" si="169"/>
        <v>#DIV/0!</v>
      </c>
      <c r="I145" s="177" t="e">
        <f t="shared" si="169"/>
        <v>#DIV/0!</v>
      </c>
      <c r="J145" s="177" t="e">
        <f t="shared" si="169"/>
        <v>#DIV/0!</v>
      </c>
      <c r="K145" s="177" t="e">
        <f t="shared" si="169"/>
        <v>#DIV/0!</v>
      </c>
      <c r="L145" s="177" t="e">
        <f t="shared" si="169"/>
        <v>#DIV/0!</v>
      </c>
      <c r="M145" s="177" t="e">
        <f t="shared" si="169"/>
        <v>#DIV/0!</v>
      </c>
      <c r="N145" s="177" t="e">
        <f t="shared" si="169"/>
        <v>#DIV/0!</v>
      </c>
      <c r="O145" s="177" t="e">
        <f t="shared" si="169"/>
        <v>#DIV/0!</v>
      </c>
      <c r="P145" s="177" t="e">
        <f t="shared" si="169"/>
        <v>#DIV/0!</v>
      </c>
      <c r="Q145" s="177" t="e">
        <f t="shared" si="169"/>
        <v>#DIV/0!</v>
      </c>
      <c r="R145" s="177" t="e">
        <f t="shared" si="169"/>
        <v>#DIV/0!</v>
      </c>
      <c r="S145" s="177" t="e">
        <f t="shared" si="169"/>
        <v>#DIV/0!</v>
      </c>
      <c r="T145" s="177" t="e">
        <f t="shared" si="169"/>
        <v>#DIV/0!</v>
      </c>
      <c r="U145" s="177" t="e">
        <f t="shared" si="169"/>
        <v>#DIV/0!</v>
      </c>
      <c r="V145" s="177" t="e">
        <f t="shared" si="169"/>
        <v>#DIV/0!</v>
      </c>
      <c r="W145" s="177" t="e">
        <f t="shared" si="169"/>
        <v>#DIV/0!</v>
      </c>
      <c r="X145" s="4"/>
      <c r="Y145" s="180"/>
    </row>
    <row r="146" spans="1:25" s="105" customFormat="1" ht="24.95" customHeight="1" x14ac:dyDescent="0.25">
      <c r="A146" s="181">
        <f t="shared" si="143"/>
        <v>143</v>
      </c>
      <c r="B146" s="72" t="s">
        <v>81</v>
      </c>
      <c r="C146" s="177" t="e">
        <f t="shared" ref="C146:W146" si="170">C47/$Y47-1</f>
        <v>#DIV/0!</v>
      </c>
      <c r="D146" s="177" t="e">
        <f t="shared" si="170"/>
        <v>#DIV/0!</v>
      </c>
      <c r="E146" s="177" t="e">
        <f t="shared" si="170"/>
        <v>#DIV/0!</v>
      </c>
      <c r="F146" s="177" t="e">
        <f t="shared" si="170"/>
        <v>#DIV/0!</v>
      </c>
      <c r="G146" s="177" t="e">
        <f t="shared" si="170"/>
        <v>#DIV/0!</v>
      </c>
      <c r="H146" s="177" t="e">
        <f t="shared" si="170"/>
        <v>#DIV/0!</v>
      </c>
      <c r="I146" s="177" t="e">
        <f t="shared" si="170"/>
        <v>#DIV/0!</v>
      </c>
      <c r="J146" s="177" t="e">
        <f t="shared" si="170"/>
        <v>#DIV/0!</v>
      </c>
      <c r="K146" s="177" t="e">
        <f t="shared" si="170"/>
        <v>#DIV/0!</v>
      </c>
      <c r="L146" s="177" t="e">
        <f t="shared" si="170"/>
        <v>#DIV/0!</v>
      </c>
      <c r="M146" s="177" t="e">
        <f t="shared" si="170"/>
        <v>#DIV/0!</v>
      </c>
      <c r="N146" s="177" t="e">
        <f t="shared" si="170"/>
        <v>#DIV/0!</v>
      </c>
      <c r="O146" s="177" t="e">
        <f t="shared" si="170"/>
        <v>#DIV/0!</v>
      </c>
      <c r="P146" s="177" t="e">
        <f t="shared" si="170"/>
        <v>#DIV/0!</v>
      </c>
      <c r="Q146" s="177" t="e">
        <f t="shared" si="170"/>
        <v>#DIV/0!</v>
      </c>
      <c r="R146" s="177" t="e">
        <f t="shared" si="170"/>
        <v>#DIV/0!</v>
      </c>
      <c r="S146" s="177" t="e">
        <f t="shared" si="170"/>
        <v>#DIV/0!</v>
      </c>
      <c r="T146" s="177" t="e">
        <f t="shared" si="170"/>
        <v>#DIV/0!</v>
      </c>
      <c r="U146" s="177" t="e">
        <f t="shared" si="170"/>
        <v>#DIV/0!</v>
      </c>
      <c r="V146" s="177" t="e">
        <f t="shared" si="170"/>
        <v>#DIV/0!</v>
      </c>
      <c r="W146" s="177" t="e">
        <f t="shared" si="170"/>
        <v>#DIV/0!</v>
      </c>
      <c r="X146" s="4"/>
      <c r="Y146" s="180"/>
    </row>
    <row r="147" spans="1:25" s="105" customFormat="1" ht="24.95" customHeight="1" x14ac:dyDescent="0.25">
      <c r="A147" s="181">
        <f t="shared" si="143"/>
        <v>144</v>
      </c>
      <c r="B147" s="72" t="s">
        <v>82</v>
      </c>
      <c r="C147" s="177" t="e">
        <f t="shared" ref="C147:W147" si="171">C48/$Y48-1</f>
        <v>#DIV/0!</v>
      </c>
      <c r="D147" s="177" t="e">
        <f t="shared" si="171"/>
        <v>#DIV/0!</v>
      </c>
      <c r="E147" s="177" t="e">
        <f t="shared" si="171"/>
        <v>#DIV/0!</v>
      </c>
      <c r="F147" s="177" t="e">
        <f t="shared" si="171"/>
        <v>#DIV/0!</v>
      </c>
      <c r="G147" s="177" t="e">
        <f t="shared" si="171"/>
        <v>#DIV/0!</v>
      </c>
      <c r="H147" s="177" t="e">
        <f t="shared" si="171"/>
        <v>#DIV/0!</v>
      </c>
      <c r="I147" s="177" t="e">
        <f t="shared" si="171"/>
        <v>#DIV/0!</v>
      </c>
      <c r="J147" s="177" t="e">
        <f t="shared" si="171"/>
        <v>#DIV/0!</v>
      </c>
      <c r="K147" s="177" t="e">
        <f t="shared" si="171"/>
        <v>#DIV/0!</v>
      </c>
      <c r="L147" s="177" t="e">
        <f t="shared" si="171"/>
        <v>#DIV/0!</v>
      </c>
      <c r="M147" s="177" t="e">
        <f t="shared" si="171"/>
        <v>#DIV/0!</v>
      </c>
      <c r="N147" s="177" t="e">
        <f t="shared" si="171"/>
        <v>#DIV/0!</v>
      </c>
      <c r="O147" s="177" t="e">
        <f t="shared" si="171"/>
        <v>#DIV/0!</v>
      </c>
      <c r="P147" s="177" t="e">
        <f t="shared" si="171"/>
        <v>#DIV/0!</v>
      </c>
      <c r="Q147" s="177" t="e">
        <f t="shared" si="171"/>
        <v>#DIV/0!</v>
      </c>
      <c r="R147" s="177" t="e">
        <f t="shared" si="171"/>
        <v>#DIV/0!</v>
      </c>
      <c r="S147" s="177" t="e">
        <f t="shared" si="171"/>
        <v>#DIV/0!</v>
      </c>
      <c r="T147" s="177" t="e">
        <f t="shared" si="171"/>
        <v>#DIV/0!</v>
      </c>
      <c r="U147" s="177" t="e">
        <f t="shared" si="171"/>
        <v>#DIV/0!</v>
      </c>
      <c r="V147" s="177" t="e">
        <f t="shared" si="171"/>
        <v>#DIV/0!</v>
      </c>
      <c r="W147" s="177" t="e">
        <f t="shared" si="171"/>
        <v>#DIV/0!</v>
      </c>
      <c r="X147" s="4"/>
      <c r="Y147" s="180"/>
    </row>
    <row r="148" spans="1:25" s="105" customFormat="1" ht="24.95" customHeight="1" x14ac:dyDescent="0.25">
      <c r="A148" s="181">
        <f t="shared" si="143"/>
        <v>145</v>
      </c>
      <c r="B148" s="72" t="s">
        <v>151</v>
      </c>
      <c r="C148" s="177" t="e">
        <f t="shared" ref="C148:W148" si="172">C49/$Y49-1</f>
        <v>#DIV/0!</v>
      </c>
      <c r="D148" s="177" t="e">
        <f t="shared" si="172"/>
        <v>#DIV/0!</v>
      </c>
      <c r="E148" s="177" t="e">
        <f t="shared" si="172"/>
        <v>#DIV/0!</v>
      </c>
      <c r="F148" s="177" t="e">
        <f t="shared" si="172"/>
        <v>#DIV/0!</v>
      </c>
      <c r="G148" s="177" t="e">
        <f t="shared" si="172"/>
        <v>#DIV/0!</v>
      </c>
      <c r="H148" s="177" t="e">
        <f t="shared" si="172"/>
        <v>#DIV/0!</v>
      </c>
      <c r="I148" s="177" t="e">
        <f t="shared" si="172"/>
        <v>#DIV/0!</v>
      </c>
      <c r="J148" s="177" t="e">
        <f t="shared" si="172"/>
        <v>#DIV/0!</v>
      </c>
      <c r="K148" s="177" t="e">
        <f t="shared" si="172"/>
        <v>#DIV/0!</v>
      </c>
      <c r="L148" s="177" t="e">
        <f t="shared" si="172"/>
        <v>#DIV/0!</v>
      </c>
      <c r="M148" s="177" t="e">
        <f t="shared" si="172"/>
        <v>#DIV/0!</v>
      </c>
      <c r="N148" s="177" t="e">
        <f t="shared" si="172"/>
        <v>#DIV/0!</v>
      </c>
      <c r="O148" s="177" t="e">
        <f t="shared" si="172"/>
        <v>#DIV/0!</v>
      </c>
      <c r="P148" s="177" t="e">
        <f t="shared" si="172"/>
        <v>#DIV/0!</v>
      </c>
      <c r="Q148" s="177" t="e">
        <f t="shared" si="172"/>
        <v>#DIV/0!</v>
      </c>
      <c r="R148" s="177" t="e">
        <f t="shared" si="172"/>
        <v>#DIV/0!</v>
      </c>
      <c r="S148" s="177" t="e">
        <f t="shared" si="172"/>
        <v>#DIV/0!</v>
      </c>
      <c r="T148" s="177" t="e">
        <f t="shared" si="172"/>
        <v>#DIV/0!</v>
      </c>
      <c r="U148" s="177" t="e">
        <f t="shared" si="172"/>
        <v>#DIV/0!</v>
      </c>
      <c r="V148" s="177" t="e">
        <f t="shared" si="172"/>
        <v>#DIV/0!</v>
      </c>
      <c r="W148" s="177" t="e">
        <f t="shared" si="172"/>
        <v>#DIV/0!</v>
      </c>
      <c r="X148" s="4"/>
      <c r="Y148" s="180"/>
    </row>
    <row r="149" spans="1:25" s="105" customFormat="1" ht="24.95" customHeight="1" x14ac:dyDescent="0.25">
      <c r="A149" s="181">
        <f t="shared" si="143"/>
        <v>146</v>
      </c>
      <c r="B149" s="72"/>
      <c r="C149" s="177"/>
      <c r="D149" s="177"/>
      <c r="E149" s="177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4"/>
      <c r="Y149" s="180"/>
    </row>
    <row r="150" spans="1:25" s="105" customFormat="1" ht="24.95" customHeight="1" x14ac:dyDescent="0.25">
      <c r="A150" s="181">
        <f t="shared" si="143"/>
        <v>147</v>
      </c>
      <c r="B150" s="72" t="s">
        <v>90</v>
      </c>
      <c r="C150" s="177">
        <f>C51/$Y51-1</f>
        <v>-1</v>
      </c>
      <c r="D150" s="177">
        <f t="shared" ref="D150:W151" si="173">D51/$Y51-1</f>
        <v>-1</v>
      </c>
      <c r="E150" s="177">
        <f t="shared" si="173"/>
        <v>0</v>
      </c>
      <c r="F150" s="177">
        <f t="shared" si="173"/>
        <v>5.7747238584117122E-2</v>
      </c>
      <c r="G150" s="177">
        <f t="shared" si="173"/>
        <v>-7.3314782155267988E-2</v>
      </c>
      <c r="H150" s="177">
        <f t="shared" si="173"/>
        <v>-4.8757720093483004E-2</v>
      </c>
      <c r="I150" s="177">
        <f t="shared" si="173"/>
        <v>-3.0154884036384999E-2</v>
      </c>
      <c r="J150" s="177">
        <f t="shared" si="173"/>
        <v>-5.8649058778259211E-2</v>
      </c>
      <c r="K150" s="177">
        <f t="shared" si="173"/>
        <v>3.6840201891215063E-3</v>
      </c>
      <c r="L150" s="177">
        <f t="shared" si="173"/>
        <v>-2.4390698047195292E-2</v>
      </c>
      <c r="M150" s="177">
        <f t="shared" si="173"/>
        <v>5.9855758148921634E-2</v>
      </c>
      <c r="N150" s="177">
        <f t="shared" si="173"/>
        <v>4.050288226127452E-2</v>
      </c>
      <c r="O150" s="177">
        <f t="shared" si="173"/>
        <v>-4.5544151194751303E-2</v>
      </c>
      <c r="P150" s="177">
        <v>0</v>
      </c>
      <c r="Q150" s="177">
        <v>0</v>
      </c>
      <c r="R150" s="177">
        <v>0</v>
      </c>
      <c r="S150" s="177">
        <v>0</v>
      </c>
      <c r="T150" s="177">
        <v>0</v>
      </c>
      <c r="U150" s="177">
        <v>0</v>
      </c>
      <c r="V150" s="177">
        <v>0</v>
      </c>
      <c r="W150" s="177">
        <v>0</v>
      </c>
      <c r="X150" s="4"/>
      <c r="Y150" s="180"/>
    </row>
    <row r="151" spans="1:25" s="105" customFormat="1" ht="24.95" customHeight="1" x14ac:dyDescent="0.25">
      <c r="A151" s="181">
        <f t="shared" si="143"/>
        <v>148</v>
      </c>
      <c r="B151" s="72" t="s">
        <v>168</v>
      </c>
      <c r="C151" s="177" t="e">
        <f>C52/$Y52-1</f>
        <v>#DIV/0!</v>
      </c>
      <c r="D151" s="177" t="e">
        <f t="shared" si="173"/>
        <v>#DIV/0!</v>
      </c>
      <c r="E151" s="177">
        <f t="shared" si="173"/>
        <v>0</v>
      </c>
      <c r="F151" s="177">
        <f t="shared" si="173"/>
        <v>-2.4144201173683766E-2</v>
      </c>
      <c r="G151" s="177">
        <f t="shared" si="173"/>
        <v>4.5914292370273779E-2</v>
      </c>
      <c r="H151" s="177">
        <f t="shared" si="173"/>
        <v>-7.5218954459758236E-2</v>
      </c>
      <c r="I151" s="177">
        <f t="shared" si="173"/>
        <v>-8.9190759604803604E-2</v>
      </c>
      <c r="J151" s="177">
        <f t="shared" si="173"/>
        <v>-0.12986259763153041</v>
      </c>
      <c r="K151" s="177">
        <f t="shared" si="173"/>
        <v>-0.10154313279538196</v>
      </c>
      <c r="L151" s="177">
        <f>L52/$Y52-1</f>
        <v>-0.1193982192061791</v>
      </c>
      <c r="M151" s="177">
        <f t="shared" si="173"/>
        <v>6.813343510946468E-2</v>
      </c>
      <c r="N151" s="177">
        <f t="shared" si="173"/>
        <v>3.3490214745853564E-2</v>
      </c>
      <c r="O151" s="177">
        <f t="shared" si="173"/>
        <v>-0.20501918469886693</v>
      </c>
      <c r="P151" s="177" t="e">
        <f t="shared" si="173"/>
        <v>#DIV/0!</v>
      </c>
      <c r="Q151" s="177" t="e">
        <f t="shared" si="173"/>
        <v>#DIV/0!</v>
      </c>
      <c r="R151" s="177" t="e">
        <f t="shared" si="173"/>
        <v>#DIV/0!</v>
      </c>
      <c r="S151" s="177" t="e">
        <f t="shared" si="173"/>
        <v>#DIV/0!</v>
      </c>
      <c r="T151" s="177" t="e">
        <f t="shared" si="173"/>
        <v>#DIV/0!</v>
      </c>
      <c r="U151" s="177" t="e">
        <f t="shared" si="173"/>
        <v>#DIV/0!</v>
      </c>
      <c r="V151" s="177" t="e">
        <f t="shared" si="173"/>
        <v>#DIV/0!</v>
      </c>
      <c r="W151" s="177" t="e">
        <f t="shared" si="173"/>
        <v>#DIV/0!</v>
      </c>
      <c r="X151" s="4"/>
      <c r="Y151" s="180"/>
    </row>
    <row r="152" spans="1:25" s="105" customFormat="1" ht="18.75" customHeight="1" x14ac:dyDescent="0.25">
      <c r="A152" s="182"/>
    </row>
    <row r="153" spans="1:25" s="105" customFormat="1" ht="18.75" customHeight="1" x14ac:dyDescent="0.25">
      <c r="A153" s="182"/>
    </row>
    <row r="154" spans="1:25" s="105" customFormat="1" ht="18.75" customHeight="1" x14ac:dyDescent="0.25">
      <c r="A154" s="182"/>
    </row>
    <row r="155" spans="1:25" s="105" customFormat="1" ht="23.25" customHeight="1" x14ac:dyDescent="0.25">
      <c r="A155" s="182"/>
    </row>
    <row r="156" spans="1:25" s="105" customFormat="1" ht="23.25" customHeight="1" x14ac:dyDescent="0.25">
      <c r="A156" s="182"/>
    </row>
    <row r="157" spans="1:25" s="105" customFormat="1" ht="23.25" customHeight="1" x14ac:dyDescent="0.25">
      <c r="A157" s="182"/>
    </row>
    <row r="158" spans="1:25" s="105" customFormat="1" ht="18.75" customHeight="1" x14ac:dyDescent="0.25">
      <c r="A158" s="182"/>
    </row>
    <row r="159" spans="1:25" s="105" customFormat="1" ht="18.75" customHeight="1" x14ac:dyDescent="0.25">
      <c r="A159" s="182"/>
    </row>
    <row r="160" spans="1:25" s="105" customFormat="1" ht="18.75" customHeight="1" x14ac:dyDescent="0.25">
      <c r="A160" s="182"/>
    </row>
    <row r="161" spans="1:1" s="105" customFormat="1" ht="18.75" customHeight="1" x14ac:dyDescent="0.25">
      <c r="A161" s="182"/>
    </row>
    <row r="162" spans="1:1" s="105" customFormat="1" ht="18.75" customHeight="1" x14ac:dyDescent="0.25">
      <c r="A162" s="182"/>
    </row>
    <row r="163" spans="1:1" s="105" customFormat="1" ht="18.75" customHeight="1" x14ac:dyDescent="0.25">
      <c r="A163" s="182"/>
    </row>
    <row r="164" spans="1:1" s="105" customFormat="1" ht="18.75" customHeight="1" x14ac:dyDescent="0.25">
      <c r="A164" s="182"/>
    </row>
    <row r="165" spans="1:1" s="105" customFormat="1" ht="18.75" customHeight="1" x14ac:dyDescent="0.25">
      <c r="A165" s="182"/>
    </row>
    <row r="166" spans="1:1" s="105" customFormat="1" ht="18.75" customHeight="1" x14ac:dyDescent="0.25">
      <c r="A166" s="182"/>
    </row>
    <row r="167" spans="1:1" s="105" customFormat="1" ht="18.75" customHeight="1" x14ac:dyDescent="0.25">
      <c r="A167" s="182"/>
    </row>
    <row r="168" spans="1:1" s="105" customFormat="1" ht="18.75" customHeight="1" x14ac:dyDescent="0.25">
      <c r="A168" s="182"/>
    </row>
    <row r="169" spans="1:1" s="105" customFormat="1" ht="18.75" customHeight="1" x14ac:dyDescent="0.25">
      <c r="A169" s="182"/>
    </row>
    <row r="170" spans="1:1" s="105" customFormat="1" ht="18.75" customHeight="1" x14ac:dyDescent="0.25">
      <c r="A170" s="182"/>
    </row>
    <row r="171" spans="1:1" s="105" customFormat="1" ht="23.25" customHeight="1" x14ac:dyDescent="0.25">
      <c r="A171" s="182"/>
    </row>
    <row r="172" spans="1:1" s="105" customFormat="1" ht="23.25" customHeight="1" x14ac:dyDescent="0.25">
      <c r="A172" s="182"/>
    </row>
    <row r="173" spans="1:1" s="105" customFormat="1" ht="23.25" customHeight="1" x14ac:dyDescent="0.25">
      <c r="A173" s="182"/>
    </row>
    <row r="174" spans="1:1" s="105" customFormat="1" ht="18.75" customHeight="1" x14ac:dyDescent="0.25">
      <c r="A174" s="182"/>
    </row>
    <row r="175" spans="1:1" s="105" customFormat="1" ht="18.75" customHeight="1" x14ac:dyDescent="0.25">
      <c r="A175" s="182"/>
    </row>
    <row r="176" spans="1:1" s="105" customFormat="1" ht="18.75" customHeight="1" x14ac:dyDescent="0.25">
      <c r="A176" s="182"/>
    </row>
    <row r="177" spans="1:1" s="105" customFormat="1" ht="18.75" customHeight="1" x14ac:dyDescent="0.25">
      <c r="A177" s="182"/>
    </row>
    <row r="178" spans="1:1" s="105" customFormat="1" ht="18.75" customHeight="1" x14ac:dyDescent="0.25">
      <c r="A178" s="182"/>
    </row>
    <row r="179" spans="1:1" s="105" customFormat="1" ht="18.75" customHeight="1" x14ac:dyDescent="0.25">
      <c r="A179" s="182"/>
    </row>
    <row r="180" spans="1:1" s="105" customFormat="1" ht="18.75" customHeight="1" x14ac:dyDescent="0.25">
      <c r="A180" s="182"/>
    </row>
    <row r="181" spans="1:1" s="105" customFormat="1" ht="18.75" customHeight="1" x14ac:dyDescent="0.25">
      <c r="A181" s="182"/>
    </row>
    <row r="182" spans="1:1" s="105" customFormat="1" ht="18.75" customHeight="1" x14ac:dyDescent="0.25">
      <c r="A182" s="182"/>
    </row>
    <row r="183" spans="1:1" s="105" customFormat="1" ht="18.75" customHeight="1" x14ac:dyDescent="0.25">
      <c r="A183" s="182"/>
    </row>
    <row r="184" spans="1:1" s="105" customFormat="1" ht="18.75" customHeight="1" x14ac:dyDescent="0.25">
      <c r="A184" s="182"/>
    </row>
    <row r="185" spans="1:1" s="105" customFormat="1" ht="18.75" customHeight="1" x14ac:dyDescent="0.25">
      <c r="A185" s="182"/>
    </row>
    <row r="186" spans="1:1" s="105" customFormat="1" ht="18.75" customHeight="1" x14ac:dyDescent="0.25">
      <c r="A186" s="182"/>
    </row>
    <row r="187" spans="1:1" s="105" customFormat="1" x14ac:dyDescent="0.25">
      <c r="A187" s="182"/>
    </row>
    <row r="188" spans="1:1" s="105" customFormat="1" x14ac:dyDescent="0.25">
      <c r="A188" s="182"/>
    </row>
    <row r="189" spans="1:1" s="105" customFormat="1" x14ac:dyDescent="0.25">
      <c r="A189" s="182"/>
    </row>
    <row r="190" spans="1:1" s="105" customFormat="1" x14ac:dyDescent="0.25">
      <c r="A190" s="182"/>
    </row>
    <row r="191" spans="1:1" s="105" customFormat="1" x14ac:dyDescent="0.25">
      <c r="A191" s="182"/>
    </row>
    <row r="192" spans="1:1" s="105" customFormat="1" x14ac:dyDescent="0.25">
      <c r="A192" s="182"/>
    </row>
    <row r="193" spans="1:1" s="105" customFormat="1" x14ac:dyDescent="0.25">
      <c r="A193" s="182"/>
    </row>
    <row r="194" spans="1:1" s="105" customFormat="1" x14ac:dyDescent="0.25">
      <c r="A194" s="182"/>
    </row>
    <row r="195" spans="1:1" s="105" customFormat="1" x14ac:dyDescent="0.25">
      <c r="A195" s="182"/>
    </row>
    <row r="196" spans="1:1" s="105" customFormat="1" x14ac:dyDescent="0.25">
      <c r="A196" s="182"/>
    </row>
    <row r="197" spans="1:1" s="105" customFormat="1" x14ac:dyDescent="0.25">
      <c r="A197" s="182"/>
    </row>
    <row r="198" spans="1:1" s="105" customFormat="1" x14ac:dyDescent="0.25">
      <c r="A198" s="182"/>
    </row>
    <row r="199" spans="1:1" s="105" customFormat="1" x14ac:dyDescent="0.25">
      <c r="A199" s="182"/>
    </row>
    <row r="200" spans="1:1" s="105" customFormat="1" x14ac:dyDescent="0.25">
      <c r="A200" s="182"/>
    </row>
    <row r="201" spans="1:1" s="105" customFormat="1" x14ac:dyDescent="0.25">
      <c r="A201" s="182"/>
    </row>
    <row r="202" spans="1:1" s="105" customFormat="1" x14ac:dyDescent="0.25">
      <c r="A202" s="182"/>
    </row>
    <row r="203" spans="1:1" s="105" customFormat="1" x14ac:dyDescent="0.25">
      <c r="A203" s="182"/>
    </row>
    <row r="204" spans="1:1" s="105" customFormat="1" x14ac:dyDescent="0.25">
      <c r="A204" s="182"/>
    </row>
    <row r="205" spans="1:1" s="105" customFormat="1" x14ac:dyDescent="0.25">
      <c r="A205" s="182"/>
    </row>
    <row r="206" spans="1:1" s="105" customFormat="1" x14ac:dyDescent="0.25">
      <c r="A206" s="182"/>
    </row>
    <row r="207" spans="1:1" s="105" customFormat="1" x14ac:dyDescent="0.25">
      <c r="A207" s="182"/>
    </row>
    <row r="208" spans="1:1" s="105" customFormat="1" x14ac:dyDescent="0.25">
      <c r="A208" s="182"/>
    </row>
    <row r="209" spans="1:1" s="105" customFormat="1" x14ac:dyDescent="0.25">
      <c r="A209" s="182"/>
    </row>
    <row r="210" spans="1:1" s="105" customFormat="1" x14ac:dyDescent="0.25">
      <c r="A210" s="182"/>
    </row>
    <row r="211" spans="1:1" s="105" customFormat="1" x14ac:dyDescent="0.25">
      <c r="A211" s="182"/>
    </row>
    <row r="212" spans="1:1" s="105" customFormat="1" x14ac:dyDescent="0.25">
      <c r="A212" s="182"/>
    </row>
    <row r="213" spans="1:1" s="105" customFormat="1" x14ac:dyDescent="0.25">
      <c r="A213" s="182"/>
    </row>
    <row r="214" spans="1:1" s="105" customFormat="1" x14ac:dyDescent="0.25">
      <c r="A214" s="182"/>
    </row>
    <row r="215" spans="1:1" s="105" customFormat="1" x14ac:dyDescent="0.25">
      <c r="A215" s="182"/>
    </row>
    <row r="216" spans="1:1" s="105" customFormat="1" x14ac:dyDescent="0.25">
      <c r="A216" s="182"/>
    </row>
    <row r="217" spans="1:1" s="105" customFormat="1" x14ac:dyDescent="0.25">
      <c r="A217" s="182"/>
    </row>
    <row r="218" spans="1:1" s="105" customFormat="1" x14ac:dyDescent="0.25">
      <c r="A218" s="182"/>
    </row>
    <row r="219" spans="1:1" s="105" customFormat="1" x14ac:dyDescent="0.25">
      <c r="A219" s="182"/>
    </row>
    <row r="220" spans="1:1" s="105" customFormat="1" x14ac:dyDescent="0.25">
      <c r="A220" s="182"/>
    </row>
    <row r="221" spans="1:1" s="105" customFormat="1" x14ac:dyDescent="0.25">
      <c r="A221" s="182"/>
    </row>
    <row r="222" spans="1:1" s="105" customFormat="1" x14ac:dyDescent="0.25">
      <c r="A222" s="182"/>
    </row>
    <row r="223" spans="1:1" s="105" customFormat="1" x14ac:dyDescent="0.25">
      <c r="A223" s="182"/>
    </row>
    <row r="224" spans="1:1" s="105" customFormat="1" x14ac:dyDescent="0.25">
      <c r="A224" s="182"/>
    </row>
    <row r="225" spans="1:1" s="105" customFormat="1" x14ac:dyDescent="0.25">
      <c r="A225" s="182"/>
    </row>
    <row r="226" spans="1:1" s="105" customFormat="1" x14ac:dyDescent="0.25">
      <c r="A226" s="182"/>
    </row>
    <row r="227" spans="1:1" s="105" customFormat="1" x14ac:dyDescent="0.25">
      <c r="A227" s="182"/>
    </row>
    <row r="228" spans="1:1" s="105" customFormat="1" x14ac:dyDescent="0.25">
      <c r="A228" s="182"/>
    </row>
    <row r="229" spans="1:1" s="105" customFormat="1" x14ac:dyDescent="0.25">
      <c r="A229" s="182"/>
    </row>
    <row r="230" spans="1:1" s="105" customFormat="1" x14ac:dyDescent="0.25">
      <c r="A230" s="182"/>
    </row>
    <row r="231" spans="1:1" s="105" customFormat="1" x14ac:dyDescent="0.25">
      <c r="A231" s="182"/>
    </row>
    <row r="232" spans="1:1" s="105" customFormat="1" x14ac:dyDescent="0.25">
      <c r="A232" s="182"/>
    </row>
    <row r="233" spans="1:1" s="105" customFormat="1" x14ac:dyDescent="0.25">
      <c r="A233" s="182"/>
    </row>
    <row r="234" spans="1:1" s="105" customFormat="1" x14ac:dyDescent="0.25">
      <c r="A234" s="182"/>
    </row>
    <row r="235" spans="1:1" s="105" customFormat="1" x14ac:dyDescent="0.25">
      <c r="A235" s="182"/>
    </row>
    <row r="236" spans="1:1" s="105" customFormat="1" x14ac:dyDescent="0.25">
      <c r="A236" s="182"/>
    </row>
    <row r="237" spans="1:1" s="105" customFormat="1" x14ac:dyDescent="0.25">
      <c r="A237" s="182"/>
    </row>
    <row r="238" spans="1:1" s="105" customFormat="1" x14ac:dyDescent="0.25">
      <c r="A238" s="182"/>
    </row>
    <row r="239" spans="1:1" s="105" customFormat="1" x14ac:dyDescent="0.25">
      <c r="A239" s="182"/>
    </row>
    <row r="240" spans="1:1" s="105" customFormat="1" x14ac:dyDescent="0.25">
      <c r="A240" s="182"/>
    </row>
    <row r="241" spans="1:1" s="105" customFormat="1" x14ac:dyDescent="0.25">
      <c r="A241" s="182"/>
    </row>
    <row r="242" spans="1:1" s="105" customFormat="1" x14ac:dyDescent="0.25">
      <c r="A242" s="182"/>
    </row>
    <row r="243" spans="1:1" s="105" customFormat="1" x14ac:dyDescent="0.25">
      <c r="A243" s="182"/>
    </row>
    <row r="244" spans="1:1" s="105" customFormat="1" x14ac:dyDescent="0.25">
      <c r="A244" s="182"/>
    </row>
    <row r="245" spans="1:1" s="105" customFormat="1" x14ac:dyDescent="0.25">
      <c r="A245" s="182"/>
    </row>
    <row r="246" spans="1:1" s="105" customFormat="1" x14ac:dyDescent="0.25">
      <c r="A246" s="182"/>
    </row>
    <row r="247" spans="1:1" s="105" customFormat="1" x14ac:dyDescent="0.25">
      <c r="A247" s="182"/>
    </row>
    <row r="248" spans="1:1" s="105" customFormat="1" x14ac:dyDescent="0.25">
      <c r="A248" s="182"/>
    </row>
    <row r="249" spans="1:1" s="105" customFormat="1" x14ac:dyDescent="0.25">
      <c r="A249" s="182"/>
    </row>
    <row r="250" spans="1:1" s="105" customFormat="1" x14ac:dyDescent="0.25">
      <c r="A250" s="182"/>
    </row>
    <row r="251" spans="1:1" s="105" customFormat="1" x14ac:dyDescent="0.25">
      <c r="A251" s="182"/>
    </row>
    <row r="252" spans="1:1" s="105" customFormat="1" x14ac:dyDescent="0.25">
      <c r="A252" s="182"/>
    </row>
    <row r="253" spans="1:1" s="105" customFormat="1" x14ac:dyDescent="0.25">
      <c r="A253" s="182"/>
    </row>
    <row r="254" spans="1:1" s="105" customFormat="1" x14ac:dyDescent="0.25">
      <c r="A254" s="182"/>
    </row>
    <row r="255" spans="1:1" s="105" customFormat="1" x14ac:dyDescent="0.25">
      <c r="A255" s="182"/>
    </row>
    <row r="256" spans="1:1" s="105" customFormat="1" x14ac:dyDescent="0.25">
      <c r="A256" s="182"/>
    </row>
    <row r="257" spans="1:1" s="105" customFormat="1" x14ac:dyDescent="0.25">
      <c r="A257" s="182"/>
    </row>
    <row r="258" spans="1:1" s="105" customFormat="1" x14ac:dyDescent="0.25">
      <c r="A258" s="182"/>
    </row>
    <row r="259" spans="1:1" s="105" customFormat="1" x14ac:dyDescent="0.25">
      <c r="A259" s="182"/>
    </row>
    <row r="260" spans="1:1" s="105" customFormat="1" x14ac:dyDescent="0.25">
      <c r="A260" s="182"/>
    </row>
    <row r="261" spans="1:1" s="105" customFormat="1" x14ac:dyDescent="0.25">
      <c r="A261" s="182"/>
    </row>
    <row r="262" spans="1:1" s="105" customFormat="1" x14ac:dyDescent="0.25">
      <c r="A262" s="182"/>
    </row>
    <row r="263" spans="1:1" s="105" customFormat="1" x14ac:dyDescent="0.25">
      <c r="A263" s="182"/>
    </row>
    <row r="264" spans="1:1" s="105" customFormat="1" x14ac:dyDescent="0.25">
      <c r="A264" s="182"/>
    </row>
    <row r="265" spans="1:1" s="105" customFormat="1" x14ac:dyDescent="0.25">
      <c r="A265" s="182"/>
    </row>
    <row r="266" spans="1:1" s="105" customFormat="1" x14ac:dyDescent="0.25">
      <c r="A266" s="182"/>
    </row>
    <row r="267" spans="1:1" s="105" customFormat="1" x14ac:dyDescent="0.25">
      <c r="A267" s="182"/>
    </row>
    <row r="268" spans="1:1" s="105" customFormat="1" x14ac:dyDescent="0.25">
      <c r="A268" s="182"/>
    </row>
    <row r="269" spans="1:1" s="105" customFormat="1" x14ac:dyDescent="0.25">
      <c r="A269" s="182"/>
    </row>
    <row r="270" spans="1:1" s="105" customFormat="1" x14ac:dyDescent="0.25">
      <c r="A270" s="182"/>
    </row>
    <row r="271" spans="1:1" s="105" customFormat="1" x14ac:dyDescent="0.25">
      <c r="A271" s="182"/>
    </row>
    <row r="272" spans="1:1" s="105" customFormat="1" x14ac:dyDescent="0.25">
      <c r="A272" s="182"/>
    </row>
    <row r="273" spans="1:1" s="105" customFormat="1" x14ac:dyDescent="0.25">
      <c r="A273" s="182"/>
    </row>
    <row r="274" spans="1:1" s="105" customFormat="1" x14ac:dyDescent="0.25">
      <c r="A274" s="182"/>
    </row>
    <row r="275" spans="1:1" s="105" customFormat="1" x14ac:dyDescent="0.25">
      <c r="A275" s="182"/>
    </row>
    <row r="276" spans="1:1" s="105" customFormat="1" x14ac:dyDescent="0.25">
      <c r="A276" s="182"/>
    </row>
    <row r="277" spans="1:1" s="105" customFormat="1" x14ac:dyDescent="0.25">
      <c r="A277" s="182"/>
    </row>
    <row r="278" spans="1:1" s="105" customFormat="1" x14ac:dyDescent="0.25">
      <c r="A278" s="182"/>
    </row>
    <row r="279" spans="1:1" s="105" customFormat="1" x14ac:dyDescent="0.25">
      <c r="A279" s="182"/>
    </row>
    <row r="280" spans="1:1" s="105" customFormat="1" x14ac:dyDescent="0.25">
      <c r="A280" s="182"/>
    </row>
    <row r="281" spans="1:1" s="105" customFormat="1" x14ac:dyDescent="0.25">
      <c r="A281" s="182"/>
    </row>
    <row r="282" spans="1:1" s="105" customFormat="1" x14ac:dyDescent="0.25">
      <c r="A282" s="182"/>
    </row>
    <row r="283" spans="1:1" s="105" customFormat="1" x14ac:dyDescent="0.25">
      <c r="A283" s="182"/>
    </row>
    <row r="284" spans="1:1" s="105" customFormat="1" x14ac:dyDescent="0.25">
      <c r="A284" s="182"/>
    </row>
    <row r="285" spans="1:1" s="105" customFormat="1" x14ac:dyDescent="0.25">
      <c r="A285" s="182"/>
    </row>
    <row r="286" spans="1:1" s="105" customFormat="1" x14ac:dyDescent="0.25">
      <c r="A286" s="182"/>
    </row>
    <row r="287" spans="1:1" s="105" customFormat="1" x14ac:dyDescent="0.25">
      <c r="A287" s="182"/>
    </row>
    <row r="288" spans="1:1" s="105" customFormat="1" x14ac:dyDescent="0.25">
      <c r="A288" s="182"/>
    </row>
    <row r="289" spans="1:1" s="105" customFormat="1" x14ac:dyDescent="0.25">
      <c r="A289" s="182"/>
    </row>
    <row r="290" spans="1:1" s="105" customFormat="1" x14ac:dyDescent="0.25">
      <c r="A290" s="182"/>
    </row>
    <row r="291" spans="1:1" s="105" customFormat="1" x14ac:dyDescent="0.25">
      <c r="A291" s="182"/>
    </row>
    <row r="292" spans="1:1" s="105" customFormat="1" x14ac:dyDescent="0.25">
      <c r="A292" s="182"/>
    </row>
    <row r="293" spans="1:1" s="105" customFormat="1" x14ac:dyDescent="0.25">
      <c r="A293" s="182"/>
    </row>
    <row r="294" spans="1:1" s="105" customFormat="1" x14ac:dyDescent="0.25">
      <c r="A294" s="182"/>
    </row>
    <row r="295" spans="1:1" s="105" customFormat="1" x14ac:dyDescent="0.25">
      <c r="A295" s="182"/>
    </row>
    <row r="296" spans="1:1" s="105" customFormat="1" x14ac:dyDescent="0.25">
      <c r="A296" s="182"/>
    </row>
    <row r="297" spans="1:1" s="105" customFormat="1" x14ac:dyDescent="0.25">
      <c r="A297" s="182"/>
    </row>
    <row r="298" spans="1:1" s="105" customFormat="1" x14ac:dyDescent="0.25">
      <c r="A298" s="182"/>
    </row>
    <row r="299" spans="1:1" s="105" customFormat="1" x14ac:dyDescent="0.25">
      <c r="A299" s="182"/>
    </row>
    <row r="300" spans="1:1" s="105" customFormat="1" x14ac:dyDescent="0.25">
      <c r="A300" s="182"/>
    </row>
    <row r="301" spans="1:1" s="105" customFormat="1" x14ac:dyDescent="0.25">
      <c r="A301" s="182"/>
    </row>
    <row r="302" spans="1:1" s="105" customFormat="1" x14ac:dyDescent="0.25">
      <c r="A302" s="182"/>
    </row>
    <row r="303" spans="1:1" s="105" customFormat="1" x14ac:dyDescent="0.25">
      <c r="A303" s="182"/>
    </row>
    <row r="304" spans="1:1" s="105" customFormat="1" x14ac:dyDescent="0.25">
      <c r="A304" s="182"/>
    </row>
    <row r="305" spans="1:1" s="105" customFormat="1" x14ac:dyDescent="0.25">
      <c r="A305" s="182"/>
    </row>
    <row r="306" spans="1:1" s="105" customFormat="1" x14ac:dyDescent="0.25">
      <c r="A306" s="182"/>
    </row>
    <row r="307" spans="1:1" s="105" customFormat="1" x14ac:dyDescent="0.25">
      <c r="A307" s="182"/>
    </row>
    <row r="308" spans="1:1" s="105" customFormat="1" x14ac:dyDescent="0.25">
      <c r="A308" s="182"/>
    </row>
    <row r="309" spans="1:1" s="105" customFormat="1" x14ac:dyDescent="0.25">
      <c r="A309" s="182"/>
    </row>
    <row r="310" spans="1:1" s="105" customFormat="1" x14ac:dyDescent="0.25">
      <c r="A310" s="182"/>
    </row>
    <row r="311" spans="1:1" s="105" customFormat="1" x14ac:dyDescent="0.25">
      <c r="A311" s="182"/>
    </row>
    <row r="312" spans="1:1" s="105" customFormat="1" x14ac:dyDescent="0.25">
      <c r="A312" s="182"/>
    </row>
    <row r="313" spans="1:1" s="105" customFormat="1" x14ac:dyDescent="0.25">
      <c r="A313" s="182"/>
    </row>
    <row r="314" spans="1:1" s="105" customFormat="1" x14ac:dyDescent="0.25">
      <c r="A314" s="182"/>
    </row>
    <row r="315" spans="1:1" s="105" customFormat="1" x14ac:dyDescent="0.25">
      <c r="A315" s="182"/>
    </row>
    <row r="316" spans="1:1" s="105" customFormat="1" x14ac:dyDescent="0.25">
      <c r="A316" s="182"/>
    </row>
    <row r="317" spans="1:1" s="105" customFormat="1" x14ac:dyDescent="0.25">
      <c r="A317" s="182"/>
    </row>
    <row r="318" spans="1:1" s="105" customFormat="1" x14ac:dyDescent="0.25">
      <c r="A318" s="182"/>
    </row>
    <row r="319" spans="1:1" s="105" customFormat="1" x14ac:dyDescent="0.25">
      <c r="A319" s="182"/>
    </row>
    <row r="320" spans="1:1" s="105" customFormat="1" x14ac:dyDescent="0.25">
      <c r="A320" s="182"/>
    </row>
    <row r="321" spans="1:1" s="105" customFormat="1" x14ac:dyDescent="0.25">
      <c r="A321" s="182"/>
    </row>
    <row r="322" spans="1:1" s="105" customFormat="1" x14ac:dyDescent="0.25">
      <c r="A322" s="182"/>
    </row>
    <row r="323" spans="1:1" s="105" customFormat="1" x14ac:dyDescent="0.25">
      <c r="A323" s="182"/>
    </row>
    <row r="324" spans="1:1" s="105" customFormat="1" x14ac:dyDescent="0.25">
      <c r="A324" s="182"/>
    </row>
    <row r="325" spans="1:1" s="105" customFormat="1" x14ac:dyDescent="0.25">
      <c r="A325" s="182"/>
    </row>
    <row r="326" spans="1:1" s="105" customFormat="1" x14ac:dyDescent="0.25">
      <c r="A326" s="182"/>
    </row>
    <row r="327" spans="1:1" s="105" customFormat="1" x14ac:dyDescent="0.25">
      <c r="A327" s="182"/>
    </row>
    <row r="328" spans="1:1" s="105" customFormat="1" x14ac:dyDescent="0.25">
      <c r="A328" s="182"/>
    </row>
    <row r="329" spans="1:1" s="105" customFormat="1" x14ac:dyDescent="0.25">
      <c r="A329" s="182"/>
    </row>
    <row r="330" spans="1:1" s="105" customFormat="1" x14ac:dyDescent="0.25">
      <c r="A330" s="182"/>
    </row>
    <row r="331" spans="1:1" s="105" customFormat="1" x14ac:dyDescent="0.25">
      <c r="A331" s="182"/>
    </row>
    <row r="332" spans="1:1" s="105" customFormat="1" x14ac:dyDescent="0.25">
      <c r="A332" s="182"/>
    </row>
    <row r="333" spans="1:1" s="105" customFormat="1" x14ac:dyDescent="0.25">
      <c r="A333" s="182"/>
    </row>
    <row r="334" spans="1:1" s="105" customFormat="1" x14ac:dyDescent="0.25">
      <c r="A334" s="182"/>
    </row>
    <row r="335" spans="1:1" s="105" customFormat="1" x14ac:dyDescent="0.25">
      <c r="A335" s="182"/>
    </row>
    <row r="336" spans="1:1" s="105" customFormat="1" x14ac:dyDescent="0.25">
      <c r="A336" s="182"/>
    </row>
    <row r="337" spans="1:1" s="105" customFormat="1" x14ac:dyDescent="0.25">
      <c r="A337" s="182"/>
    </row>
    <row r="338" spans="1:1" s="105" customFormat="1" x14ac:dyDescent="0.25">
      <c r="A338" s="182"/>
    </row>
    <row r="339" spans="1:1" s="105" customFormat="1" x14ac:dyDescent="0.25">
      <c r="A339" s="182"/>
    </row>
    <row r="340" spans="1:1" s="105" customFormat="1" x14ac:dyDescent="0.25">
      <c r="A340" s="182"/>
    </row>
    <row r="341" spans="1:1" s="105" customFormat="1" x14ac:dyDescent="0.25">
      <c r="A341" s="182"/>
    </row>
    <row r="342" spans="1:1" s="105" customFormat="1" x14ac:dyDescent="0.25">
      <c r="A342" s="182"/>
    </row>
    <row r="343" spans="1:1" s="105" customFormat="1" x14ac:dyDescent="0.25">
      <c r="A343" s="182"/>
    </row>
    <row r="344" spans="1:1" s="105" customFormat="1" x14ac:dyDescent="0.25">
      <c r="A344" s="182"/>
    </row>
    <row r="345" spans="1:1" s="105" customFormat="1" x14ac:dyDescent="0.25">
      <c r="A345" s="182"/>
    </row>
    <row r="346" spans="1:1" s="105" customFormat="1" x14ac:dyDescent="0.25">
      <c r="A346" s="182"/>
    </row>
    <row r="347" spans="1:1" s="105" customFormat="1" x14ac:dyDescent="0.25">
      <c r="A347" s="182"/>
    </row>
    <row r="348" spans="1:1" s="105" customFormat="1" x14ac:dyDescent="0.25">
      <c r="A348" s="182"/>
    </row>
    <row r="349" spans="1:1" s="105" customFormat="1" x14ac:dyDescent="0.25">
      <c r="A349" s="182"/>
    </row>
    <row r="350" spans="1:1" s="105" customFormat="1" x14ac:dyDescent="0.25">
      <c r="A350" s="182"/>
    </row>
    <row r="351" spans="1:1" s="105" customFormat="1" x14ac:dyDescent="0.25">
      <c r="A351" s="182"/>
    </row>
    <row r="352" spans="1:1" s="105" customFormat="1" x14ac:dyDescent="0.25">
      <c r="A352" s="182"/>
    </row>
    <row r="353" spans="1:1" s="105" customFormat="1" x14ac:dyDescent="0.25">
      <c r="A353" s="182"/>
    </row>
    <row r="354" spans="1:1" s="105" customFormat="1" x14ac:dyDescent="0.25">
      <c r="A354" s="182"/>
    </row>
    <row r="355" spans="1:1" s="105" customFormat="1" x14ac:dyDescent="0.25">
      <c r="A355" s="182"/>
    </row>
    <row r="356" spans="1:1" s="105" customFormat="1" x14ac:dyDescent="0.25">
      <c r="A356" s="182"/>
    </row>
    <row r="357" spans="1:1" s="105" customFormat="1" x14ac:dyDescent="0.25">
      <c r="A357" s="182"/>
    </row>
    <row r="358" spans="1:1" s="105" customFormat="1" x14ac:dyDescent="0.25">
      <c r="A358" s="182"/>
    </row>
    <row r="359" spans="1:1" s="105" customFormat="1" x14ac:dyDescent="0.25">
      <c r="A359" s="182"/>
    </row>
    <row r="360" spans="1:1" s="105" customFormat="1" x14ac:dyDescent="0.25">
      <c r="A360" s="182"/>
    </row>
    <row r="361" spans="1:1" s="105" customFormat="1" x14ac:dyDescent="0.25">
      <c r="A361" s="182"/>
    </row>
    <row r="362" spans="1:1" s="105" customFormat="1" x14ac:dyDescent="0.25">
      <c r="A362" s="182"/>
    </row>
    <row r="363" spans="1:1" s="105" customFormat="1" x14ac:dyDescent="0.25">
      <c r="A363" s="182"/>
    </row>
    <row r="364" spans="1:1" s="105" customFormat="1" x14ac:dyDescent="0.25">
      <c r="A364" s="182"/>
    </row>
    <row r="365" spans="1:1" s="105" customFormat="1" x14ac:dyDescent="0.25">
      <c r="A365" s="182"/>
    </row>
    <row r="366" spans="1:1" s="105" customFormat="1" x14ac:dyDescent="0.25">
      <c r="A366" s="182"/>
    </row>
    <row r="367" spans="1:1" s="105" customFormat="1" x14ac:dyDescent="0.25">
      <c r="A367" s="182"/>
    </row>
    <row r="368" spans="1:1" s="105" customFormat="1" x14ac:dyDescent="0.25">
      <c r="A368" s="182"/>
    </row>
    <row r="369" spans="1:1" s="105" customFormat="1" x14ac:dyDescent="0.25">
      <c r="A369" s="182"/>
    </row>
    <row r="370" spans="1:1" s="105" customFormat="1" x14ac:dyDescent="0.25">
      <c r="A370" s="182"/>
    </row>
    <row r="371" spans="1:1" s="105" customFormat="1" x14ac:dyDescent="0.25">
      <c r="A371" s="182"/>
    </row>
    <row r="372" spans="1:1" s="105" customFormat="1" x14ac:dyDescent="0.25">
      <c r="A372" s="182"/>
    </row>
    <row r="373" spans="1:1" s="105" customFormat="1" x14ac:dyDescent="0.25">
      <c r="A373" s="182"/>
    </row>
    <row r="374" spans="1:1" s="105" customFormat="1" x14ac:dyDescent="0.25">
      <c r="A374" s="182"/>
    </row>
    <row r="375" spans="1:1" s="105" customFormat="1" x14ac:dyDescent="0.25">
      <c r="A375" s="182"/>
    </row>
    <row r="376" spans="1:1" s="105" customFormat="1" x14ac:dyDescent="0.25">
      <c r="A376" s="182"/>
    </row>
    <row r="377" spans="1:1" s="105" customFormat="1" x14ac:dyDescent="0.25">
      <c r="A377" s="182"/>
    </row>
    <row r="378" spans="1:1" s="105" customFormat="1" x14ac:dyDescent="0.25">
      <c r="A378" s="182"/>
    </row>
    <row r="379" spans="1:1" s="105" customFormat="1" x14ac:dyDescent="0.25">
      <c r="A379" s="182"/>
    </row>
    <row r="380" spans="1:1" s="105" customFormat="1" x14ac:dyDescent="0.25">
      <c r="A380" s="182"/>
    </row>
    <row r="381" spans="1:1" s="105" customFormat="1" x14ac:dyDescent="0.25">
      <c r="A381" s="182"/>
    </row>
    <row r="382" spans="1:1" s="105" customFormat="1" x14ac:dyDescent="0.25">
      <c r="A382" s="182"/>
    </row>
    <row r="383" spans="1:1" s="105" customFormat="1" x14ac:dyDescent="0.25">
      <c r="A383" s="182"/>
    </row>
    <row r="384" spans="1:1" s="105" customFormat="1" x14ac:dyDescent="0.25">
      <c r="A384" s="182"/>
    </row>
    <row r="385" spans="1:1" s="105" customFormat="1" x14ac:dyDescent="0.25">
      <c r="A385" s="182"/>
    </row>
    <row r="386" spans="1:1" s="105" customFormat="1" x14ac:dyDescent="0.25">
      <c r="A386" s="182"/>
    </row>
    <row r="387" spans="1:1" s="105" customFormat="1" x14ac:dyDescent="0.25">
      <c r="A387" s="182"/>
    </row>
    <row r="388" spans="1:1" s="105" customFormat="1" x14ac:dyDescent="0.25">
      <c r="A388" s="182"/>
    </row>
    <row r="389" spans="1:1" s="105" customFormat="1" x14ac:dyDescent="0.25">
      <c r="A389" s="182"/>
    </row>
    <row r="390" spans="1:1" s="105" customFormat="1" x14ac:dyDescent="0.25">
      <c r="A390" s="182"/>
    </row>
    <row r="391" spans="1:1" s="105" customFormat="1" x14ac:dyDescent="0.25">
      <c r="A391" s="182"/>
    </row>
    <row r="392" spans="1:1" s="105" customFormat="1" x14ac:dyDescent="0.25">
      <c r="A392" s="182"/>
    </row>
    <row r="393" spans="1:1" s="105" customFormat="1" x14ac:dyDescent="0.25">
      <c r="A393" s="182"/>
    </row>
    <row r="394" spans="1:1" s="105" customFormat="1" x14ac:dyDescent="0.25">
      <c r="A394" s="182"/>
    </row>
    <row r="395" spans="1:1" s="105" customFormat="1" x14ac:dyDescent="0.25">
      <c r="A395" s="182"/>
    </row>
    <row r="396" spans="1:1" s="105" customFormat="1" x14ac:dyDescent="0.25">
      <c r="A396" s="182"/>
    </row>
    <row r="397" spans="1:1" s="105" customFormat="1" x14ac:dyDescent="0.25">
      <c r="A397" s="182"/>
    </row>
    <row r="398" spans="1:1" s="105" customFormat="1" x14ac:dyDescent="0.25">
      <c r="A398" s="182"/>
    </row>
    <row r="399" spans="1:1" s="105" customFormat="1" x14ac:dyDescent="0.25">
      <c r="A399" s="182"/>
    </row>
    <row r="400" spans="1:1" s="105" customFormat="1" x14ac:dyDescent="0.25">
      <c r="A400" s="182"/>
    </row>
    <row r="401" spans="1:1" s="105" customFormat="1" x14ac:dyDescent="0.25">
      <c r="A401" s="182"/>
    </row>
    <row r="402" spans="1:1" s="105" customFormat="1" x14ac:dyDescent="0.25">
      <c r="A402" s="182"/>
    </row>
    <row r="403" spans="1:1" s="105" customFormat="1" x14ac:dyDescent="0.25">
      <c r="A403" s="182"/>
    </row>
    <row r="404" spans="1:1" s="105" customFormat="1" x14ac:dyDescent="0.25">
      <c r="A404" s="182"/>
    </row>
    <row r="405" spans="1:1" s="105" customFormat="1" x14ac:dyDescent="0.25">
      <c r="A405" s="182"/>
    </row>
    <row r="406" spans="1:1" s="105" customFormat="1" x14ac:dyDescent="0.25">
      <c r="A406" s="182"/>
    </row>
    <row r="407" spans="1:1" s="105" customFormat="1" x14ac:dyDescent="0.25">
      <c r="A407" s="182"/>
    </row>
    <row r="408" spans="1:1" s="105" customFormat="1" x14ac:dyDescent="0.25">
      <c r="A408" s="182"/>
    </row>
    <row r="409" spans="1:1" s="105" customFormat="1" x14ac:dyDescent="0.25">
      <c r="A409" s="182"/>
    </row>
  </sheetData>
  <mergeCells count="31">
    <mergeCell ref="B95:B96"/>
    <mergeCell ref="C95:W95"/>
    <mergeCell ref="C96:W96"/>
    <mergeCell ref="B109:B110"/>
    <mergeCell ref="C109:W109"/>
    <mergeCell ref="C110:W110"/>
    <mergeCell ref="C38:W38"/>
    <mergeCell ref="C39:W39"/>
    <mergeCell ref="C54:W54"/>
    <mergeCell ref="C53:W53"/>
    <mergeCell ref="C124:W124"/>
    <mergeCell ref="C67:W67"/>
    <mergeCell ref="C68:W68"/>
    <mergeCell ref="C81:W81"/>
    <mergeCell ref="C82:W82"/>
    <mergeCell ref="B137:B138"/>
    <mergeCell ref="C137:W137"/>
    <mergeCell ref="C138:W138"/>
    <mergeCell ref="F2:W2"/>
    <mergeCell ref="C3:W3"/>
    <mergeCell ref="C16:W16"/>
    <mergeCell ref="C17:W17"/>
    <mergeCell ref="B123:B124"/>
    <mergeCell ref="B81:B82"/>
    <mergeCell ref="B2:B3"/>
    <mergeCell ref="B16:B17"/>
    <mergeCell ref="B27:B28"/>
    <mergeCell ref="B67:B68"/>
    <mergeCell ref="B38:B39"/>
    <mergeCell ref="B53:B54"/>
    <mergeCell ref="C28:W28"/>
  </mergeCells>
  <conditionalFormatting sqref="C67:C68 C5:W15 C56:W66 C52:W52">
    <cfRule type="colorScale" priority="1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70:W80">
    <cfRule type="colorScale" priority="1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41:W51">
    <cfRule type="colorScale" priority="1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81:C82">
    <cfRule type="colorScale" priority="1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84:W94">
    <cfRule type="colorScale" priority="1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123:C124">
    <cfRule type="colorScale" priority="1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126:W136"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95:C96">
    <cfRule type="colorScale" priority="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98:W108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109:C110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112:W122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30:W37">
    <cfRule type="colorScale" priority="29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19:W26">
    <cfRule type="colorScale" priority="29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137:C138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140:W151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499984740745262"/>
  </sheetPr>
  <dimension ref="A1:BY103"/>
  <sheetViews>
    <sheetView showGridLines="0" zoomScale="70" zoomScaleNormal="70" workbookViewId="0">
      <pane xSplit="6" ySplit="4" topLeftCell="G5" activePane="bottomRight" state="frozen"/>
      <selection activeCell="H26" sqref="H26"/>
      <selection pane="topRight" activeCell="H26" sqref="H26"/>
      <selection pane="bottomLeft" activeCell="H26" sqref="H26"/>
      <selection pane="bottomRight" activeCell="G5" sqref="G5"/>
    </sheetView>
  </sheetViews>
  <sheetFormatPr baseColWidth="10" defaultColWidth="10.85546875" defaultRowHeight="14.25" x14ac:dyDescent="0.25"/>
  <cols>
    <col min="1" max="1" width="1.85546875" style="1" customWidth="1"/>
    <col min="2" max="2" width="45.42578125" style="2" customWidth="1"/>
    <col min="3" max="3" width="15.28515625" style="2" customWidth="1"/>
    <col min="4" max="4" width="12.5703125" style="2" customWidth="1"/>
    <col min="5" max="6" width="11.85546875" style="2" customWidth="1"/>
    <col min="7" max="28" width="14" style="2" customWidth="1"/>
    <col min="29" max="29" width="26.85546875" style="2" customWidth="1"/>
    <col min="30" max="16384" width="10.85546875" style="1"/>
  </cols>
  <sheetData>
    <row r="1" spans="1:77" ht="14.45" customHeight="1" x14ac:dyDescent="0.25">
      <c r="A1" s="28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13"/>
      <c r="AE1" s="363" t="s">
        <v>21</v>
      </c>
      <c r="AF1" s="364"/>
      <c r="AG1" s="364"/>
      <c r="AH1" s="364"/>
      <c r="AI1" s="364"/>
      <c r="AJ1" s="364"/>
      <c r="AK1" s="364"/>
      <c r="AL1" s="364"/>
      <c r="AM1" s="364"/>
      <c r="AN1" s="364"/>
      <c r="AO1" s="365"/>
      <c r="AQ1" s="363" t="s">
        <v>20</v>
      </c>
      <c r="AR1" s="364"/>
      <c r="AS1" s="364"/>
      <c r="AT1" s="364"/>
      <c r="AU1" s="364"/>
      <c r="AV1" s="364"/>
      <c r="AW1" s="364"/>
      <c r="AX1" s="364"/>
      <c r="AY1" s="364"/>
      <c r="AZ1" s="364"/>
      <c r="BA1" s="365"/>
      <c r="BC1" s="363" t="s">
        <v>23</v>
      </c>
      <c r="BD1" s="364"/>
      <c r="BE1" s="364"/>
      <c r="BF1" s="364"/>
      <c r="BG1" s="364"/>
      <c r="BH1" s="364"/>
      <c r="BI1" s="364"/>
      <c r="BJ1" s="364"/>
      <c r="BK1" s="364"/>
      <c r="BL1" s="364"/>
      <c r="BM1" s="365"/>
      <c r="BO1" s="363" t="s">
        <v>22</v>
      </c>
      <c r="BP1" s="364"/>
      <c r="BQ1" s="364"/>
      <c r="BR1" s="364"/>
      <c r="BS1" s="364"/>
      <c r="BT1" s="364"/>
      <c r="BU1" s="364"/>
      <c r="BV1" s="364"/>
      <c r="BW1" s="364"/>
      <c r="BX1" s="364"/>
      <c r="BY1" s="365"/>
    </row>
    <row r="2" spans="1:77" ht="26.1" customHeight="1" thickBot="1" x14ac:dyDescent="0.3">
      <c r="A2" s="28"/>
      <c r="B2" s="360" t="s">
        <v>12</v>
      </c>
      <c r="C2" s="360"/>
      <c r="D2" s="360"/>
      <c r="E2" s="360"/>
      <c r="F2" s="360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77"/>
      <c r="S2" s="377"/>
      <c r="T2" s="377"/>
      <c r="U2" s="377"/>
      <c r="V2" s="377"/>
      <c r="W2" s="377"/>
      <c r="X2" s="377"/>
      <c r="Y2" s="377"/>
      <c r="Z2" s="377"/>
      <c r="AA2" s="377"/>
      <c r="AB2" s="377"/>
      <c r="AC2" s="27"/>
      <c r="AD2" s="13"/>
      <c r="AE2" s="366"/>
      <c r="AF2" s="367"/>
      <c r="AG2" s="367"/>
      <c r="AH2" s="367"/>
      <c r="AI2" s="367"/>
      <c r="AJ2" s="367"/>
      <c r="AK2" s="367"/>
      <c r="AL2" s="367"/>
      <c r="AM2" s="367"/>
      <c r="AN2" s="367"/>
      <c r="AO2" s="368"/>
      <c r="AQ2" s="366"/>
      <c r="AR2" s="367"/>
      <c r="AS2" s="367"/>
      <c r="AT2" s="367"/>
      <c r="AU2" s="367"/>
      <c r="AV2" s="367"/>
      <c r="AW2" s="367"/>
      <c r="AX2" s="367"/>
      <c r="AY2" s="367"/>
      <c r="AZ2" s="367"/>
      <c r="BA2" s="368"/>
      <c r="BC2" s="366"/>
      <c r="BD2" s="367"/>
      <c r="BE2" s="367"/>
      <c r="BF2" s="367"/>
      <c r="BG2" s="367"/>
      <c r="BH2" s="367"/>
      <c r="BI2" s="367"/>
      <c r="BJ2" s="367"/>
      <c r="BK2" s="367"/>
      <c r="BL2" s="367"/>
      <c r="BM2" s="368"/>
      <c r="BO2" s="366"/>
      <c r="BP2" s="367"/>
      <c r="BQ2" s="367"/>
      <c r="BR2" s="367"/>
      <c r="BS2" s="367"/>
      <c r="BT2" s="367"/>
      <c r="BU2" s="367"/>
      <c r="BV2" s="367"/>
      <c r="BW2" s="367"/>
      <c r="BX2" s="367"/>
      <c r="BY2" s="368"/>
    </row>
    <row r="3" spans="1:77" s="12" customFormat="1" ht="26.1" customHeight="1" x14ac:dyDescent="0.25">
      <c r="A3" s="28"/>
      <c r="B3" s="361"/>
      <c r="C3" s="361"/>
      <c r="D3" s="361"/>
      <c r="E3" s="361"/>
      <c r="F3" s="361"/>
      <c r="G3" s="372" t="s">
        <v>14</v>
      </c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4" t="s">
        <v>15</v>
      </c>
      <c r="S3" s="375"/>
      <c r="T3" s="375"/>
      <c r="U3" s="375"/>
      <c r="V3" s="375"/>
      <c r="W3" s="375"/>
      <c r="X3" s="375"/>
      <c r="Y3" s="375"/>
      <c r="Z3" s="375"/>
      <c r="AA3" s="375"/>
      <c r="AB3" s="376"/>
      <c r="AC3" s="27"/>
      <c r="AD3" s="14"/>
      <c r="AE3" s="369"/>
      <c r="AF3" s="370"/>
      <c r="AG3" s="370"/>
      <c r="AH3" s="370"/>
      <c r="AI3" s="370"/>
      <c r="AJ3" s="370"/>
      <c r="AK3" s="370"/>
      <c r="AL3" s="370"/>
      <c r="AM3" s="370"/>
      <c r="AN3" s="370"/>
      <c r="AO3" s="371"/>
      <c r="AQ3" s="369"/>
      <c r="AR3" s="370"/>
      <c r="AS3" s="370"/>
      <c r="AT3" s="370"/>
      <c r="AU3" s="370"/>
      <c r="AV3" s="370"/>
      <c r="AW3" s="370"/>
      <c r="AX3" s="370"/>
      <c r="AY3" s="370"/>
      <c r="AZ3" s="370"/>
      <c r="BA3" s="371"/>
      <c r="BC3" s="369"/>
      <c r="BD3" s="370"/>
      <c r="BE3" s="370"/>
      <c r="BF3" s="370"/>
      <c r="BG3" s="370"/>
      <c r="BH3" s="370"/>
      <c r="BI3" s="370"/>
      <c r="BJ3" s="370"/>
      <c r="BK3" s="370"/>
      <c r="BL3" s="370"/>
      <c r="BM3" s="371"/>
      <c r="BO3" s="369"/>
      <c r="BP3" s="370"/>
      <c r="BQ3" s="370"/>
      <c r="BR3" s="370"/>
      <c r="BS3" s="370"/>
      <c r="BT3" s="370"/>
      <c r="BU3" s="370"/>
      <c r="BV3" s="370"/>
      <c r="BW3" s="370"/>
      <c r="BX3" s="370"/>
      <c r="BY3" s="371"/>
    </row>
    <row r="4" spans="1:77" ht="114.6" customHeight="1" x14ac:dyDescent="0.25">
      <c r="A4" s="28"/>
      <c r="B4" s="15" t="str">
        <f>PATRIMOINE!B2</f>
        <v>SITES :</v>
      </c>
      <c r="C4" s="29" t="str">
        <f>PATRIMOINE!C2</f>
        <v xml:space="preserve">VILLE : </v>
      </c>
      <c r="D4" s="29" t="str">
        <f>PATRIMOINE!D2</f>
        <v>ANNEE</v>
      </c>
      <c r="E4" s="29" t="str">
        <f>PATRIMOINE!E2</f>
        <v xml:space="preserve">Surface de plancher </v>
      </c>
      <c r="F4" s="29" t="str">
        <f>PATRIMOINE!J2</f>
        <v>Surface chauffée</v>
      </c>
      <c r="G4" s="30">
        <v>2009</v>
      </c>
      <c r="H4" s="30">
        <v>2010</v>
      </c>
      <c r="I4" s="30">
        <v>2011</v>
      </c>
      <c r="J4" s="30">
        <v>2012</v>
      </c>
      <c r="K4" s="30">
        <v>2013</v>
      </c>
      <c r="L4" s="30">
        <v>2014</v>
      </c>
      <c r="M4" s="30">
        <v>2015</v>
      </c>
      <c r="N4" s="30">
        <v>2016</v>
      </c>
      <c r="O4" s="30">
        <v>2017</v>
      </c>
      <c r="P4" s="30">
        <v>2018</v>
      </c>
      <c r="Q4" s="30">
        <v>2019</v>
      </c>
      <c r="R4" s="33">
        <v>2009</v>
      </c>
      <c r="S4" s="30">
        <v>2010</v>
      </c>
      <c r="T4" s="30">
        <v>2011</v>
      </c>
      <c r="U4" s="30">
        <v>2012</v>
      </c>
      <c r="V4" s="30">
        <v>2013</v>
      </c>
      <c r="W4" s="30">
        <v>2014</v>
      </c>
      <c r="X4" s="30">
        <v>2015</v>
      </c>
      <c r="Y4" s="30">
        <v>2016</v>
      </c>
      <c r="Z4" s="30">
        <v>2017</v>
      </c>
      <c r="AA4" s="30">
        <v>2018</v>
      </c>
      <c r="AB4" s="34">
        <v>2019</v>
      </c>
      <c r="AC4" s="31" t="s">
        <v>11</v>
      </c>
      <c r="AD4" s="51"/>
      <c r="AE4" s="53">
        <v>2009</v>
      </c>
      <c r="AF4" s="54">
        <v>2010</v>
      </c>
      <c r="AG4" s="54">
        <v>2011</v>
      </c>
      <c r="AH4" s="54">
        <v>2012</v>
      </c>
      <c r="AI4" s="54">
        <v>2013</v>
      </c>
      <c r="AJ4" s="54">
        <v>2014</v>
      </c>
      <c r="AK4" s="54">
        <v>2015</v>
      </c>
      <c r="AL4" s="54">
        <v>2016</v>
      </c>
      <c r="AM4" s="54">
        <v>2017</v>
      </c>
      <c r="AN4" s="54">
        <v>2018</v>
      </c>
      <c r="AO4" s="55">
        <v>2019</v>
      </c>
      <c r="AQ4" s="33">
        <v>2009</v>
      </c>
      <c r="AR4" s="30">
        <v>2010</v>
      </c>
      <c r="AS4" s="30">
        <v>2011</v>
      </c>
      <c r="AT4" s="30">
        <v>2012</v>
      </c>
      <c r="AU4" s="30">
        <v>2013</v>
      </c>
      <c r="AV4" s="30">
        <v>2014</v>
      </c>
      <c r="AW4" s="30">
        <v>2015</v>
      </c>
      <c r="AX4" s="30">
        <v>2016</v>
      </c>
      <c r="AY4" s="30">
        <v>2017</v>
      </c>
      <c r="AZ4" s="30">
        <v>2018</v>
      </c>
      <c r="BA4" s="34">
        <v>2019</v>
      </c>
      <c r="BC4" s="33">
        <v>2009</v>
      </c>
      <c r="BD4" s="30">
        <v>2010</v>
      </c>
      <c r="BE4" s="30">
        <v>2011</v>
      </c>
      <c r="BF4" s="30">
        <v>2012</v>
      </c>
      <c r="BG4" s="30">
        <v>2013</v>
      </c>
      <c r="BH4" s="30">
        <v>2014</v>
      </c>
      <c r="BI4" s="30">
        <v>2015</v>
      </c>
      <c r="BJ4" s="30">
        <v>2016</v>
      </c>
      <c r="BK4" s="30">
        <v>2017</v>
      </c>
      <c r="BL4" s="30">
        <v>2018</v>
      </c>
      <c r="BM4" s="34">
        <v>2019</v>
      </c>
      <c r="BO4" s="33">
        <v>2009</v>
      </c>
      <c r="BP4" s="30">
        <v>2010</v>
      </c>
      <c r="BQ4" s="30">
        <v>2011</v>
      </c>
      <c r="BR4" s="30">
        <v>2012</v>
      </c>
      <c r="BS4" s="30">
        <v>2013</v>
      </c>
      <c r="BT4" s="30">
        <v>2014</v>
      </c>
      <c r="BU4" s="30">
        <v>2015</v>
      </c>
      <c r="BV4" s="30">
        <v>2016</v>
      </c>
      <c r="BW4" s="30">
        <v>2017</v>
      </c>
      <c r="BX4" s="30">
        <v>2018</v>
      </c>
      <c r="BY4" s="34">
        <v>2019</v>
      </c>
    </row>
    <row r="5" spans="1:77" ht="15.6" customHeight="1" x14ac:dyDescent="0.25">
      <c r="A5" s="28"/>
      <c r="B5" s="16" t="str">
        <f>IF(PATRIMOINE!B4="","",PATRIMOINE!B4)</f>
        <v>SITE : Camille Claudel</v>
      </c>
      <c r="C5" s="11" t="str">
        <f>IF(PATRIMOINE!C4="","",PATRIMOINE!C4)</f>
        <v>Béziers</v>
      </c>
      <c r="D5" s="11" t="str">
        <f>IF(PATRIMOINE!D4="","",PATRIMOINE!D4)</f>
        <v/>
      </c>
      <c r="E5" s="45">
        <f>IF(PATRIMOINE!E4="","",PATRIMOINE!E4)</f>
        <v>7871</v>
      </c>
      <c r="F5" s="45" t="str">
        <f>IF(PATRIMOINE!J4="","",PATRIMOINE!J4)</f>
        <v>-</v>
      </c>
      <c r="G5" s="25" t="e">
        <f>IF('CONSOMMATIONS FACTURES'!F5+#REF!+#REF!+#REF!=0,"",'CONSOMMATIONS FACTURES'!F5+#REF!+#REF!+#REF!)</f>
        <v>#REF!</v>
      </c>
      <c r="H5" s="25" t="e">
        <f>IF('CONSOMMATIONS FACTURES'!G5+#REF!+#REF!+#REF!=0,"",'CONSOMMATIONS FACTURES'!G5+#REF!+#REF!+#REF!)</f>
        <v>#REF!</v>
      </c>
      <c r="I5" s="25" t="e">
        <f>IF('CONSOMMATIONS FACTURES'!H5+#REF!+#REF!+#REF!=0,"",'CONSOMMATIONS FACTURES'!H5+#REF!+#REF!+#REF!)</f>
        <v>#REF!</v>
      </c>
      <c r="J5" s="25" t="e">
        <f>IF('CONSOMMATIONS FACTURES'!I5+#REF!+#REF!+#REF!=0,"",'CONSOMMATIONS FACTURES'!I5+#REF!+#REF!+#REF!)</f>
        <v>#REF!</v>
      </c>
      <c r="K5" s="25" t="e">
        <f>IF('CONSOMMATIONS FACTURES'!J5+#REF!+#REF!+#REF!=0,"",'CONSOMMATIONS FACTURES'!J5+#REF!+#REF!+#REF!)</f>
        <v>#REF!</v>
      </c>
      <c r="L5" s="25" t="e">
        <f>IF('CONSOMMATIONS FACTURES'!K5+#REF!+#REF!+#REF!=0,"",'CONSOMMATIONS FACTURES'!K5+#REF!+#REF!+#REF!)</f>
        <v>#REF!</v>
      </c>
      <c r="M5" s="25" t="e">
        <f>IF('CONSOMMATIONS FACTURES'!L5+#REF!+#REF!+#REF!=0,"",'CONSOMMATIONS FACTURES'!L5+#REF!+#REF!+#REF!)</f>
        <v>#REF!</v>
      </c>
      <c r="N5" s="25" t="e">
        <f>IF('CONSOMMATIONS FACTURES'!M9+#REF!+#REF!+#REF!=0,"",'CONSOMMATIONS FACTURES'!M9+#REF!+#REF!+#REF!)</f>
        <v>#REF!</v>
      </c>
      <c r="O5" s="25" t="e">
        <f>IF('CONSOMMATIONS FACTURES'!N5+#REF!+#REF!+#REF!=0,"",'CONSOMMATIONS FACTURES'!N5+#REF!+#REF!+#REF!)</f>
        <v>#REF!</v>
      </c>
      <c r="P5" s="25" t="e">
        <f>IF('CONSOMMATIONS FACTURES'!O5+#REF!+#REF!+#REF!=0,"",'CONSOMMATIONS FACTURES'!O5+#REF!+#REF!+#REF!)</f>
        <v>#REF!</v>
      </c>
      <c r="Q5" s="25" t="e">
        <f>IF('CONSOMMATIONS FACTURES'!P5+#REF!+#REF!+#REF!=0,"",'CONSOMMATIONS FACTURES'!P5+#REF!+#REF!+#REF!)</f>
        <v>#REF!</v>
      </c>
      <c r="R5" s="35" t="e">
        <f>IF('CONSOMMATIONS FACTURES'!AN5+#REF!+#REF!+#REF!=0,"",'CONSOMMATIONS FACTURES'!AN5+#REF!+#REF!+#REF!)</f>
        <v>#REF!</v>
      </c>
      <c r="S5" s="35" t="e">
        <f>IF('CONSOMMATIONS FACTURES'!AO5+#REF!+#REF!+#REF!=0,"",'CONSOMMATIONS FACTURES'!AO5+#REF!+#REF!+#REF!)</f>
        <v>#REF!</v>
      </c>
      <c r="T5" s="35" t="e">
        <f>IF('CONSOMMATIONS FACTURES'!AP5+#REF!+#REF!+#REF!=0,"",'CONSOMMATIONS FACTURES'!AP5+#REF!+#REF!+#REF!)</f>
        <v>#REF!</v>
      </c>
      <c r="U5" s="35" t="e">
        <f>IF('CONSOMMATIONS FACTURES'!AQ5+#REF!+#REF!+#REF!=0,"",'CONSOMMATIONS FACTURES'!AQ5+#REF!+#REF!+#REF!)</f>
        <v>#REF!</v>
      </c>
      <c r="V5" s="35" t="e">
        <f>IF('CONSOMMATIONS FACTURES'!AR5+#REF!+#REF!+#REF!=0,"",'CONSOMMATIONS FACTURES'!AR5+#REF!+#REF!+#REF!)</f>
        <v>#REF!</v>
      </c>
      <c r="W5" s="35" t="e">
        <f>IF('CONSOMMATIONS FACTURES'!AS5+#REF!+#REF!+#REF!=0,"",'CONSOMMATIONS FACTURES'!AS5+#REF!+#REF!+#REF!)</f>
        <v>#REF!</v>
      </c>
      <c r="X5" s="35" t="e">
        <f>IF('CONSOMMATIONS FACTURES'!AT5+#REF!+#REF!+#REF!=0,"",'CONSOMMATIONS FACTURES'!AT5+#REF!+#REF!+#REF!)</f>
        <v>#REF!</v>
      </c>
      <c r="Y5" s="35" t="e">
        <f>IF('CONSOMMATIONS FACTURES'!AU5+#REF!+#REF!+#REF!=0,"",'CONSOMMATIONS FACTURES'!AU5+#REF!+#REF!+#REF!)</f>
        <v>#REF!</v>
      </c>
      <c r="Z5" s="35" t="e">
        <f>IF('CONSOMMATIONS FACTURES'!AV5+#REF!+#REF!+#REF!=0,"",'CONSOMMATIONS FACTURES'!AV5+#REF!+#REF!+#REF!)</f>
        <v>#REF!</v>
      </c>
      <c r="AA5" s="35" t="e">
        <f>IF('CONSOMMATIONS FACTURES'!AW5+#REF!+#REF!+#REF!=0,"",'CONSOMMATIONS FACTURES'!AW5+#REF!+#REF!+#REF!)</f>
        <v>#REF!</v>
      </c>
      <c r="AB5" s="35" t="e">
        <f>IF('CONSOMMATIONS FACTURES'!AX5+#REF!+#REF!+#REF!=0,"",'CONSOMMATIONS FACTURES'!AX5+#REF!+#REF!+#REF!)</f>
        <v>#REF!</v>
      </c>
      <c r="AC5" s="52"/>
      <c r="AD5" s="56" t="str">
        <f>B5</f>
        <v>SITE : Camille Claudel</v>
      </c>
      <c r="AE5" s="57" t="e">
        <f>G5/E5</f>
        <v>#REF!</v>
      </c>
      <c r="AF5" s="57" t="e">
        <f>H5/E5</f>
        <v>#REF!</v>
      </c>
      <c r="AG5" s="57" t="e">
        <f>I5/E5</f>
        <v>#REF!</v>
      </c>
      <c r="AH5" s="57" t="e">
        <f>J5/E5</f>
        <v>#REF!</v>
      </c>
      <c r="AI5" s="57" t="e">
        <f>K5/E5</f>
        <v>#REF!</v>
      </c>
      <c r="AJ5" s="57" t="e">
        <f>L5/E5</f>
        <v>#REF!</v>
      </c>
      <c r="AK5" s="57" t="e">
        <f>M5/E5</f>
        <v>#REF!</v>
      </c>
      <c r="AL5" s="57" t="e">
        <f>N5/E5</f>
        <v>#REF!</v>
      </c>
      <c r="AM5" s="57" t="e">
        <f>O5/E5</f>
        <v>#REF!</v>
      </c>
      <c r="AN5" s="57" t="e">
        <f>P5/E5</f>
        <v>#REF!</v>
      </c>
      <c r="AO5" s="57" t="e">
        <f>Q5/E5</f>
        <v>#REF!</v>
      </c>
      <c r="AP5" s="13" t="str">
        <f>AD5</f>
        <v>SITE : Camille Claudel</v>
      </c>
    </row>
    <row r="6" spans="1:77" ht="15.6" customHeight="1" x14ac:dyDescent="0.25">
      <c r="A6" s="28"/>
      <c r="B6" s="16" t="e">
        <f>IF(PATRIMOINE!#REF!="","",PATRIMOINE!#REF!)</f>
        <v>#REF!</v>
      </c>
      <c r="C6" s="11" t="e">
        <f>IF(PATRIMOINE!#REF!="","",PATRIMOINE!#REF!)</f>
        <v>#REF!</v>
      </c>
      <c r="D6" s="11" t="e">
        <f>IF(PATRIMOINE!#REF!="","",PATRIMOINE!#REF!)</f>
        <v>#REF!</v>
      </c>
      <c r="E6" s="45" t="e">
        <f>IF(PATRIMOINE!#REF!="","",PATRIMOINE!#REF!)</f>
        <v>#REF!</v>
      </c>
      <c r="F6" s="45" t="e">
        <f>IF(PATRIMOINE!#REF!="","",PATRIMOINE!#REF!)</f>
        <v>#REF!</v>
      </c>
      <c r="G6" s="25" t="e">
        <f>IF('CONSOMMATIONS FACTURES'!#REF!+#REF!+#REF!+#REF!=0,"",'CONSOMMATIONS FACTURES'!#REF!+#REF!+#REF!+#REF!)</f>
        <v>#REF!</v>
      </c>
      <c r="H6" s="25" t="e">
        <f>IF('CONSOMMATIONS FACTURES'!#REF!+#REF!+#REF!+#REF!=0,"",'CONSOMMATIONS FACTURES'!#REF!+#REF!+#REF!+#REF!)</f>
        <v>#REF!</v>
      </c>
      <c r="I6" s="25" t="e">
        <f>IF('CONSOMMATIONS FACTURES'!#REF!+#REF!+#REF!+#REF!=0,"",'CONSOMMATIONS FACTURES'!#REF!+#REF!+#REF!+#REF!)</f>
        <v>#REF!</v>
      </c>
      <c r="J6" s="25" t="e">
        <f>IF('CONSOMMATIONS FACTURES'!#REF!+#REF!+#REF!+#REF!=0,"",'CONSOMMATIONS FACTURES'!#REF!+#REF!+#REF!+#REF!)</f>
        <v>#REF!</v>
      </c>
      <c r="K6" s="25" t="e">
        <f>IF('CONSOMMATIONS FACTURES'!#REF!+#REF!+#REF!+#REF!=0,"",'CONSOMMATIONS FACTURES'!#REF!+#REF!+#REF!+#REF!)</f>
        <v>#REF!</v>
      </c>
      <c r="L6" s="25" t="e">
        <f>IF('CONSOMMATIONS FACTURES'!#REF!+#REF!+#REF!+#REF!=0,"",'CONSOMMATIONS FACTURES'!#REF!+#REF!+#REF!+#REF!)</f>
        <v>#REF!</v>
      </c>
      <c r="M6" s="25" t="e">
        <f>IF('CONSOMMATIONS FACTURES'!#REF!+#REF!+#REF!+#REF!=0,"",'CONSOMMATIONS FACTURES'!#REF!+#REF!+#REF!+#REF!)</f>
        <v>#REF!</v>
      </c>
      <c r="N6" s="25" t="e">
        <f>IF('CONSOMMATIONS FACTURES'!#REF!+#REF!+#REF!+#REF!=0,"",'CONSOMMATIONS FACTURES'!#REF!+#REF!+#REF!+#REF!)</f>
        <v>#REF!</v>
      </c>
      <c r="O6" s="25" t="e">
        <f>IF('CONSOMMATIONS FACTURES'!#REF!+#REF!+#REF!+#REF!=0,"",'CONSOMMATIONS FACTURES'!#REF!+#REF!+#REF!+#REF!)</f>
        <v>#REF!</v>
      </c>
      <c r="P6" s="25" t="e">
        <f>IF('CONSOMMATIONS FACTURES'!#REF!+#REF!+#REF!+#REF!=0,"",'CONSOMMATIONS FACTURES'!#REF!+#REF!+#REF!+#REF!)</f>
        <v>#REF!</v>
      </c>
      <c r="Q6" s="25" t="e">
        <f>IF('CONSOMMATIONS FACTURES'!#REF!+#REF!+#REF!+#REF!=0,"",'CONSOMMATIONS FACTURES'!#REF!+#REF!+#REF!+#REF!)</f>
        <v>#REF!</v>
      </c>
      <c r="R6" s="35" t="e">
        <f>IF('CONSOMMATIONS FACTURES'!#REF!+#REF!+#REF!+#REF!=0,"",'CONSOMMATIONS FACTURES'!#REF!+#REF!+#REF!+#REF!)</f>
        <v>#REF!</v>
      </c>
      <c r="S6" s="35" t="e">
        <f>IF('CONSOMMATIONS FACTURES'!#REF!+#REF!+#REF!+#REF!=0,"",'CONSOMMATIONS FACTURES'!#REF!+#REF!+#REF!+#REF!)</f>
        <v>#REF!</v>
      </c>
      <c r="T6" s="35" t="e">
        <f>IF('CONSOMMATIONS FACTURES'!#REF!+#REF!+#REF!+#REF!=0,"",'CONSOMMATIONS FACTURES'!#REF!+#REF!+#REF!+#REF!)</f>
        <v>#REF!</v>
      </c>
      <c r="U6" s="35" t="e">
        <f>IF('CONSOMMATIONS FACTURES'!#REF!+#REF!+#REF!+#REF!=0,"",'CONSOMMATIONS FACTURES'!#REF!+#REF!+#REF!+#REF!)</f>
        <v>#REF!</v>
      </c>
      <c r="V6" s="35" t="e">
        <f>IF('CONSOMMATIONS FACTURES'!#REF!+#REF!+#REF!+#REF!=0,"",'CONSOMMATIONS FACTURES'!#REF!+#REF!+#REF!+#REF!)</f>
        <v>#REF!</v>
      </c>
      <c r="W6" s="35" t="e">
        <f>IF('CONSOMMATIONS FACTURES'!#REF!+#REF!+#REF!+#REF!=0,"",'CONSOMMATIONS FACTURES'!#REF!+#REF!+#REF!+#REF!)</f>
        <v>#REF!</v>
      </c>
      <c r="X6" s="35" t="e">
        <f>IF('CONSOMMATIONS FACTURES'!#REF!+#REF!+#REF!+#REF!=0,"",'CONSOMMATIONS FACTURES'!#REF!+#REF!+#REF!+#REF!)</f>
        <v>#REF!</v>
      </c>
      <c r="Y6" s="35" t="e">
        <f>IF('CONSOMMATIONS FACTURES'!#REF!+#REF!+#REF!+#REF!=0,"",'CONSOMMATIONS FACTURES'!#REF!+#REF!+#REF!+#REF!)</f>
        <v>#REF!</v>
      </c>
      <c r="Z6" s="35" t="e">
        <f>IF('CONSOMMATIONS FACTURES'!#REF!+#REF!+#REF!+#REF!=0,"",'CONSOMMATIONS FACTURES'!#REF!+#REF!+#REF!+#REF!)</f>
        <v>#REF!</v>
      </c>
      <c r="AA6" s="35" t="e">
        <f>IF('CONSOMMATIONS FACTURES'!#REF!+#REF!+#REF!+#REF!=0,"",'CONSOMMATIONS FACTURES'!#REF!+#REF!+#REF!+#REF!)</f>
        <v>#REF!</v>
      </c>
      <c r="AB6" s="35" t="e">
        <f>IF('CONSOMMATIONS FACTURES'!#REF!+#REF!+#REF!+#REF!=0,"",'CONSOMMATIONS FACTURES'!#REF!+#REF!+#REF!+#REF!)</f>
        <v>#REF!</v>
      </c>
      <c r="AC6" s="52"/>
      <c r="AD6" s="56" t="e">
        <f t="shared" ref="AD6:AD69" si="0">B6</f>
        <v>#REF!</v>
      </c>
      <c r="AE6" s="56" t="e">
        <f t="shared" ref="AE6:AE42" si="1">G6/E6</f>
        <v>#REF!</v>
      </c>
      <c r="AF6" s="57" t="e">
        <f t="shared" ref="AF6:AF42" si="2">H6/E6</f>
        <v>#REF!</v>
      </c>
      <c r="AG6" s="57" t="e">
        <f t="shared" ref="AG6:AG42" si="3">I6/E6</f>
        <v>#REF!</v>
      </c>
      <c r="AH6" s="57" t="e">
        <f t="shared" ref="AH6:AH42" si="4">J6/E6</f>
        <v>#REF!</v>
      </c>
      <c r="AI6" s="57" t="e">
        <f t="shared" ref="AI6:AI42" si="5">K6/E6</f>
        <v>#REF!</v>
      </c>
      <c r="AJ6" s="57" t="e">
        <f t="shared" ref="AJ6:AJ42" si="6">L6/E6</f>
        <v>#REF!</v>
      </c>
      <c r="AK6" s="57" t="e">
        <f t="shared" ref="AK6:AK42" si="7">M6/E6</f>
        <v>#REF!</v>
      </c>
      <c r="AL6" s="57" t="e">
        <f t="shared" ref="AL6:AL42" si="8">N6/E6</f>
        <v>#REF!</v>
      </c>
      <c r="AM6" s="57" t="e">
        <f t="shared" ref="AM6:AM42" si="9">O6/E6</f>
        <v>#REF!</v>
      </c>
      <c r="AN6" s="57" t="e">
        <f t="shared" ref="AN6:AN42" si="10">P6/E6</f>
        <v>#REF!</v>
      </c>
      <c r="AO6" s="57" t="e">
        <f t="shared" ref="AO6:AO42" si="11">Q6/E6</f>
        <v>#REF!</v>
      </c>
      <c r="AP6" s="13" t="e">
        <f t="shared" ref="AP6:AP69" si="12">AD6</f>
        <v>#REF!</v>
      </c>
    </row>
    <row r="7" spans="1:77" ht="15.6" customHeight="1" x14ac:dyDescent="0.25">
      <c r="A7" s="28"/>
      <c r="B7" s="16" t="e">
        <f>IF(PATRIMOINE!#REF!="","",PATRIMOINE!#REF!)</f>
        <v>#REF!</v>
      </c>
      <c r="C7" s="11" t="e">
        <f>IF(PATRIMOINE!#REF!="","",PATRIMOINE!#REF!)</f>
        <v>#REF!</v>
      </c>
      <c r="D7" s="11" t="e">
        <f>IF(PATRIMOINE!#REF!="","",PATRIMOINE!#REF!)</f>
        <v>#REF!</v>
      </c>
      <c r="E7" s="45" t="e">
        <f>IF(PATRIMOINE!#REF!="","",PATRIMOINE!#REF!)</f>
        <v>#REF!</v>
      </c>
      <c r="F7" s="45" t="e">
        <f>IF(PATRIMOINE!#REF!="","",PATRIMOINE!#REF!)</f>
        <v>#REF!</v>
      </c>
      <c r="G7" s="25" t="e">
        <f>IF('CONSOMMATIONS FACTURES'!#REF!+#REF!+#REF!+#REF!=0,"",'CONSOMMATIONS FACTURES'!#REF!+#REF!+#REF!+#REF!)</f>
        <v>#REF!</v>
      </c>
      <c r="H7" s="25" t="e">
        <f>IF('CONSOMMATIONS FACTURES'!#REF!+#REF!+#REF!+#REF!=0,"",'CONSOMMATIONS FACTURES'!#REF!+#REF!+#REF!+#REF!)</f>
        <v>#REF!</v>
      </c>
      <c r="I7" s="25" t="e">
        <f>IF('CONSOMMATIONS FACTURES'!#REF!+#REF!+#REF!+#REF!=0,"",'CONSOMMATIONS FACTURES'!#REF!+#REF!+#REF!+#REF!)</f>
        <v>#REF!</v>
      </c>
      <c r="J7" s="25" t="e">
        <f>IF('CONSOMMATIONS FACTURES'!#REF!+#REF!+#REF!+#REF!=0,"",'CONSOMMATIONS FACTURES'!#REF!+#REF!+#REF!+#REF!)</f>
        <v>#REF!</v>
      </c>
      <c r="K7" s="25" t="e">
        <f>IF('CONSOMMATIONS FACTURES'!#REF!+#REF!+#REF!+#REF!=0,"",'CONSOMMATIONS FACTURES'!#REF!+#REF!+#REF!+#REF!)</f>
        <v>#REF!</v>
      </c>
      <c r="L7" s="25" t="e">
        <f>IF('CONSOMMATIONS FACTURES'!#REF!+#REF!+#REF!+#REF!=0,"",'CONSOMMATIONS FACTURES'!#REF!+#REF!+#REF!+#REF!)</f>
        <v>#REF!</v>
      </c>
      <c r="M7" s="25" t="e">
        <f>IF('CONSOMMATIONS FACTURES'!#REF!+#REF!+#REF!+#REF!=0,"",'CONSOMMATIONS FACTURES'!#REF!+#REF!+#REF!+#REF!)</f>
        <v>#REF!</v>
      </c>
      <c r="N7" s="25" t="e">
        <f>IF('CONSOMMATIONS FACTURES'!#REF!+#REF!+#REF!+#REF!=0,"",'CONSOMMATIONS FACTURES'!#REF!+#REF!+#REF!+#REF!)</f>
        <v>#REF!</v>
      </c>
      <c r="O7" s="25" t="e">
        <f>IF('CONSOMMATIONS FACTURES'!#REF!+#REF!+#REF!+#REF!=0,"",'CONSOMMATIONS FACTURES'!#REF!+#REF!+#REF!+#REF!)</f>
        <v>#REF!</v>
      </c>
      <c r="P7" s="25" t="e">
        <f>IF('CONSOMMATIONS FACTURES'!#REF!+#REF!+#REF!+#REF!=0,"",'CONSOMMATIONS FACTURES'!#REF!+#REF!+#REF!+#REF!)</f>
        <v>#REF!</v>
      </c>
      <c r="Q7" s="25" t="e">
        <f>IF('CONSOMMATIONS FACTURES'!#REF!+#REF!+#REF!+#REF!=0,"",'CONSOMMATIONS FACTURES'!#REF!+#REF!+#REF!+#REF!)</f>
        <v>#REF!</v>
      </c>
      <c r="R7" s="35" t="e">
        <f>IF('CONSOMMATIONS FACTURES'!#REF!+#REF!+#REF!+#REF!=0,"",'CONSOMMATIONS FACTURES'!#REF!+#REF!+#REF!+#REF!)</f>
        <v>#REF!</v>
      </c>
      <c r="S7" s="35" t="e">
        <f>IF('CONSOMMATIONS FACTURES'!#REF!+#REF!+#REF!+#REF!=0,"",'CONSOMMATIONS FACTURES'!#REF!+#REF!+#REF!+#REF!)</f>
        <v>#REF!</v>
      </c>
      <c r="T7" s="35" t="e">
        <f>IF('CONSOMMATIONS FACTURES'!#REF!+#REF!+#REF!+#REF!=0,"",'CONSOMMATIONS FACTURES'!#REF!+#REF!+#REF!+#REF!)</f>
        <v>#REF!</v>
      </c>
      <c r="U7" s="35" t="e">
        <f>IF('CONSOMMATIONS FACTURES'!#REF!+#REF!+#REF!+#REF!=0,"",'CONSOMMATIONS FACTURES'!#REF!+#REF!+#REF!+#REF!)</f>
        <v>#REF!</v>
      </c>
      <c r="V7" s="35" t="e">
        <f>IF('CONSOMMATIONS FACTURES'!#REF!+#REF!+#REF!+#REF!=0,"",'CONSOMMATIONS FACTURES'!#REF!+#REF!+#REF!+#REF!)</f>
        <v>#REF!</v>
      </c>
      <c r="W7" s="35" t="e">
        <f>IF('CONSOMMATIONS FACTURES'!#REF!+#REF!+#REF!+#REF!=0,"",'CONSOMMATIONS FACTURES'!#REF!+#REF!+#REF!+#REF!)</f>
        <v>#REF!</v>
      </c>
      <c r="X7" s="35" t="e">
        <f>IF('CONSOMMATIONS FACTURES'!#REF!+#REF!+#REF!+#REF!=0,"",'CONSOMMATIONS FACTURES'!#REF!+#REF!+#REF!+#REF!)</f>
        <v>#REF!</v>
      </c>
      <c r="Y7" s="35" t="e">
        <f>IF('CONSOMMATIONS FACTURES'!#REF!+#REF!+#REF!+#REF!=0,"",'CONSOMMATIONS FACTURES'!#REF!+#REF!+#REF!+#REF!)</f>
        <v>#REF!</v>
      </c>
      <c r="Z7" s="35" t="e">
        <f>IF('CONSOMMATIONS FACTURES'!#REF!+#REF!+#REF!+#REF!=0,"",'CONSOMMATIONS FACTURES'!#REF!+#REF!+#REF!+#REF!)</f>
        <v>#REF!</v>
      </c>
      <c r="AA7" s="35" t="e">
        <f>IF('CONSOMMATIONS FACTURES'!#REF!+#REF!+#REF!+#REF!=0,"",'CONSOMMATIONS FACTURES'!#REF!+#REF!+#REF!+#REF!)</f>
        <v>#REF!</v>
      </c>
      <c r="AB7" s="35" t="e">
        <f>IF('CONSOMMATIONS FACTURES'!#REF!+#REF!+#REF!+#REF!=0,"",'CONSOMMATIONS FACTURES'!#REF!+#REF!+#REF!+#REF!)</f>
        <v>#REF!</v>
      </c>
      <c r="AC7" s="52"/>
      <c r="AD7" s="56" t="e">
        <f t="shared" si="0"/>
        <v>#REF!</v>
      </c>
      <c r="AE7" s="56" t="e">
        <f t="shared" si="1"/>
        <v>#REF!</v>
      </c>
      <c r="AF7" s="57" t="e">
        <f t="shared" si="2"/>
        <v>#REF!</v>
      </c>
      <c r="AG7" s="57" t="e">
        <f t="shared" si="3"/>
        <v>#REF!</v>
      </c>
      <c r="AH7" s="57" t="e">
        <f t="shared" si="4"/>
        <v>#REF!</v>
      </c>
      <c r="AI7" s="57" t="e">
        <f t="shared" si="5"/>
        <v>#REF!</v>
      </c>
      <c r="AJ7" s="57" t="e">
        <f t="shared" si="6"/>
        <v>#REF!</v>
      </c>
      <c r="AK7" s="57" t="e">
        <f t="shared" si="7"/>
        <v>#REF!</v>
      </c>
      <c r="AL7" s="57" t="e">
        <f t="shared" si="8"/>
        <v>#REF!</v>
      </c>
      <c r="AM7" s="57" t="e">
        <f t="shared" si="9"/>
        <v>#REF!</v>
      </c>
      <c r="AN7" s="57" t="e">
        <f t="shared" si="10"/>
        <v>#REF!</v>
      </c>
      <c r="AO7" s="57" t="e">
        <f t="shared" si="11"/>
        <v>#REF!</v>
      </c>
      <c r="AP7" s="13" t="e">
        <f t="shared" si="12"/>
        <v>#REF!</v>
      </c>
    </row>
    <row r="8" spans="1:77" ht="15.6" customHeight="1" x14ac:dyDescent="0.25">
      <c r="A8" s="28"/>
      <c r="B8" s="16" t="e">
        <f>IF(PATRIMOINE!#REF!="","",PATRIMOINE!#REF!)</f>
        <v>#REF!</v>
      </c>
      <c r="C8" s="11" t="e">
        <f>IF(PATRIMOINE!#REF!="","",PATRIMOINE!#REF!)</f>
        <v>#REF!</v>
      </c>
      <c r="D8" s="11" t="e">
        <f>IF(PATRIMOINE!#REF!="","",PATRIMOINE!#REF!)</f>
        <v>#REF!</v>
      </c>
      <c r="E8" s="45" t="e">
        <f>IF(PATRIMOINE!#REF!="","",PATRIMOINE!#REF!)</f>
        <v>#REF!</v>
      </c>
      <c r="F8" s="45" t="e">
        <f>IF(PATRIMOINE!#REF!="","",PATRIMOINE!#REF!)</f>
        <v>#REF!</v>
      </c>
      <c r="G8" s="25" t="e">
        <f>IF('CONSOMMATIONS FACTURES'!#REF!+#REF!+#REF!+#REF!=0,"",'CONSOMMATIONS FACTURES'!#REF!+#REF!+#REF!+#REF!)</f>
        <v>#REF!</v>
      </c>
      <c r="H8" s="25" t="e">
        <f>IF('CONSOMMATIONS FACTURES'!#REF!+#REF!+#REF!+#REF!=0,"",'CONSOMMATIONS FACTURES'!#REF!+#REF!+#REF!+#REF!)</f>
        <v>#REF!</v>
      </c>
      <c r="I8" s="25" t="e">
        <f>IF('CONSOMMATIONS FACTURES'!#REF!+#REF!+#REF!+#REF!=0,"",'CONSOMMATIONS FACTURES'!#REF!+#REF!+#REF!+#REF!)</f>
        <v>#REF!</v>
      </c>
      <c r="J8" s="25" t="e">
        <f>IF('CONSOMMATIONS FACTURES'!#REF!+#REF!+#REF!+#REF!=0,"",'CONSOMMATIONS FACTURES'!#REF!+#REF!+#REF!+#REF!)</f>
        <v>#REF!</v>
      </c>
      <c r="K8" s="25" t="e">
        <f>IF('CONSOMMATIONS FACTURES'!#REF!+#REF!+#REF!+#REF!=0,"",'CONSOMMATIONS FACTURES'!#REF!+#REF!+#REF!+#REF!)</f>
        <v>#REF!</v>
      </c>
      <c r="L8" s="25" t="e">
        <f>IF('CONSOMMATIONS FACTURES'!#REF!+#REF!+#REF!+#REF!=0,"",'CONSOMMATIONS FACTURES'!#REF!+#REF!+#REF!+#REF!)</f>
        <v>#REF!</v>
      </c>
      <c r="M8" s="25" t="e">
        <f>IF('CONSOMMATIONS FACTURES'!#REF!+#REF!+#REF!+#REF!=0,"",'CONSOMMATIONS FACTURES'!#REF!+#REF!+#REF!+#REF!)</f>
        <v>#REF!</v>
      </c>
      <c r="N8" s="25" t="e">
        <f>IF('CONSOMMATIONS FACTURES'!#REF!+#REF!+#REF!+#REF!=0,"",'CONSOMMATIONS FACTURES'!#REF!+#REF!+#REF!+#REF!)</f>
        <v>#REF!</v>
      </c>
      <c r="O8" s="25" t="e">
        <f>IF('CONSOMMATIONS FACTURES'!#REF!+#REF!+#REF!+#REF!=0,"",'CONSOMMATIONS FACTURES'!#REF!+#REF!+#REF!+#REF!)</f>
        <v>#REF!</v>
      </c>
      <c r="P8" s="25" t="e">
        <f>IF('CONSOMMATIONS FACTURES'!#REF!+#REF!+#REF!+#REF!=0,"",'CONSOMMATIONS FACTURES'!#REF!+#REF!+#REF!+#REF!)</f>
        <v>#REF!</v>
      </c>
      <c r="Q8" s="25" t="e">
        <f>IF('CONSOMMATIONS FACTURES'!#REF!+#REF!+#REF!+#REF!=0,"",'CONSOMMATIONS FACTURES'!#REF!+#REF!+#REF!+#REF!)</f>
        <v>#REF!</v>
      </c>
      <c r="R8" s="35" t="e">
        <f>IF('CONSOMMATIONS FACTURES'!#REF!+#REF!+#REF!+#REF!=0,"",'CONSOMMATIONS FACTURES'!#REF!+#REF!+#REF!+#REF!)</f>
        <v>#REF!</v>
      </c>
      <c r="S8" s="35" t="e">
        <f>IF('CONSOMMATIONS FACTURES'!#REF!+#REF!+#REF!+#REF!=0,"",'CONSOMMATIONS FACTURES'!#REF!+#REF!+#REF!+#REF!)</f>
        <v>#REF!</v>
      </c>
      <c r="T8" s="35" t="e">
        <f>IF('CONSOMMATIONS FACTURES'!#REF!+#REF!+#REF!+#REF!=0,"",'CONSOMMATIONS FACTURES'!#REF!+#REF!+#REF!+#REF!)</f>
        <v>#REF!</v>
      </c>
      <c r="U8" s="35" t="e">
        <f>IF('CONSOMMATIONS FACTURES'!#REF!+#REF!+#REF!+#REF!=0,"",'CONSOMMATIONS FACTURES'!#REF!+#REF!+#REF!+#REF!)</f>
        <v>#REF!</v>
      </c>
      <c r="V8" s="35" t="e">
        <f>IF('CONSOMMATIONS FACTURES'!#REF!+#REF!+#REF!+#REF!=0,"",'CONSOMMATIONS FACTURES'!#REF!+#REF!+#REF!+#REF!)</f>
        <v>#REF!</v>
      </c>
      <c r="W8" s="35" t="e">
        <f>IF('CONSOMMATIONS FACTURES'!#REF!+#REF!+#REF!+#REF!=0,"",'CONSOMMATIONS FACTURES'!#REF!+#REF!+#REF!+#REF!)</f>
        <v>#REF!</v>
      </c>
      <c r="X8" s="35" t="e">
        <f>IF('CONSOMMATIONS FACTURES'!#REF!+#REF!+#REF!+#REF!=0,"",'CONSOMMATIONS FACTURES'!#REF!+#REF!+#REF!+#REF!)</f>
        <v>#REF!</v>
      </c>
      <c r="Y8" s="35" t="e">
        <f>IF('CONSOMMATIONS FACTURES'!#REF!+#REF!+#REF!+#REF!=0,"",'CONSOMMATIONS FACTURES'!#REF!+#REF!+#REF!+#REF!)</f>
        <v>#REF!</v>
      </c>
      <c r="Z8" s="35" t="e">
        <f>IF('CONSOMMATIONS FACTURES'!#REF!+#REF!+#REF!+#REF!=0,"",'CONSOMMATIONS FACTURES'!#REF!+#REF!+#REF!+#REF!)</f>
        <v>#REF!</v>
      </c>
      <c r="AA8" s="35" t="e">
        <f>IF('CONSOMMATIONS FACTURES'!#REF!+#REF!+#REF!+#REF!=0,"",'CONSOMMATIONS FACTURES'!#REF!+#REF!+#REF!+#REF!)</f>
        <v>#REF!</v>
      </c>
      <c r="AB8" s="35" t="e">
        <f>IF('CONSOMMATIONS FACTURES'!#REF!+#REF!+#REF!+#REF!=0,"",'CONSOMMATIONS FACTURES'!#REF!+#REF!+#REF!+#REF!)</f>
        <v>#REF!</v>
      </c>
      <c r="AC8" s="52"/>
      <c r="AD8" s="56" t="e">
        <f t="shared" si="0"/>
        <v>#REF!</v>
      </c>
      <c r="AE8" s="56" t="e">
        <f t="shared" si="1"/>
        <v>#REF!</v>
      </c>
      <c r="AF8" s="57" t="e">
        <f t="shared" si="2"/>
        <v>#REF!</v>
      </c>
      <c r="AG8" s="57" t="e">
        <f t="shared" si="3"/>
        <v>#REF!</v>
      </c>
      <c r="AH8" s="57" t="e">
        <f t="shared" si="4"/>
        <v>#REF!</v>
      </c>
      <c r="AI8" s="57" t="e">
        <f t="shared" si="5"/>
        <v>#REF!</v>
      </c>
      <c r="AJ8" s="57" t="e">
        <f t="shared" si="6"/>
        <v>#REF!</v>
      </c>
      <c r="AK8" s="57" t="e">
        <f t="shared" si="7"/>
        <v>#REF!</v>
      </c>
      <c r="AL8" s="57" t="e">
        <f t="shared" si="8"/>
        <v>#REF!</v>
      </c>
      <c r="AM8" s="57" t="e">
        <f t="shared" si="9"/>
        <v>#REF!</v>
      </c>
      <c r="AN8" s="57" t="e">
        <f t="shared" si="10"/>
        <v>#REF!</v>
      </c>
      <c r="AO8" s="57" t="e">
        <f t="shared" si="11"/>
        <v>#REF!</v>
      </c>
      <c r="AP8" s="13" t="e">
        <f t="shared" si="12"/>
        <v>#REF!</v>
      </c>
    </row>
    <row r="9" spans="1:77" ht="15.6" customHeight="1" x14ac:dyDescent="0.25">
      <c r="A9" s="28"/>
      <c r="B9" s="16" t="e">
        <f>IF(PATRIMOINE!#REF!="","",PATRIMOINE!#REF!)</f>
        <v>#REF!</v>
      </c>
      <c r="C9" s="11" t="e">
        <f>IF(PATRIMOINE!#REF!="","",PATRIMOINE!#REF!)</f>
        <v>#REF!</v>
      </c>
      <c r="D9" s="11" t="e">
        <f>IF(PATRIMOINE!#REF!="","",PATRIMOINE!#REF!)</f>
        <v>#REF!</v>
      </c>
      <c r="E9" s="45" t="e">
        <f>IF(PATRIMOINE!#REF!="","",PATRIMOINE!#REF!)</f>
        <v>#REF!</v>
      </c>
      <c r="F9" s="45" t="e">
        <f>IF(PATRIMOINE!#REF!="","",PATRIMOINE!#REF!)</f>
        <v>#REF!</v>
      </c>
      <c r="G9" s="25" t="e">
        <f>IF('CONSOMMATIONS FACTURES'!#REF!+#REF!+#REF!+#REF!=0,"",'CONSOMMATIONS FACTURES'!#REF!+#REF!+#REF!+#REF!)</f>
        <v>#REF!</v>
      </c>
      <c r="H9" s="25" t="e">
        <f>IF('CONSOMMATIONS FACTURES'!#REF!+#REF!+#REF!+#REF!=0,"",'CONSOMMATIONS FACTURES'!#REF!+#REF!+#REF!+#REF!)</f>
        <v>#REF!</v>
      </c>
      <c r="I9" s="25" t="e">
        <f>IF('CONSOMMATIONS FACTURES'!#REF!+#REF!+#REF!+#REF!=0,"",'CONSOMMATIONS FACTURES'!#REF!+#REF!+#REF!+#REF!)</f>
        <v>#REF!</v>
      </c>
      <c r="J9" s="25" t="e">
        <f>IF('CONSOMMATIONS FACTURES'!#REF!+#REF!+#REF!+#REF!=0,"",'CONSOMMATIONS FACTURES'!#REF!+#REF!+#REF!+#REF!)</f>
        <v>#REF!</v>
      </c>
      <c r="K9" s="25" t="e">
        <f>IF('CONSOMMATIONS FACTURES'!#REF!+#REF!+#REF!+#REF!=0,"",'CONSOMMATIONS FACTURES'!#REF!+#REF!+#REF!+#REF!)</f>
        <v>#REF!</v>
      </c>
      <c r="L9" s="25" t="e">
        <f>IF('CONSOMMATIONS FACTURES'!#REF!+#REF!+#REF!+#REF!=0,"",'CONSOMMATIONS FACTURES'!#REF!+#REF!+#REF!+#REF!)</f>
        <v>#REF!</v>
      </c>
      <c r="M9" s="25" t="e">
        <f>IF('CONSOMMATIONS FACTURES'!#REF!+#REF!+#REF!+#REF!=0,"",'CONSOMMATIONS FACTURES'!#REF!+#REF!+#REF!+#REF!)</f>
        <v>#REF!</v>
      </c>
      <c r="N9" s="25" t="e">
        <f>IF('CONSOMMATIONS FACTURES'!#REF!+#REF!+#REF!+#REF!=0,"",'CONSOMMATIONS FACTURES'!#REF!+#REF!+#REF!+#REF!)</f>
        <v>#REF!</v>
      </c>
      <c r="O9" s="25" t="e">
        <f>IF('CONSOMMATIONS FACTURES'!#REF!+#REF!+#REF!+#REF!=0,"",'CONSOMMATIONS FACTURES'!#REF!+#REF!+#REF!+#REF!)</f>
        <v>#REF!</v>
      </c>
      <c r="P9" s="25" t="e">
        <f>IF('CONSOMMATIONS FACTURES'!#REF!+#REF!+#REF!+#REF!=0,"",'CONSOMMATIONS FACTURES'!#REF!+#REF!+#REF!+#REF!)</f>
        <v>#REF!</v>
      </c>
      <c r="Q9" s="25" t="e">
        <f>IF('CONSOMMATIONS FACTURES'!#REF!+#REF!+#REF!+#REF!=0,"",'CONSOMMATIONS FACTURES'!#REF!+#REF!+#REF!+#REF!)</f>
        <v>#REF!</v>
      </c>
      <c r="R9" s="35" t="e">
        <f>IF('CONSOMMATIONS FACTURES'!#REF!+#REF!+#REF!+#REF!=0,"",'CONSOMMATIONS FACTURES'!#REF!+#REF!+#REF!+#REF!)</f>
        <v>#REF!</v>
      </c>
      <c r="S9" s="35" t="e">
        <f>IF('CONSOMMATIONS FACTURES'!#REF!+#REF!+#REF!+#REF!=0,"",'CONSOMMATIONS FACTURES'!#REF!+#REF!+#REF!+#REF!)</f>
        <v>#REF!</v>
      </c>
      <c r="T9" s="35" t="e">
        <f>IF('CONSOMMATIONS FACTURES'!#REF!+#REF!+#REF!+#REF!=0,"",'CONSOMMATIONS FACTURES'!#REF!+#REF!+#REF!+#REF!)</f>
        <v>#REF!</v>
      </c>
      <c r="U9" s="35" t="e">
        <f>IF('CONSOMMATIONS FACTURES'!#REF!+#REF!+#REF!+#REF!=0,"",'CONSOMMATIONS FACTURES'!#REF!+#REF!+#REF!+#REF!)</f>
        <v>#REF!</v>
      </c>
      <c r="V9" s="35" t="e">
        <f>IF('CONSOMMATIONS FACTURES'!#REF!+#REF!+#REF!+#REF!=0,"",'CONSOMMATIONS FACTURES'!#REF!+#REF!+#REF!+#REF!)</f>
        <v>#REF!</v>
      </c>
      <c r="W9" s="35" t="e">
        <f>IF('CONSOMMATIONS FACTURES'!#REF!+#REF!+#REF!+#REF!=0,"",'CONSOMMATIONS FACTURES'!#REF!+#REF!+#REF!+#REF!)</f>
        <v>#REF!</v>
      </c>
      <c r="X9" s="35" t="e">
        <f>IF('CONSOMMATIONS FACTURES'!#REF!+#REF!+#REF!+#REF!=0,"",'CONSOMMATIONS FACTURES'!#REF!+#REF!+#REF!+#REF!)</f>
        <v>#REF!</v>
      </c>
      <c r="Y9" s="35" t="e">
        <f>IF('CONSOMMATIONS FACTURES'!#REF!+#REF!+#REF!+#REF!=0,"",'CONSOMMATIONS FACTURES'!#REF!+#REF!+#REF!+#REF!)</f>
        <v>#REF!</v>
      </c>
      <c r="Z9" s="35" t="e">
        <f>IF('CONSOMMATIONS FACTURES'!#REF!+#REF!+#REF!+#REF!=0,"",'CONSOMMATIONS FACTURES'!#REF!+#REF!+#REF!+#REF!)</f>
        <v>#REF!</v>
      </c>
      <c r="AA9" s="35" t="e">
        <f>IF('CONSOMMATIONS FACTURES'!#REF!+#REF!+#REF!+#REF!=0,"",'CONSOMMATIONS FACTURES'!#REF!+#REF!+#REF!+#REF!)</f>
        <v>#REF!</v>
      </c>
      <c r="AB9" s="35" t="e">
        <f>IF('CONSOMMATIONS FACTURES'!#REF!+#REF!+#REF!+#REF!=0,"",'CONSOMMATIONS FACTURES'!#REF!+#REF!+#REF!+#REF!)</f>
        <v>#REF!</v>
      </c>
      <c r="AC9" s="52"/>
      <c r="AD9" s="56" t="e">
        <f t="shared" si="0"/>
        <v>#REF!</v>
      </c>
      <c r="AE9" s="56" t="e">
        <f t="shared" si="1"/>
        <v>#REF!</v>
      </c>
      <c r="AF9" s="57" t="e">
        <f t="shared" si="2"/>
        <v>#REF!</v>
      </c>
      <c r="AG9" s="57" t="e">
        <f t="shared" si="3"/>
        <v>#REF!</v>
      </c>
      <c r="AH9" s="57" t="e">
        <f t="shared" si="4"/>
        <v>#REF!</v>
      </c>
      <c r="AI9" s="57" t="e">
        <f t="shared" si="5"/>
        <v>#REF!</v>
      </c>
      <c r="AJ9" s="57" t="e">
        <f t="shared" si="6"/>
        <v>#REF!</v>
      </c>
      <c r="AK9" s="57" t="e">
        <f t="shared" si="7"/>
        <v>#REF!</v>
      </c>
      <c r="AL9" s="57" t="e">
        <f t="shared" si="8"/>
        <v>#REF!</v>
      </c>
      <c r="AM9" s="57" t="e">
        <f t="shared" si="9"/>
        <v>#REF!</v>
      </c>
      <c r="AN9" s="57" t="e">
        <f t="shared" si="10"/>
        <v>#REF!</v>
      </c>
      <c r="AO9" s="57" t="e">
        <f t="shared" si="11"/>
        <v>#REF!</v>
      </c>
      <c r="AP9" s="13" t="e">
        <f t="shared" si="12"/>
        <v>#REF!</v>
      </c>
    </row>
    <row r="10" spans="1:77" ht="15.6" customHeight="1" x14ac:dyDescent="0.25">
      <c r="A10" s="28"/>
      <c r="B10" s="16" t="e">
        <f>IF(PATRIMOINE!#REF!="","",PATRIMOINE!#REF!)</f>
        <v>#REF!</v>
      </c>
      <c r="C10" s="11" t="e">
        <f>IF(PATRIMOINE!#REF!="","",PATRIMOINE!#REF!)</f>
        <v>#REF!</v>
      </c>
      <c r="D10" s="11" t="e">
        <f>IF(PATRIMOINE!#REF!="","",PATRIMOINE!#REF!)</f>
        <v>#REF!</v>
      </c>
      <c r="E10" s="45" t="e">
        <f>IF(PATRIMOINE!#REF!="","",PATRIMOINE!#REF!)</f>
        <v>#REF!</v>
      </c>
      <c r="F10" s="45" t="e">
        <f>IF(PATRIMOINE!#REF!="","",PATRIMOINE!#REF!)</f>
        <v>#REF!</v>
      </c>
      <c r="G10" s="25" t="e">
        <f>IF('CONSOMMATIONS FACTURES'!#REF!+#REF!+#REF!+#REF!=0,"",'CONSOMMATIONS FACTURES'!#REF!+#REF!+#REF!+#REF!)</f>
        <v>#REF!</v>
      </c>
      <c r="H10" s="25" t="e">
        <f>IF('CONSOMMATIONS FACTURES'!#REF!+#REF!+#REF!+#REF!=0,"",'CONSOMMATIONS FACTURES'!#REF!+#REF!+#REF!+#REF!)</f>
        <v>#REF!</v>
      </c>
      <c r="I10" s="25" t="e">
        <f>IF('CONSOMMATIONS FACTURES'!#REF!+#REF!+#REF!+#REF!=0,"",'CONSOMMATIONS FACTURES'!#REF!+#REF!+#REF!+#REF!)</f>
        <v>#REF!</v>
      </c>
      <c r="J10" s="25" t="e">
        <f>IF('CONSOMMATIONS FACTURES'!#REF!+#REF!+#REF!+#REF!=0,"",'CONSOMMATIONS FACTURES'!#REF!+#REF!+#REF!+#REF!)</f>
        <v>#REF!</v>
      </c>
      <c r="K10" s="25" t="e">
        <f>IF('CONSOMMATIONS FACTURES'!#REF!+#REF!+#REF!+#REF!=0,"",'CONSOMMATIONS FACTURES'!#REF!+#REF!+#REF!+#REF!)</f>
        <v>#REF!</v>
      </c>
      <c r="L10" s="25" t="e">
        <f>IF('CONSOMMATIONS FACTURES'!#REF!+#REF!+#REF!+#REF!=0,"",'CONSOMMATIONS FACTURES'!#REF!+#REF!+#REF!+#REF!)</f>
        <v>#REF!</v>
      </c>
      <c r="M10" s="25" t="e">
        <f>IF('CONSOMMATIONS FACTURES'!#REF!+#REF!+#REF!+#REF!=0,"",'CONSOMMATIONS FACTURES'!#REF!+#REF!+#REF!+#REF!)</f>
        <v>#REF!</v>
      </c>
      <c r="N10" s="25" t="e">
        <f>IF('CONSOMMATIONS FACTURES'!#REF!+#REF!+#REF!+#REF!=0,"",'CONSOMMATIONS FACTURES'!#REF!+#REF!+#REF!+#REF!)</f>
        <v>#REF!</v>
      </c>
      <c r="O10" s="25" t="e">
        <f>IF('CONSOMMATIONS FACTURES'!#REF!+#REF!+#REF!+#REF!=0,"",'CONSOMMATIONS FACTURES'!#REF!+#REF!+#REF!+#REF!)</f>
        <v>#REF!</v>
      </c>
      <c r="P10" s="25" t="e">
        <f>IF('CONSOMMATIONS FACTURES'!#REF!+#REF!+#REF!+#REF!=0,"",'CONSOMMATIONS FACTURES'!#REF!+#REF!+#REF!+#REF!)</f>
        <v>#REF!</v>
      </c>
      <c r="Q10" s="25" t="e">
        <f>IF('CONSOMMATIONS FACTURES'!#REF!+#REF!+#REF!+#REF!=0,"",'CONSOMMATIONS FACTURES'!#REF!+#REF!+#REF!+#REF!)</f>
        <v>#REF!</v>
      </c>
      <c r="R10" s="35" t="e">
        <f>IF('CONSOMMATIONS FACTURES'!#REF!+#REF!+#REF!+#REF!=0,"",'CONSOMMATIONS FACTURES'!#REF!+#REF!+#REF!+#REF!)</f>
        <v>#REF!</v>
      </c>
      <c r="S10" s="35" t="e">
        <f>IF('CONSOMMATIONS FACTURES'!#REF!+#REF!+#REF!+#REF!=0,"",'CONSOMMATIONS FACTURES'!#REF!+#REF!+#REF!+#REF!)</f>
        <v>#REF!</v>
      </c>
      <c r="T10" s="35" t="e">
        <f>IF('CONSOMMATIONS FACTURES'!#REF!+#REF!+#REF!+#REF!=0,"",'CONSOMMATIONS FACTURES'!#REF!+#REF!+#REF!+#REF!)</f>
        <v>#REF!</v>
      </c>
      <c r="U10" s="35" t="e">
        <f>IF('CONSOMMATIONS FACTURES'!#REF!+#REF!+#REF!+#REF!=0,"",'CONSOMMATIONS FACTURES'!#REF!+#REF!+#REF!+#REF!)</f>
        <v>#REF!</v>
      </c>
      <c r="V10" s="35" t="e">
        <f>IF('CONSOMMATIONS FACTURES'!#REF!+#REF!+#REF!+#REF!=0,"",'CONSOMMATIONS FACTURES'!#REF!+#REF!+#REF!+#REF!)</f>
        <v>#REF!</v>
      </c>
      <c r="W10" s="35" t="e">
        <f>IF('CONSOMMATIONS FACTURES'!#REF!+#REF!+#REF!+#REF!=0,"",'CONSOMMATIONS FACTURES'!#REF!+#REF!+#REF!+#REF!)</f>
        <v>#REF!</v>
      </c>
      <c r="X10" s="35" t="e">
        <f>IF('CONSOMMATIONS FACTURES'!#REF!+#REF!+#REF!+#REF!=0,"",'CONSOMMATIONS FACTURES'!#REF!+#REF!+#REF!+#REF!)</f>
        <v>#REF!</v>
      </c>
      <c r="Y10" s="35" t="e">
        <f>IF('CONSOMMATIONS FACTURES'!#REF!+#REF!+#REF!+#REF!=0,"",'CONSOMMATIONS FACTURES'!#REF!+#REF!+#REF!+#REF!)</f>
        <v>#REF!</v>
      </c>
      <c r="Z10" s="35" t="e">
        <f>IF('CONSOMMATIONS FACTURES'!#REF!+#REF!+#REF!+#REF!=0,"",'CONSOMMATIONS FACTURES'!#REF!+#REF!+#REF!+#REF!)</f>
        <v>#REF!</v>
      </c>
      <c r="AA10" s="35" t="e">
        <f>IF('CONSOMMATIONS FACTURES'!#REF!+#REF!+#REF!+#REF!=0,"",'CONSOMMATIONS FACTURES'!#REF!+#REF!+#REF!+#REF!)</f>
        <v>#REF!</v>
      </c>
      <c r="AB10" s="35" t="e">
        <f>IF('CONSOMMATIONS FACTURES'!#REF!+#REF!+#REF!+#REF!=0,"",'CONSOMMATIONS FACTURES'!#REF!+#REF!+#REF!+#REF!)</f>
        <v>#REF!</v>
      </c>
      <c r="AC10" s="52"/>
      <c r="AD10" s="56" t="e">
        <f t="shared" si="0"/>
        <v>#REF!</v>
      </c>
      <c r="AE10" s="56" t="e">
        <f t="shared" si="1"/>
        <v>#REF!</v>
      </c>
      <c r="AF10" s="57" t="e">
        <f t="shared" si="2"/>
        <v>#REF!</v>
      </c>
      <c r="AG10" s="57" t="e">
        <f t="shared" si="3"/>
        <v>#REF!</v>
      </c>
      <c r="AH10" s="57" t="e">
        <f t="shared" si="4"/>
        <v>#REF!</v>
      </c>
      <c r="AI10" s="57" t="e">
        <f t="shared" si="5"/>
        <v>#REF!</v>
      </c>
      <c r="AJ10" s="57" t="e">
        <f t="shared" si="6"/>
        <v>#REF!</v>
      </c>
      <c r="AK10" s="57" t="e">
        <f t="shared" si="7"/>
        <v>#REF!</v>
      </c>
      <c r="AL10" s="57" t="e">
        <f t="shared" si="8"/>
        <v>#REF!</v>
      </c>
      <c r="AM10" s="57" t="e">
        <f t="shared" si="9"/>
        <v>#REF!</v>
      </c>
      <c r="AN10" s="57" t="e">
        <f t="shared" si="10"/>
        <v>#REF!</v>
      </c>
      <c r="AO10" s="57" t="e">
        <f t="shared" si="11"/>
        <v>#REF!</v>
      </c>
      <c r="AP10" s="13" t="e">
        <f t="shared" si="12"/>
        <v>#REF!</v>
      </c>
    </row>
    <row r="11" spans="1:77" ht="15.6" customHeight="1" x14ac:dyDescent="0.25">
      <c r="A11" s="28"/>
      <c r="B11" s="16" t="e">
        <f>IF(PATRIMOINE!#REF!="","",PATRIMOINE!#REF!)</f>
        <v>#REF!</v>
      </c>
      <c r="C11" s="11" t="e">
        <f>IF(PATRIMOINE!#REF!="","",PATRIMOINE!#REF!)</f>
        <v>#REF!</v>
      </c>
      <c r="D11" s="11" t="e">
        <f>IF(PATRIMOINE!#REF!="","",PATRIMOINE!#REF!)</f>
        <v>#REF!</v>
      </c>
      <c r="E11" s="45" t="e">
        <f>IF(PATRIMOINE!#REF!="","",PATRIMOINE!#REF!)</f>
        <v>#REF!</v>
      </c>
      <c r="F11" s="45" t="e">
        <f>IF(PATRIMOINE!#REF!="","",PATRIMOINE!#REF!)</f>
        <v>#REF!</v>
      </c>
      <c r="G11" s="25" t="e">
        <f>IF('CONSOMMATIONS FACTURES'!#REF!+#REF!+#REF!+#REF!=0,"",'CONSOMMATIONS FACTURES'!#REF!+#REF!+#REF!+#REF!)</f>
        <v>#REF!</v>
      </c>
      <c r="H11" s="25" t="e">
        <f>IF('CONSOMMATIONS FACTURES'!#REF!+#REF!+#REF!+#REF!=0,"",'CONSOMMATIONS FACTURES'!#REF!+#REF!+#REF!+#REF!)</f>
        <v>#REF!</v>
      </c>
      <c r="I11" s="25" t="e">
        <f>IF('CONSOMMATIONS FACTURES'!#REF!+#REF!+#REF!+#REF!=0,"",'CONSOMMATIONS FACTURES'!#REF!+#REF!+#REF!+#REF!)</f>
        <v>#REF!</v>
      </c>
      <c r="J11" s="25" t="e">
        <f>IF('CONSOMMATIONS FACTURES'!#REF!+#REF!+#REF!+#REF!=0,"",'CONSOMMATIONS FACTURES'!#REF!+#REF!+#REF!+#REF!)</f>
        <v>#REF!</v>
      </c>
      <c r="K11" s="25" t="e">
        <f>IF('CONSOMMATIONS FACTURES'!#REF!+#REF!+#REF!+#REF!=0,"",'CONSOMMATIONS FACTURES'!#REF!+#REF!+#REF!+#REF!)</f>
        <v>#REF!</v>
      </c>
      <c r="L11" s="25" t="e">
        <f>IF('CONSOMMATIONS FACTURES'!#REF!+#REF!+#REF!+#REF!=0,"",'CONSOMMATIONS FACTURES'!#REF!+#REF!+#REF!+#REF!)</f>
        <v>#REF!</v>
      </c>
      <c r="M11" s="25" t="e">
        <f>IF('CONSOMMATIONS FACTURES'!#REF!+#REF!+#REF!+#REF!=0,"",'CONSOMMATIONS FACTURES'!#REF!+#REF!+#REF!+#REF!)</f>
        <v>#REF!</v>
      </c>
      <c r="N11" s="25" t="e">
        <f>IF('CONSOMMATIONS FACTURES'!#REF!+#REF!+#REF!+#REF!=0,"",'CONSOMMATIONS FACTURES'!#REF!+#REF!+#REF!+#REF!)</f>
        <v>#REF!</v>
      </c>
      <c r="O11" s="25" t="e">
        <f>IF('CONSOMMATIONS FACTURES'!#REF!+#REF!+#REF!+#REF!=0,"",'CONSOMMATIONS FACTURES'!#REF!+#REF!+#REF!+#REF!)</f>
        <v>#REF!</v>
      </c>
      <c r="P11" s="25" t="e">
        <f>IF('CONSOMMATIONS FACTURES'!#REF!+#REF!+#REF!+#REF!=0,"",'CONSOMMATIONS FACTURES'!#REF!+#REF!+#REF!+#REF!)</f>
        <v>#REF!</v>
      </c>
      <c r="Q11" s="25" t="e">
        <f>IF('CONSOMMATIONS FACTURES'!#REF!+#REF!+#REF!+#REF!=0,"",'CONSOMMATIONS FACTURES'!#REF!+#REF!+#REF!+#REF!)</f>
        <v>#REF!</v>
      </c>
      <c r="R11" s="35" t="e">
        <f>IF('CONSOMMATIONS FACTURES'!#REF!+#REF!+#REF!+#REF!=0,"",'CONSOMMATIONS FACTURES'!#REF!+#REF!+#REF!+#REF!)</f>
        <v>#REF!</v>
      </c>
      <c r="S11" s="35" t="e">
        <f>IF('CONSOMMATIONS FACTURES'!#REF!+#REF!+#REF!+#REF!=0,"",'CONSOMMATIONS FACTURES'!#REF!+#REF!+#REF!+#REF!)</f>
        <v>#REF!</v>
      </c>
      <c r="T11" s="35" t="e">
        <f>IF('CONSOMMATIONS FACTURES'!#REF!+#REF!+#REF!+#REF!=0,"",'CONSOMMATIONS FACTURES'!#REF!+#REF!+#REF!+#REF!)</f>
        <v>#REF!</v>
      </c>
      <c r="U11" s="35" t="e">
        <f>IF('CONSOMMATIONS FACTURES'!#REF!+#REF!+#REF!+#REF!=0,"",'CONSOMMATIONS FACTURES'!#REF!+#REF!+#REF!+#REF!)</f>
        <v>#REF!</v>
      </c>
      <c r="V11" s="35" t="e">
        <f>IF('CONSOMMATIONS FACTURES'!#REF!+#REF!+#REF!+#REF!=0,"",'CONSOMMATIONS FACTURES'!#REF!+#REF!+#REF!+#REF!)</f>
        <v>#REF!</v>
      </c>
      <c r="W11" s="35" t="e">
        <f>IF('CONSOMMATIONS FACTURES'!#REF!+#REF!+#REF!+#REF!=0,"",'CONSOMMATIONS FACTURES'!#REF!+#REF!+#REF!+#REF!)</f>
        <v>#REF!</v>
      </c>
      <c r="X11" s="35" t="e">
        <f>IF('CONSOMMATIONS FACTURES'!#REF!+#REF!+#REF!+#REF!=0,"",'CONSOMMATIONS FACTURES'!#REF!+#REF!+#REF!+#REF!)</f>
        <v>#REF!</v>
      </c>
      <c r="Y11" s="35" t="e">
        <f>IF('CONSOMMATIONS FACTURES'!#REF!+#REF!+#REF!+#REF!=0,"",'CONSOMMATIONS FACTURES'!#REF!+#REF!+#REF!+#REF!)</f>
        <v>#REF!</v>
      </c>
      <c r="Z11" s="35" t="e">
        <f>IF('CONSOMMATIONS FACTURES'!#REF!+#REF!+#REF!+#REF!=0,"",'CONSOMMATIONS FACTURES'!#REF!+#REF!+#REF!+#REF!)</f>
        <v>#REF!</v>
      </c>
      <c r="AA11" s="35" t="e">
        <f>IF('CONSOMMATIONS FACTURES'!#REF!+#REF!+#REF!+#REF!=0,"",'CONSOMMATIONS FACTURES'!#REF!+#REF!+#REF!+#REF!)</f>
        <v>#REF!</v>
      </c>
      <c r="AB11" s="35" t="e">
        <f>IF('CONSOMMATIONS FACTURES'!#REF!+#REF!+#REF!+#REF!=0,"",'CONSOMMATIONS FACTURES'!#REF!+#REF!+#REF!+#REF!)</f>
        <v>#REF!</v>
      </c>
      <c r="AC11" s="52"/>
      <c r="AD11" s="56" t="e">
        <f t="shared" si="0"/>
        <v>#REF!</v>
      </c>
      <c r="AE11" s="56" t="e">
        <f t="shared" si="1"/>
        <v>#REF!</v>
      </c>
      <c r="AF11" s="57" t="e">
        <f t="shared" si="2"/>
        <v>#REF!</v>
      </c>
      <c r="AG11" s="57" t="e">
        <f t="shared" si="3"/>
        <v>#REF!</v>
      </c>
      <c r="AH11" s="57" t="e">
        <f t="shared" si="4"/>
        <v>#REF!</v>
      </c>
      <c r="AI11" s="57" t="e">
        <f t="shared" si="5"/>
        <v>#REF!</v>
      </c>
      <c r="AJ11" s="57" t="e">
        <f t="shared" si="6"/>
        <v>#REF!</v>
      </c>
      <c r="AK11" s="57" t="e">
        <f t="shared" si="7"/>
        <v>#REF!</v>
      </c>
      <c r="AL11" s="57" t="e">
        <f t="shared" si="8"/>
        <v>#REF!</v>
      </c>
      <c r="AM11" s="57" t="e">
        <f t="shared" si="9"/>
        <v>#REF!</v>
      </c>
      <c r="AN11" s="57" t="e">
        <f t="shared" si="10"/>
        <v>#REF!</v>
      </c>
      <c r="AO11" s="57" t="e">
        <f t="shared" si="11"/>
        <v>#REF!</v>
      </c>
      <c r="AP11" s="13" t="e">
        <f t="shared" si="12"/>
        <v>#REF!</v>
      </c>
    </row>
    <row r="12" spans="1:77" ht="15.6" customHeight="1" x14ac:dyDescent="0.25">
      <c r="A12" s="28"/>
      <c r="B12" s="16" t="e">
        <f>IF(PATRIMOINE!#REF!="","",PATRIMOINE!#REF!)</f>
        <v>#REF!</v>
      </c>
      <c r="C12" s="11" t="e">
        <f>IF(PATRIMOINE!#REF!="","",PATRIMOINE!#REF!)</f>
        <v>#REF!</v>
      </c>
      <c r="D12" s="11" t="e">
        <f>IF(PATRIMOINE!#REF!="","",PATRIMOINE!#REF!)</f>
        <v>#REF!</v>
      </c>
      <c r="E12" s="45" t="e">
        <f>IF(PATRIMOINE!#REF!="","",PATRIMOINE!#REF!)</f>
        <v>#REF!</v>
      </c>
      <c r="F12" s="45" t="e">
        <f>IF(PATRIMOINE!#REF!="","",PATRIMOINE!#REF!)</f>
        <v>#REF!</v>
      </c>
      <c r="G12" s="25" t="e">
        <f>IF('CONSOMMATIONS FACTURES'!#REF!+#REF!+#REF!+#REF!=0,"",'CONSOMMATIONS FACTURES'!#REF!+#REF!+#REF!+#REF!)</f>
        <v>#REF!</v>
      </c>
      <c r="H12" s="25" t="e">
        <f>IF('CONSOMMATIONS FACTURES'!#REF!+#REF!+#REF!+#REF!=0,"",'CONSOMMATIONS FACTURES'!#REF!+#REF!+#REF!+#REF!)</f>
        <v>#REF!</v>
      </c>
      <c r="I12" s="25" t="e">
        <f>IF('CONSOMMATIONS FACTURES'!#REF!+#REF!+#REF!+#REF!=0,"",'CONSOMMATIONS FACTURES'!#REF!+#REF!+#REF!+#REF!)</f>
        <v>#REF!</v>
      </c>
      <c r="J12" s="25" t="e">
        <f>IF('CONSOMMATIONS FACTURES'!#REF!+#REF!+#REF!+#REF!=0,"",'CONSOMMATIONS FACTURES'!#REF!+#REF!+#REF!+#REF!)</f>
        <v>#REF!</v>
      </c>
      <c r="K12" s="25" t="e">
        <f>IF('CONSOMMATIONS FACTURES'!#REF!+#REF!+#REF!+#REF!=0,"",'CONSOMMATIONS FACTURES'!#REF!+#REF!+#REF!+#REF!)</f>
        <v>#REF!</v>
      </c>
      <c r="L12" s="25" t="e">
        <f>IF('CONSOMMATIONS FACTURES'!#REF!+#REF!+#REF!+#REF!=0,"",'CONSOMMATIONS FACTURES'!#REF!+#REF!+#REF!+#REF!)</f>
        <v>#REF!</v>
      </c>
      <c r="M12" s="25" t="e">
        <f>IF('CONSOMMATIONS FACTURES'!#REF!+#REF!+#REF!+#REF!=0,"",'CONSOMMATIONS FACTURES'!#REF!+#REF!+#REF!+#REF!)</f>
        <v>#REF!</v>
      </c>
      <c r="N12" s="25" t="e">
        <f>IF('CONSOMMATIONS FACTURES'!#REF!+#REF!+#REF!+#REF!=0,"",'CONSOMMATIONS FACTURES'!#REF!+#REF!+#REF!+#REF!)</f>
        <v>#REF!</v>
      </c>
      <c r="O12" s="25" t="e">
        <f>IF('CONSOMMATIONS FACTURES'!#REF!+#REF!+#REF!+#REF!=0,"",'CONSOMMATIONS FACTURES'!#REF!+#REF!+#REF!+#REF!)</f>
        <v>#REF!</v>
      </c>
      <c r="P12" s="25" t="e">
        <f>IF('CONSOMMATIONS FACTURES'!#REF!+#REF!+#REF!+#REF!=0,"",'CONSOMMATIONS FACTURES'!#REF!+#REF!+#REF!+#REF!)</f>
        <v>#REF!</v>
      </c>
      <c r="Q12" s="25" t="e">
        <f>IF('CONSOMMATIONS FACTURES'!#REF!+#REF!+#REF!+#REF!=0,"",'CONSOMMATIONS FACTURES'!#REF!+#REF!+#REF!+#REF!)</f>
        <v>#REF!</v>
      </c>
      <c r="R12" s="35" t="e">
        <f>IF('CONSOMMATIONS FACTURES'!#REF!+#REF!+#REF!+#REF!=0,"",'CONSOMMATIONS FACTURES'!#REF!+#REF!+#REF!+#REF!)</f>
        <v>#REF!</v>
      </c>
      <c r="S12" s="35" t="e">
        <f>IF('CONSOMMATIONS FACTURES'!#REF!+#REF!+#REF!+#REF!=0,"",'CONSOMMATIONS FACTURES'!#REF!+#REF!+#REF!+#REF!)</f>
        <v>#REF!</v>
      </c>
      <c r="T12" s="35" t="e">
        <f>IF('CONSOMMATIONS FACTURES'!#REF!+#REF!+#REF!+#REF!=0,"",'CONSOMMATIONS FACTURES'!#REF!+#REF!+#REF!+#REF!)</f>
        <v>#REF!</v>
      </c>
      <c r="U12" s="35" t="e">
        <f>IF('CONSOMMATIONS FACTURES'!#REF!+#REF!+#REF!+#REF!=0,"",'CONSOMMATIONS FACTURES'!#REF!+#REF!+#REF!+#REF!)</f>
        <v>#REF!</v>
      </c>
      <c r="V12" s="35" t="e">
        <f>IF('CONSOMMATIONS FACTURES'!#REF!+#REF!+#REF!+#REF!=0,"",'CONSOMMATIONS FACTURES'!#REF!+#REF!+#REF!+#REF!)</f>
        <v>#REF!</v>
      </c>
      <c r="W12" s="35" t="e">
        <f>IF('CONSOMMATIONS FACTURES'!#REF!+#REF!+#REF!+#REF!=0,"",'CONSOMMATIONS FACTURES'!#REF!+#REF!+#REF!+#REF!)</f>
        <v>#REF!</v>
      </c>
      <c r="X12" s="35" t="e">
        <f>IF('CONSOMMATIONS FACTURES'!#REF!+#REF!+#REF!+#REF!=0,"",'CONSOMMATIONS FACTURES'!#REF!+#REF!+#REF!+#REF!)</f>
        <v>#REF!</v>
      </c>
      <c r="Y12" s="35" t="e">
        <f>IF('CONSOMMATIONS FACTURES'!#REF!+#REF!+#REF!+#REF!=0,"",'CONSOMMATIONS FACTURES'!#REF!+#REF!+#REF!+#REF!)</f>
        <v>#REF!</v>
      </c>
      <c r="Z12" s="35" t="e">
        <f>IF('CONSOMMATIONS FACTURES'!#REF!+#REF!+#REF!+#REF!=0,"",'CONSOMMATIONS FACTURES'!#REF!+#REF!+#REF!+#REF!)</f>
        <v>#REF!</v>
      </c>
      <c r="AA12" s="35" t="e">
        <f>IF('CONSOMMATIONS FACTURES'!#REF!+#REF!+#REF!+#REF!=0,"",'CONSOMMATIONS FACTURES'!#REF!+#REF!+#REF!+#REF!)</f>
        <v>#REF!</v>
      </c>
      <c r="AB12" s="35" t="e">
        <f>IF('CONSOMMATIONS FACTURES'!#REF!+#REF!+#REF!+#REF!=0,"",'CONSOMMATIONS FACTURES'!#REF!+#REF!+#REF!+#REF!)</f>
        <v>#REF!</v>
      </c>
      <c r="AC12" s="52"/>
      <c r="AD12" s="56" t="e">
        <f t="shared" si="0"/>
        <v>#REF!</v>
      </c>
      <c r="AE12" s="56" t="e">
        <f t="shared" si="1"/>
        <v>#REF!</v>
      </c>
      <c r="AF12" s="57" t="e">
        <f t="shared" si="2"/>
        <v>#REF!</v>
      </c>
      <c r="AG12" s="57" t="e">
        <f t="shared" si="3"/>
        <v>#REF!</v>
      </c>
      <c r="AH12" s="57" t="e">
        <f t="shared" si="4"/>
        <v>#REF!</v>
      </c>
      <c r="AI12" s="57" t="e">
        <f t="shared" si="5"/>
        <v>#REF!</v>
      </c>
      <c r="AJ12" s="57" t="e">
        <f t="shared" si="6"/>
        <v>#REF!</v>
      </c>
      <c r="AK12" s="57" t="e">
        <f t="shared" si="7"/>
        <v>#REF!</v>
      </c>
      <c r="AL12" s="57" t="e">
        <f t="shared" si="8"/>
        <v>#REF!</v>
      </c>
      <c r="AM12" s="57" t="e">
        <f t="shared" si="9"/>
        <v>#REF!</v>
      </c>
      <c r="AN12" s="57" t="e">
        <f t="shared" si="10"/>
        <v>#REF!</v>
      </c>
      <c r="AO12" s="57" t="e">
        <f t="shared" si="11"/>
        <v>#REF!</v>
      </c>
      <c r="AP12" s="13" t="e">
        <f t="shared" si="12"/>
        <v>#REF!</v>
      </c>
    </row>
    <row r="13" spans="1:77" ht="15.6" customHeight="1" x14ac:dyDescent="0.25">
      <c r="A13" s="28"/>
      <c r="B13" s="16" t="e">
        <f>IF(PATRIMOINE!#REF!="","",PATRIMOINE!#REF!)</f>
        <v>#REF!</v>
      </c>
      <c r="C13" s="11" t="e">
        <f>IF(PATRIMOINE!#REF!="","",PATRIMOINE!#REF!)</f>
        <v>#REF!</v>
      </c>
      <c r="D13" s="11" t="e">
        <f>IF(PATRIMOINE!#REF!="","",PATRIMOINE!#REF!)</f>
        <v>#REF!</v>
      </c>
      <c r="E13" s="45" t="e">
        <f>IF(PATRIMOINE!#REF!="","",PATRIMOINE!#REF!)</f>
        <v>#REF!</v>
      </c>
      <c r="F13" s="45" t="e">
        <f>IF(PATRIMOINE!#REF!="","",PATRIMOINE!#REF!)</f>
        <v>#REF!</v>
      </c>
      <c r="G13" s="25" t="e">
        <f>IF('CONSOMMATIONS FACTURES'!#REF!+#REF!+#REF!+#REF!=0,"",'CONSOMMATIONS FACTURES'!#REF!+#REF!+#REF!+#REF!)</f>
        <v>#REF!</v>
      </c>
      <c r="H13" s="25" t="e">
        <f>IF('CONSOMMATIONS FACTURES'!#REF!+#REF!+#REF!+#REF!=0,"",'CONSOMMATIONS FACTURES'!#REF!+#REF!+#REF!+#REF!)</f>
        <v>#REF!</v>
      </c>
      <c r="I13" s="25" t="e">
        <f>IF('CONSOMMATIONS FACTURES'!#REF!+#REF!+#REF!+#REF!=0,"",'CONSOMMATIONS FACTURES'!#REF!+#REF!+#REF!+#REF!)</f>
        <v>#REF!</v>
      </c>
      <c r="J13" s="25" t="e">
        <f>IF('CONSOMMATIONS FACTURES'!#REF!+#REF!+#REF!+#REF!=0,"",'CONSOMMATIONS FACTURES'!#REF!+#REF!+#REF!+#REF!)</f>
        <v>#REF!</v>
      </c>
      <c r="K13" s="25" t="e">
        <f>IF('CONSOMMATIONS FACTURES'!#REF!+#REF!+#REF!+#REF!=0,"",'CONSOMMATIONS FACTURES'!#REF!+#REF!+#REF!+#REF!)</f>
        <v>#REF!</v>
      </c>
      <c r="L13" s="25" t="e">
        <f>IF('CONSOMMATIONS FACTURES'!#REF!+#REF!+#REF!+#REF!=0,"",'CONSOMMATIONS FACTURES'!#REF!+#REF!+#REF!+#REF!)</f>
        <v>#REF!</v>
      </c>
      <c r="M13" s="25" t="e">
        <f>IF('CONSOMMATIONS FACTURES'!#REF!+#REF!+#REF!+#REF!=0,"",'CONSOMMATIONS FACTURES'!#REF!+#REF!+#REF!+#REF!)</f>
        <v>#REF!</v>
      </c>
      <c r="N13" s="25" t="e">
        <f>IF('CONSOMMATIONS FACTURES'!#REF!+#REF!+#REF!+#REF!=0,"",'CONSOMMATIONS FACTURES'!#REF!+#REF!+#REF!+#REF!)</f>
        <v>#REF!</v>
      </c>
      <c r="O13" s="25" t="e">
        <f>IF('CONSOMMATIONS FACTURES'!#REF!+#REF!+#REF!+#REF!=0,"",'CONSOMMATIONS FACTURES'!#REF!+#REF!+#REF!+#REF!)</f>
        <v>#REF!</v>
      </c>
      <c r="P13" s="25" t="e">
        <f>IF('CONSOMMATIONS FACTURES'!#REF!+#REF!+#REF!+#REF!=0,"",'CONSOMMATIONS FACTURES'!#REF!+#REF!+#REF!+#REF!)</f>
        <v>#REF!</v>
      </c>
      <c r="Q13" s="25" t="e">
        <f>IF('CONSOMMATIONS FACTURES'!#REF!+#REF!+#REF!+#REF!=0,"",'CONSOMMATIONS FACTURES'!#REF!+#REF!+#REF!+#REF!)</f>
        <v>#REF!</v>
      </c>
      <c r="R13" s="35" t="e">
        <f>IF('CONSOMMATIONS FACTURES'!#REF!+#REF!+#REF!+#REF!=0,"",'CONSOMMATIONS FACTURES'!#REF!+#REF!+#REF!+#REF!)</f>
        <v>#REF!</v>
      </c>
      <c r="S13" s="35" t="e">
        <f>IF('CONSOMMATIONS FACTURES'!#REF!+#REF!+#REF!+#REF!=0,"",'CONSOMMATIONS FACTURES'!#REF!+#REF!+#REF!+#REF!)</f>
        <v>#REF!</v>
      </c>
      <c r="T13" s="35" t="e">
        <f>IF('CONSOMMATIONS FACTURES'!#REF!+#REF!+#REF!+#REF!=0,"",'CONSOMMATIONS FACTURES'!#REF!+#REF!+#REF!+#REF!)</f>
        <v>#REF!</v>
      </c>
      <c r="U13" s="35" t="e">
        <f>IF('CONSOMMATIONS FACTURES'!#REF!+#REF!+#REF!+#REF!=0,"",'CONSOMMATIONS FACTURES'!#REF!+#REF!+#REF!+#REF!)</f>
        <v>#REF!</v>
      </c>
      <c r="V13" s="35" t="e">
        <f>IF('CONSOMMATIONS FACTURES'!#REF!+#REF!+#REF!+#REF!=0,"",'CONSOMMATIONS FACTURES'!#REF!+#REF!+#REF!+#REF!)</f>
        <v>#REF!</v>
      </c>
      <c r="W13" s="35" t="e">
        <f>IF('CONSOMMATIONS FACTURES'!#REF!+#REF!+#REF!+#REF!=0,"",'CONSOMMATIONS FACTURES'!#REF!+#REF!+#REF!+#REF!)</f>
        <v>#REF!</v>
      </c>
      <c r="X13" s="35" t="e">
        <f>IF('CONSOMMATIONS FACTURES'!#REF!+#REF!+#REF!+#REF!=0,"",'CONSOMMATIONS FACTURES'!#REF!+#REF!+#REF!+#REF!)</f>
        <v>#REF!</v>
      </c>
      <c r="Y13" s="35" t="e">
        <f>IF('CONSOMMATIONS FACTURES'!#REF!+#REF!+#REF!+#REF!=0,"",'CONSOMMATIONS FACTURES'!#REF!+#REF!+#REF!+#REF!)</f>
        <v>#REF!</v>
      </c>
      <c r="Z13" s="35" t="e">
        <f>IF('CONSOMMATIONS FACTURES'!#REF!+#REF!+#REF!+#REF!=0,"",'CONSOMMATIONS FACTURES'!#REF!+#REF!+#REF!+#REF!)</f>
        <v>#REF!</v>
      </c>
      <c r="AA13" s="35" t="e">
        <f>IF('CONSOMMATIONS FACTURES'!#REF!+#REF!+#REF!+#REF!=0,"",'CONSOMMATIONS FACTURES'!#REF!+#REF!+#REF!+#REF!)</f>
        <v>#REF!</v>
      </c>
      <c r="AB13" s="35" t="e">
        <f>IF('CONSOMMATIONS FACTURES'!#REF!+#REF!+#REF!+#REF!=0,"",'CONSOMMATIONS FACTURES'!#REF!+#REF!+#REF!+#REF!)</f>
        <v>#REF!</v>
      </c>
      <c r="AC13" s="52"/>
      <c r="AD13" s="56" t="e">
        <f t="shared" si="0"/>
        <v>#REF!</v>
      </c>
      <c r="AE13" s="56" t="e">
        <f t="shared" si="1"/>
        <v>#REF!</v>
      </c>
      <c r="AF13" s="57" t="e">
        <f t="shared" si="2"/>
        <v>#REF!</v>
      </c>
      <c r="AG13" s="57" t="e">
        <f t="shared" si="3"/>
        <v>#REF!</v>
      </c>
      <c r="AH13" s="57" t="e">
        <f t="shared" si="4"/>
        <v>#REF!</v>
      </c>
      <c r="AI13" s="57" t="e">
        <f t="shared" si="5"/>
        <v>#REF!</v>
      </c>
      <c r="AJ13" s="57" t="e">
        <f t="shared" si="6"/>
        <v>#REF!</v>
      </c>
      <c r="AK13" s="57" t="e">
        <f t="shared" si="7"/>
        <v>#REF!</v>
      </c>
      <c r="AL13" s="57" t="e">
        <f t="shared" si="8"/>
        <v>#REF!</v>
      </c>
      <c r="AM13" s="57" t="e">
        <f t="shared" si="9"/>
        <v>#REF!</v>
      </c>
      <c r="AN13" s="57" t="e">
        <f t="shared" si="10"/>
        <v>#REF!</v>
      </c>
      <c r="AO13" s="57" t="e">
        <f t="shared" si="11"/>
        <v>#REF!</v>
      </c>
      <c r="AP13" s="13" t="e">
        <f t="shared" si="12"/>
        <v>#REF!</v>
      </c>
    </row>
    <row r="14" spans="1:77" ht="15.6" customHeight="1" x14ac:dyDescent="0.25">
      <c r="A14" s="28"/>
      <c r="B14" s="16" t="e">
        <f>IF(PATRIMOINE!#REF!="","",PATRIMOINE!#REF!)</f>
        <v>#REF!</v>
      </c>
      <c r="C14" s="11" t="e">
        <f>IF(PATRIMOINE!#REF!="","",PATRIMOINE!#REF!)</f>
        <v>#REF!</v>
      </c>
      <c r="D14" s="11" t="e">
        <f>IF(PATRIMOINE!#REF!="","",PATRIMOINE!#REF!)</f>
        <v>#REF!</v>
      </c>
      <c r="E14" s="45" t="e">
        <f>IF(PATRIMOINE!#REF!="","",PATRIMOINE!#REF!)</f>
        <v>#REF!</v>
      </c>
      <c r="F14" s="45" t="e">
        <f>IF(PATRIMOINE!#REF!="","",PATRIMOINE!#REF!)</f>
        <v>#REF!</v>
      </c>
      <c r="G14" s="25" t="e">
        <f>IF('CONSOMMATIONS FACTURES'!#REF!+#REF!+#REF!+#REF!=0,"",'CONSOMMATIONS FACTURES'!#REF!+#REF!+#REF!+#REF!)</f>
        <v>#REF!</v>
      </c>
      <c r="H14" s="25" t="e">
        <f>IF('CONSOMMATIONS FACTURES'!#REF!+#REF!+#REF!+#REF!=0,"",'CONSOMMATIONS FACTURES'!#REF!+#REF!+#REF!+#REF!)</f>
        <v>#REF!</v>
      </c>
      <c r="I14" s="25" t="e">
        <f>IF('CONSOMMATIONS FACTURES'!#REF!+#REF!+#REF!+#REF!=0,"",'CONSOMMATIONS FACTURES'!#REF!+#REF!+#REF!+#REF!)</f>
        <v>#REF!</v>
      </c>
      <c r="J14" s="25" t="e">
        <f>IF('CONSOMMATIONS FACTURES'!#REF!+#REF!+#REF!+#REF!=0,"",'CONSOMMATIONS FACTURES'!#REF!+#REF!+#REF!+#REF!)</f>
        <v>#REF!</v>
      </c>
      <c r="K14" s="25" t="e">
        <f>IF('CONSOMMATIONS FACTURES'!#REF!+#REF!+#REF!+#REF!=0,"",'CONSOMMATIONS FACTURES'!#REF!+#REF!+#REF!+#REF!)</f>
        <v>#REF!</v>
      </c>
      <c r="L14" s="25" t="e">
        <f>IF('CONSOMMATIONS FACTURES'!#REF!+#REF!+#REF!+#REF!=0,"",'CONSOMMATIONS FACTURES'!#REF!+#REF!+#REF!+#REF!)</f>
        <v>#REF!</v>
      </c>
      <c r="M14" s="25" t="e">
        <f>IF('CONSOMMATIONS FACTURES'!#REF!+#REF!+#REF!+#REF!=0,"",'CONSOMMATIONS FACTURES'!#REF!+#REF!+#REF!+#REF!)</f>
        <v>#REF!</v>
      </c>
      <c r="N14" s="25" t="e">
        <f>IF('CONSOMMATIONS FACTURES'!#REF!+#REF!+#REF!+#REF!=0,"",'CONSOMMATIONS FACTURES'!#REF!+#REF!+#REF!+#REF!)</f>
        <v>#REF!</v>
      </c>
      <c r="O14" s="25" t="e">
        <f>IF('CONSOMMATIONS FACTURES'!#REF!+#REF!+#REF!+#REF!=0,"",'CONSOMMATIONS FACTURES'!#REF!+#REF!+#REF!+#REF!)</f>
        <v>#REF!</v>
      </c>
      <c r="P14" s="25" t="e">
        <f>IF('CONSOMMATIONS FACTURES'!#REF!+#REF!+#REF!+#REF!=0,"",'CONSOMMATIONS FACTURES'!#REF!+#REF!+#REF!+#REF!)</f>
        <v>#REF!</v>
      </c>
      <c r="Q14" s="25" t="e">
        <f>IF('CONSOMMATIONS FACTURES'!#REF!+#REF!+#REF!+#REF!=0,"",'CONSOMMATIONS FACTURES'!#REF!+#REF!+#REF!+#REF!)</f>
        <v>#REF!</v>
      </c>
      <c r="R14" s="35" t="e">
        <f>IF('CONSOMMATIONS FACTURES'!#REF!+#REF!+#REF!+#REF!=0,"",'CONSOMMATIONS FACTURES'!#REF!+#REF!+#REF!+#REF!)</f>
        <v>#REF!</v>
      </c>
      <c r="S14" s="35" t="e">
        <f>IF('CONSOMMATIONS FACTURES'!#REF!+#REF!+#REF!+#REF!=0,"",'CONSOMMATIONS FACTURES'!#REF!+#REF!+#REF!+#REF!)</f>
        <v>#REF!</v>
      </c>
      <c r="T14" s="35" t="e">
        <f>IF('CONSOMMATIONS FACTURES'!#REF!+#REF!+#REF!+#REF!=0,"",'CONSOMMATIONS FACTURES'!#REF!+#REF!+#REF!+#REF!)</f>
        <v>#REF!</v>
      </c>
      <c r="U14" s="35" t="e">
        <f>IF('CONSOMMATIONS FACTURES'!#REF!+#REF!+#REF!+#REF!=0,"",'CONSOMMATIONS FACTURES'!#REF!+#REF!+#REF!+#REF!)</f>
        <v>#REF!</v>
      </c>
      <c r="V14" s="35" t="e">
        <f>IF('CONSOMMATIONS FACTURES'!#REF!+#REF!+#REF!+#REF!=0,"",'CONSOMMATIONS FACTURES'!#REF!+#REF!+#REF!+#REF!)</f>
        <v>#REF!</v>
      </c>
      <c r="W14" s="35" t="e">
        <f>IF('CONSOMMATIONS FACTURES'!#REF!+#REF!+#REF!+#REF!=0,"",'CONSOMMATIONS FACTURES'!#REF!+#REF!+#REF!+#REF!)</f>
        <v>#REF!</v>
      </c>
      <c r="X14" s="35" t="e">
        <f>IF('CONSOMMATIONS FACTURES'!#REF!+#REF!+#REF!+#REF!=0,"",'CONSOMMATIONS FACTURES'!#REF!+#REF!+#REF!+#REF!)</f>
        <v>#REF!</v>
      </c>
      <c r="Y14" s="35" t="e">
        <f>IF('CONSOMMATIONS FACTURES'!#REF!+#REF!+#REF!+#REF!=0,"",'CONSOMMATIONS FACTURES'!#REF!+#REF!+#REF!+#REF!)</f>
        <v>#REF!</v>
      </c>
      <c r="Z14" s="35" t="e">
        <f>IF('CONSOMMATIONS FACTURES'!#REF!+#REF!+#REF!+#REF!=0,"",'CONSOMMATIONS FACTURES'!#REF!+#REF!+#REF!+#REF!)</f>
        <v>#REF!</v>
      </c>
      <c r="AA14" s="35" t="e">
        <f>IF('CONSOMMATIONS FACTURES'!#REF!+#REF!+#REF!+#REF!=0,"",'CONSOMMATIONS FACTURES'!#REF!+#REF!+#REF!+#REF!)</f>
        <v>#REF!</v>
      </c>
      <c r="AB14" s="35" t="e">
        <f>IF('CONSOMMATIONS FACTURES'!#REF!+#REF!+#REF!+#REF!=0,"",'CONSOMMATIONS FACTURES'!#REF!+#REF!+#REF!+#REF!)</f>
        <v>#REF!</v>
      </c>
      <c r="AC14" s="52"/>
      <c r="AD14" s="56" t="e">
        <f t="shared" si="0"/>
        <v>#REF!</v>
      </c>
      <c r="AE14" s="56" t="e">
        <f t="shared" si="1"/>
        <v>#REF!</v>
      </c>
      <c r="AF14" s="57" t="e">
        <f t="shared" si="2"/>
        <v>#REF!</v>
      </c>
      <c r="AG14" s="57" t="e">
        <f t="shared" si="3"/>
        <v>#REF!</v>
      </c>
      <c r="AH14" s="57" t="e">
        <f t="shared" si="4"/>
        <v>#REF!</v>
      </c>
      <c r="AI14" s="57" t="e">
        <f t="shared" si="5"/>
        <v>#REF!</v>
      </c>
      <c r="AJ14" s="57" t="e">
        <f t="shared" si="6"/>
        <v>#REF!</v>
      </c>
      <c r="AK14" s="57" t="e">
        <f t="shared" si="7"/>
        <v>#REF!</v>
      </c>
      <c r="AL14" s="57" t="e">
        <f t="shared" si="8"/>
        <v>#REF!</v>
      </c>
      <c r="AM14" s="57" t="e">
        <f t="shared" si="9"/>
        <v>#REF!</v>
      </c>
      <c r="AN14" s="57" t="e">
        <f t="shared" si="10"/>
        <v>#REF!</v>
      </c>
      <c r="AO14" s="57" t="e">
        <f t="shared" si="11"/>
        <v>#REF!</v>
      </c>
      <c r="AP14" s="13" t="e">
        <f t="shared" si="12"/>
        <v>#REF!</v>
      </c>
    </row>
    <row r="15" spans="1:77" ht="15.6" customHeight="1" x14ac:dyDescent="0.25">
      <c r="A15" s="28"/>
      <c r="B15" s="16" t="e">
        <f>IF(PATRIMOINE!#REF!="","",PATRIMOINE!#REF!)</f>
        <v>#REF!</v>
      </c>
      <c r="C15" s="11" t="e">
        <f>IF(PATRIMOINE!#REF!="","",PATRIMOINE!#REF!)</f>
        <v>#REF!</v>
      </c>
      <c r="D15" s="11" t="e">
        <f>IF(PATRIMOINE!#REF!="","",PATRIMOINE!#REF!)</f>
        <v>#REF!</v>
      </c>
      <c r="E15" s="45" t="e">
        <f>IF(PATRIMOINE!#REF!="","",PATRIMOINE!#REF!)</f>
        <v>#REF!</v>
      </c>
      <c r="F15" s="45" t="e">
        <f>IF(PATRIMOINE!#REF!="","",PATRIMOINE!#REF!)</f>
        <v>#REF!</v>
      </c>
      <c r="G15" s="25" t="e">
        <f>IF('CONSOMMATIONS FACTURES'!#REF!+#REF!+#REF!+#REF!=0,"",'CONSOMMATIONS FACTURES'!#REF!+#REF!+#REF!+#REF!)</f>
        <v>#REF!</v>
      </c>
      <c r="H15" s="25" t="e">
        <f>IF('CONSOMMATIONS FACTURES'!#REF!+#REF!+#REF!+#REF!=0,"",'CONSOMMATIONS FACTURES'!#REF!+#REF!+#REF!+#REF!)</f>
        <v>#REF!</v>
      </c>
      <c r="I15" s="25" t="e">
        <f>IF('CONSOMMATIONS FACTURES'!#REF!+#REF!+#REF!+#REF!=0,"",'CONSOMMATIONS FACTURES'!#REF!+#REF!+#REF!+#REF!)</f>
        <v>#REF!</v>
      </c>
      <c r="J15" s="25" t="e">
        <f>IF('CONSOMMATIONS FACTURES'!#REF!+#REF!+#REF!+#REF!=0,"",'CONSOMMATIONS FACTURES'!#REF!+#REF!+#REF!+#REF!)</f>
        <v>#REF!</v>
      </c>
      <c r="K15" s="25" t="e">
        <f>IF('CONSOMMATIONS FACTURES'!#REF!+#REF!+#REF!+#REF!=0,"",'CONSOMMATIONS FACTURES'!#REF!+#REF!+#REF!+#REF!)</f>
        <v>#REF!</v>
      </c>
      <c r="L15" s="25" t="e">
        <f>IF('CONSOMMATIONS FACTURES'!#REF!+#REF!+#REF!+#REF!=0,"",'CONSOMMATIONS FACTURES'!#REF!+#REF!+#REF!+#REF!)</f>
        <v>#REF!</v>
      </c>
      <c r="M15" s="25" t="e">
        <f>IF('CONSOMMATIONS FACTURES'!#REF!+#REF!+#REF!+#REF!=0,"",'CONSOMMATIONS FACTURES'!#REF!+#REF!+#REF!+#REF!)</f>
        <v>#REF!</v>
      </c>
      <c r="N15" s="25" t="e">
        <f>IF('CONSOMMATIONS FACTURES'!#REF!+#REF!+#REF!+#REF!=0,"",'CONSOMMATIONS FACTURES'!#REF!+#REF!+#REF!+#REF!)</f>
        <v>#REF!</v>
      </c>
      <c r="O15" s="25" t="e">
        <f>IF('CONSOMMATIONS FACTURES'!#REF!+#REF!+#REF!+#REF!=0,"",'CONSOMMATIONS FACTURES'!#REF!+#REF!+#REF!+#REF!)</f>
        <v>#REF!</v>
      </c>
      <c r="P15" s="25" t="e">
        <f>IF('CONSOMMATIONS FACTURES'!#REF!+#REF!+#REF!+#REF!=0,"",'CONSOMMATIONS FACTURES'!#REF!+#REF!+#REF!+#REF!)</f>
        <v>#REF!</v>
      </c>
      <c r="Q15" s="25" t="e">
        <f>IF('CONSOMMATIONS FACTURES'!#REF!+#REF!+#REF!+#REF!=0,"",'CONSOMMATIONS FACTURES'!#REF!+#REF!+#REF!+#REF!)</f>
        <v>#REF!</v>
      </c>
      <c r="R15" s="35" t="e">
        <f>IF('CONSOMMATIONS FACTURES'!#REF!+#REF!+#REF!+#REF!=0,"",'CONSOMMATIONS FACTURES'!#REF!+#REF!+#REF!+#REF!)</f>
        <v>#REF!</v>
      </c>
      <c r="S15" s="35" t="e">
        <f>IF('CONSOMMATIONS FACTURES'!#REF!+#REF!+#REF!+#REF!=0,"",'CONSOMMATIONS FACTURES'!#REF!+#REF!+#REF!+#REF!)</f>
        <v>#REF!</v>
      </c>
      <c r="T15" s="35" t="e">
        <f>IF('CONSOMMATIONS FACTURES'!#REF!+#REF!+#REF!+#REF!=0,"",'CONSOMMATIONS FACTURES'!#REF!+#REF!+#REF!+#REF!)</f>
        <v>#REF!</v>
      </c>
      <c r="U15" s="35" t="e">
        <f>IF('CONSOMMATIONS FACTURES'!#REF!+#REF!+#REF!+#REF!=0,"",'CONSOMMATIONS FACTURES'!#REF!+#REF!+#REF!+#REF!)</f>
        <v>#REF!</v>
      </c>
      <c r="V15" s="35" t="e">
        <f>IF('CONSOMMATIONS FACTURES'!#REF!+#REF!+#REF!+#REF!=0,"",'CONSOMMATIONS FACTURES'!#REF!+#REF!+#REF!+#REF!)</f>
        <v>#REF!</v>
      </c>
      <c r="W15" s="35" t="e">
        <f>IF('CONSOMMATIONS FACTURES'!#REF!+#REF!+#REF!+#REF!=0,"",'CONSOMMATIONS FACTURES'!#REF!+#REF!+#REF!+#REF!)</f>
        <v>#REF!</v>
      </c>
      <c r="X15" s="35" t="e">
        <f>IF('CONSOMMATIONS FACTURES'!#REF!+#REF!+#REF!+#REF!=0,"",'CONSOMMATIONS FACTURES'!#REF!+#REF!+#REF!+#REF!)</f>
        <v>#REF!</v>
      </c>
      <c r="Y15" s="35" t="e">
        <f>IF('CONSOMMATIONS FACTURES'!#REF!+#REF!+#REF!+#REF!=0,"",'CONSOMMATIONS FACTURES'!#REF!+#REF!+#REF!+#REF!)</f>
        <v>#REF!</v>
      </c>
      <c r="Z15" s="35" t="e">
        <f>IF('CONSOMMATIONS FACTURES'!#REF!+#REF!+#REF!+#REF!=0,"",'CONSOMMATIONS FACTURES'!#REF!+#REF!+#REF!+#REF!)</f>
        <v>#REF!</v>
      </c>
      <c r="AA15" s="35" t="e">
        <f>IF('CONSOMMATIONS FACTURES'!#REF!+#REF!+#REF!+#REF!=0,"",'CONSOMMATIONS FACTURES'!#REF!+#REF!+#REF!+#REF!)</f>
        <v>#REF!</v>
      </c>
      <c r="AB15" s="35" t="e">
        <f>IF('CONSOMMATIONS FACTURES'!#REF!+#REF!+#REF!+#REF!=0,"",'CONSOMMATIONS FACTURES'!#REF!+#REF!+#REF!+#REF!)</f>
        <v>#REF!</v>
      </c>
      <c r="AC15" s="52"/>
      <c r="AD15" s="56" t="e">
        <f t="shared" si="0"/>
        <v>#REF!</v>
      </c>
      <c r="AE15" s="56" t="e">
        <f t="shared" si="1"/>
        <v>#REF!</v>
      </c>
      <c r="AF15" s="57" t="e">
        <f t="shared" si="2"/>
        <v>#REF!</v>
      </c>
      <c r="AG15" s="57" t="e">
        <f t="shared" si="3"/>
        <v>#REF!</v>
      </c>
      <c r="AH15" s="57" t="e">
        <f t="shared" si="4"/>
        <v>#REF!</v>
      </c>
      <c r="AI15" s="57" t="e">
        <f t="shared" si="5"/>
        <v>#REF!</v>
      </c>
      <c r="AJ15" s="57" t="e">
        <f t="shared" si="6"/>
        <v>#REF!</v>
      </c>
      <c r="AK15" s="57" t="e">
        <f t="shared" si="7"/>
        <v>#REF!</v>
      </c>
      <c r="AL15" s="57" t="e">
        <f t="shared" si="8"/>
        <v>#REF!</v>
      </c>
      <c r="AM15" s="57" t="e">
        <f t="shared" si="9"/>
        <v>#REF!</v>
      </c>
      <c r="AN15" s="57" t="e">
        <f t="shared" si="10"/>
        <v>#REF!</v>
      </c>
      <c r="AO15" s="57" t="e">
        <f t="shared" si="11"/>
        <v>#REF!</v>
      </c>
      <c r="AP15" s="13" t="e">
        <f t="shared" si="12"/>
        <v>#REF!</v>
      </c>
    </row>
    <row r="16" spans="1:77" ht="15.6" customHeight="1" x14ac:dyDescent="0.25">
      <c r="A16" s="28"/>
      <c r="B16" s="16" t="e">
        <f>IF(PATRIMOINE!#REF!="","",PATRIMOINE!#REF!)</f>
        <v>#REF!</v>
      </c>
      <c r="C16" s="11" t="e">
        <f>IF(PATRIMOINE!#REF!="","",PATRIMOINE!#REF!)</f>
        <v>#REF!</v>
      </c>
      <c r="D16" s="11" t="e">
        <f>IF(PATRIMOINE!#REF!="","",PATRIMOINE!#REF!)</f>
        <v>#REF!</v>
      </c>
      <c r="E16" s="45" t="e">
        <f>IF(PATRIMOINE!#REF!="","",PATRIMOINE!#REF!)</f>
        <v>#REF!</v>
      </c>
      <c r="F16" s="45" t="e">
        <f>IF(PATRIMOINE!#REF!="","",PATRIMOINE!#REF!)</f>
        <v>#REF!</v>
      </c>
      <c r="G16" s="25" t="e">
        <f>IF('CONSOMMATIONS FACTURES'!#REF!+#REF!+#REF!+#REF!=0,"",'CONSOMMATIONS FACTURES'!#REF!+#REF!+#REF!+#REF!)</f>
        <v>#REF!</v>
      </c>
      <c r="H16" s="25" t="e">
        <f>IF('CONSOMMATIONS FACTURES'!#REF!+#REF!+#REF!+#REF!=0,"",'CONSOMMATIONS FACTURES'!#REF!+#REF!+#REF!+#REF!)</f>
        <v>#REF!</v>
      </c>
      <c r="I16" s="25" t="e">
        <f>IF('CONSOMMATIONS FACTURES'!#REF!+#REF!+#REF!+#REF!=0,"",'CONSOMMATIONS FACTURES'!#REF!+#REF!+#REF!+#REF!)</f>
        <v>#REF!</v>
      </c>
      <c r="J16" s="25" t="e">
        <f>IF('CONSOMMATIONS FACTURES'!#REF!+#REF!+#REF!+#REF!=0,"",'CONSOMMATIONS FACTURES'!#REF!+#REF!+#REF!+#REF!)</f>
        <v>#REF!</v>
      </c>
      <c r="K16" s="25" t="e">
        <f>IF('CONSOMMATIONS FACTURES'!#REF!+#REF!+#REF!+#REF!=0,"",'CONSOMMATIONS FACTURES'!#REF!+#REF!+#REF!+#REF!)</f>
        <v>#REF!</v>
      </c>
      <c r="L16" s="25" t="e">
        <f>IF('CONSOMMATIONS FACTURES'!#REF!+#REF!+#REF!+#REF!=0,"",'CONSOMMATIONS FACTURES'!#REF!+#REF!+#REF!+#REF!)</f>
        <v>#REF!</v>
      </c>
      <c r="M16" s="25" t="e">
        <f>IF('CONSOMMATIONS FACTURES'!#REF!+#REF!+#REF!+#REF!=0,"",'CONSOMMATIONS FACTURES'!#REF!+#REF!+#REF!+#REF!)</f>
        <v>#REF!</v>
      </c>
      <c r="N16" s="25" t="e">
        <f>IF('CONSOMMATIONS FACTURES'!#REF!+#REF!+#REF!+#REF!=0,"",'CONSOMMATIONS FACTURES'!#REF!+#REF!+#REF!+#REF!)</f>
        <v>#REF!</v>
      </c>
      <c r="O16" s="25" t="e">
        <f>IF('CONSOMMATIONS FACTURES'!#REF!+#REF!+#REF!+#REF!=0,"",'CONSOMMATIONS FACTURES'!#REF!+#REF!+#REF!+#REF!)</f>
        <v>#REF!</v>
      </c>
      <c r="P16" s="25" t="e">
        <f>IF('CONSOMMATIONS FACTURES'!#REF!+#REF!+#REF!+#REF!=0,"",'CONSOMMATIONS FACTURES'!#REF!+#REF!+#REF!+#REF!)</f>
        <v>#REF!</v>
      </c>
      <c r="Q16" s="25" t="e">
        <f>IF('CONSOMMATIONS FACTURES'!#REF!+#REF!+#REF!+#REF!=0,"",'CONSOMMATIONS FACTURES'!#REF!+#REF!+#REF!+#REF!)</f>
        <v>#REF!</v>
      </c>
      <c r="R16" s="35" t="e">
        <f>IF('CONSOMMATIONS FACTURES'!#REF!+#REF!+#REF!+#REF!=0,"",'CONSOMMATIONS FACTURES'!#REF!+#REF!+#REF!+#REF!)</f>
        <v>#REF!</v>
      </c>
      <c r="S16" s="35" t="e">
        <f>IF('CONSOMMATIONS FACTURES'!#REF!+#REF!+#REF!+#REF!=0,"",'CONSOMMATIONS FACTURES'!#REF!+#REF!+#REF!+#REF!)</f>
        <v>#REF!</v>
      </c>
      <c r="T16" s="35" t="e">
        <f>IF('CONSOMMATIONS FACTURES'!#REF!+#REF!+#REF!+#REF!=0,"",'CONSOMMATIONS FACTURES'!#REF!+#REF!+#REF!+#REF!)</f>
        <v>#REF!</v>
      </c>
      <c r="U16" s="35" t="e">
        <f>IF('CONSOMMATIONS FACTURES'!#REF!+#REF!+#REF!+#REF!=0,"",'CONSOMMATIONS FACTURES'!#REF!+#REF!+#REF!+#REF!)</f>
        <v>#REF!</v>
      </c>
      <c r="V16" s="35" t="e">
        <f>IF('CONSOMMATIONS FACTURES'!#REF!+#REF!+#REF!+#REF!=0,"",'CONSOMMATIONS FACTURES'!#REF!+#REF!+#REF!+#REF!)</f>
        <v>#REF!</v>
      </c>
      <c r="W16" s="35" t="e">
        <f>IF('CONSOMMATIONS FACTURES'!#REF!+#REF!+#REF!+#REF!=0,"",'CONSOMMATIONS FACTURES'!#REF!+#REF!+#REF!+#REF!)</f>
        <v>#REF!</v>
      </c>
      <c r="X16" s="35" t="e">
        <f>IF('CONSOMMATIONS FACTURES'!#REF!+#REF!+#REF!+#REF!=0,"",'CONSOMMATIONS FACTURES'!#REF!+#REF!+#REF!+#REF!)</f>
        <v>#REF!</v>
      </c>
      <c r="Y16" s="35" t="e">
        <f>IF('CONSOMMATIONS FACTURES'!#REF!+#REF!+#REF!+#REF!=0,"",'CONSOMMATIONS FACTURES'!#REF!+#REF!+#REF!+#REF!)</f>
        <v>#REF!</v>
      </c>
      <c r="Z16" s="35" t="e">
        <f>IF('CONSOMMATIONS FACTURES'!#REF!+#REF!+#REF!+#REF!=0,"",'CONSOMMATIONS FACTURES'!#REF!+#REF!+#REF!+#REF!)</f>
        <v>#REF!</v>
      </c>
      <c r="AA16" s="35" t="e">
        <f>IF('CONSOMMATIONS FACTURES'!#REF!+#REF!+#REF!+#REF!=0,"",'CONSOMMATIONS FACTURES'!#REF!+#REF!+#REF!+#REF!)</f>
        <v>#REF!</v>
      </c>
      <c r="AB16" s="35" t="e">
        <f>IF('CONSOMMATIONS FACTURES'!#REF!+#REF!+#REF!+#REF!=0,"",'CONSOMMATIONS FACTURES'!#REF!+#REF!+#REF!+#REF!)</f>
        <v>#REF!</v>
      </c>
      <c r="AC16" s="52"/>
      <c r="AD16" s="56" t="e">
        <f t="shared" si="0"/>
        <v>#REF!</v>
      </c>
      <c r="AE16" s="56" t="e">
        <f t="shared" si="1"/>
        <v>#REF!</v>
      </c>
      <c r="AF16" s="57" t="e">
        <f t="shared" si="2"/>
        <v>#REF!</v>
      </c>
      <c r="AG16" s="57" t="e">
        <f t="shared" si="3"/>
        <v>#REF!</v>
      </c>
      <c r="AH16" s="57" t="e">
        <f t="shared" si="4"/>
        <v>#REF!</v>
      </c>
      <c r="AI16" s="57" t="e">
        <f t="shared" si="5"/>
        <v>#REF!</v>
      </c>
      <c r="AJ16" s="57" t="e">
        <f t="shared" si="6"/>
        <v>#REF!</v>
      </c>
      <c r="AK16" s="57" t="e">
        <f t="shared" si="7"/>
        <v>#REF!</v>
      </c>
      <c r="AL16" s="57" t="e">
        <f t="shared" si="8"/>
        <v>#REF!</v>
      </c>
      <c r="AM16" s="57" t="e">
        <f t="shared" si="9"/>
        <v>#REF!</v>
      </c>
      <c r="AN16" s="57" t="e">
        <f t="shared" si="10"/>
        <v>#REF!</v>
      </c>
      <c r="AO16" s="57" t="e">
        <f t="shared" si="11"/>
        <v>#REF!</v>
      </c>
      <c r="AP16" s="13" t="e">
        <f t="shared" si="12"/>
        <v>#REF!</v>
      </c>
    </row>
    <row r="17" spans="1:42" ht="15.6" customHeight="1" x14ac:dyDescent="0.25">
      <c r="A17" s="28"/>
      <c r="B17" s="16" t="e">
        <f>IF(PATRIMOINE!#REF!="","",PATRIMOINE!#REF!)</f>
        <v>#REF!</v>
      </c>
      <c r="C17" s="11" t="e">
        <f>IF(PATRIMOINE!#REF!="","",PATRIMOINE!#REF!)</f>
        <v>#REF!</v>
      </c>
      <c r="D17" s="11" t="e">
        <f>IF(PATRIMOINE!#REF!="","",PATRIMOINE!#REF!)</f>
        <v>#REF!</v>
      </c>
      <c r="E17" s="45" t="e">
        <f>IF(PATRIMOINE!#REF!="","",PATRIMOINE!#REF!)</f>
        <v>#REF!</v>
      </c>
      <c r="F17" s="45" t="e">
        <f>IF(PATRIMOINE!#REF!="","",PATRIMOINE!#REF!)</f>
        <v>#REF!</v>
      </c>
      <c r="G17" s="25" t="e">
        <f>IF('CONSOMMATIONS FACTURES'!#REF!+#REF!+#REF!+#REF!=0,"",'CONSOMMATIONS FACTURES'!#REF!+#REF!+#REF!+#REF!)</f>
        <v>#REF!</v>
      </c>
      <c r="H17" s="25" t="e">
        <f>IF('CONSOMMATIONS FACTURES'!#REF!+#REF!+#REF!+#REF!=0,"",'CONSOMMATIONS FACTURES'!#REF!+#REF!+#REF!+#REF!)</f>
        <v>#REF!</v>
      </c>
      <c r="I17" s="25" t="e">
        <f>IF('CONSOMMATIONS FACTURES'!#REF!+#REF!+#REF!+#REF!=0,"",'CONSOMMATIONS FACTURES'!#REF!+#REF!+#REF!+#REF!)</f>
        <v>#REF!</v>
      </c>
      <c r="J17" s="25" t="e">
        <f>IF('CONSOMMATIONS FACTURES'!#REF!+#REF!+#REF!+#REF!=0,"",'CONSOMMATIONS FACTURES'!#REF!+#REF!+#REF!+#REF!)</f>
        <v>#REF!</v>
      </c>
      <c r="K17" s="25" t="e">
        <f>IF('CONSOMMATIONS FACTURES'!#REF!+#REF!+#REF!+#REF!=0,"",'CONSOMMATIONS FACTURES'!#REF!+#REF!+#REF!+#REF!)</f>
        <v>#REF!</v>
      </c>
      <c r="L17" s="25" t="e">
        <f>IF('CONSOMMATIONS FACTURES'!#REF!+#REF!+#REF!+#REF!=0,"",'CONSOMMATIONS FACTURES'!#REF!+#REF!+#REF!+#REF!)</f>
        <v>#REF!</v>
      </c>
      <c r="M17" s="25" t="e">
        <f>IF('CONSOMMATIONS FACTURES'!#REF!+#REF!+#REF!+#REF!=0,"",'CONSOMMATIONS FACTURES'!#REF!+#REF!+#REF!+#REF!)</f>
        <v>#REF!</v>
      </c>
      <c r="N17" s="25" t="e">
        <f>IF('CONSOMMATIONS FACTURES'!#REF!+#REF!+#REF!+#REF!=0,"",'CONSOMMATIONS FACTURES'!#REF!+#REF!+#REF!+#REF!)</f>
        <v>#REF!</v>
      </c>
      <c r="O17" s="25" t="e">
        <f>IF('CONSOMMATIONS FACTURES'!#REF!+#REF!+#REF!+#REF!=0,"",'CONSOMMATIONS FACTURES'!#REF!+#REF!+#REF!+#REF!)</f>
        <v>#REF!</v>
      </c>
      <c r="P17" s="25" t="e">
        <f>IF('CONSOMMATIONS FACTURES'!#REF!+#REF!+#REF!+#REF!=0,"",'CONSOMMATIONS FACTURES'!#REF!+#REF!+#REF!+#REF!)</f>
        <v>#REF!</v>
      </c>
      <c r="Q17" s="25" t="e">
        <f>IF('CONSOMMATIONS FACTURES'!#REF!+#REF!+#REF!+#REF!=0,"",'CONSOMMATIONS FACTURES'!#REF!+#REF!+#REF!+#REF!)</f>
        <v>#REF!</v>
      </c>
      <c r="R17" s="35" t="e">
        <f>IF('CONSOMMATIONS FACTURES'!#REF!+#REF!+#REF!+#REF!=0,"",'CONSOMMATIONS FACTURES'!#REF!+#REF!+#REF!+#REF!)</f>
        <v>#REF!</v>
      </c>
      <c r="S17" s="35" t="e">
        <f>IF('CONSOMMATIONS FACTURES'!#REF!+#REF!+#REF!+#REF!=0,"",'CONSOMMATIONS FACTURES'!#REF!+#REF!+#REF!+#REF!)</f>
        <v>#REF!</v>
      </c>
      <c r="T17" s="35" t="e">
        <f>IF('CONSOMMATIONS FACTURES'!#REF!+#REF!+#REF!+#REF!=0,"",'CONSOMMATIONS FACTURES'!#REF!+#REF!+#REF!+#REF!)</f>
        <v>#REF!</v>
      </c>
      <c r="U17" s="35" t="e">
        <f>IF('CONSOMMATIONS FACTURES'!#REF!+#REF!+#REF!+#REF!=0,"",'CONSOMMATIONS FACTURES'!#REF!+#REF!+#REF!+#REF!)</f>
        <v>#REF!</v>
      </c>
      <c r="V17" s="35" t="e">
        <f>IF('CONSOMMATIONS FACTURES'!#REF!+#REF!+#REF!+#REF!=0,"",'CONSOMMATIONS FACTURES'!#REF!+#REF!+#REF!+#REF!)</f>
        <v>#REF!</v>
      </c>
      <c r="W17" s="35" t="e">
        <f>IF('CONSOMMATIONS FACTURES'!#REF!+#REF!+#REF!+#REF!=0,"",'CONSOMMATIONS FACTURES'!#REF!+#REF!+#REF!+#REF!)</f>
        <v>#REF!</v>
      </c>
      <c r="X17" s="35" t="e">
        <f>IF('CONSOMMATIONS FACTURES'!#REF!+#REF!+#REF!+#REF!=0,"",'CONSOMMATIONS FACTURES'!#REF!+#REF!+#REF!+#REF!)</f>
        <v>#REF!</v>
      </c>
      <c r="Y17" s="35" t="e">
        <f>IF('CONSOMMATIONS FACTURES'!#REF!+#REF!+#REF!+#REF!=0,"",'CONSOMMATIONS FACTURES'!#REF!+#REF!+#REF!+#REF!)</f>
        <v>#REF!</v>
      </c>
      <c r="Z17" s="35" t="e">
        <f>IF('CONSOMMATIONS FACTURES'!#REF!+#REF!+#REF!+#REF!=0,"",'CONSOMMATIONS FACTURES'!#REF!+#REF!+#REF!+#REF!)</f>
        <v>#REF!</v>
      </c>
      <c r="AA17" s="35" t="e">
        <f>IF('CONSOMMATIONS FACTURES'!#REF!+#REF!+#REF!+#REF!=0,"",'CONSOMMATIONS FACTURES'!#REF!+#REF!+#REF!+#REF!)</f>
        <v>#REF!</v>
      </c>
      <c r="AB17" s="35" t="e">
        <f>IF('CONSOMMATIONS FACTURES'!#REF!+#REF!+#REF!+#REF!=0,"",'CONSOMMATIONS FACTURES'!#REF!+#REF!+#REF!+#REF!)</f>
        <v>#REF!</v>
      </c>
      <c r="AC17" s="52"/>
      <c r="AD17" s="56" t="e">
        <f t="shared" si="0"/>
        <v>#REF!</v>
      </c>
      <c r="AE17" s="56" t="e">
        <f t="shared" si="1"/>
        <v>#REF!</v>
      </c>
      <c r="AF17" s="57" t="e">
        <f t="shared" si="2"/>
        <v>#REF!</v>
      </c>
      <c r="AG17" s="57" t="e">
        <f t="shared" si="3"/>
        <v>#REF!</v>
      </c>
      <c r="AH17" s="57" t="e">
        <f t="shared" si="4"/>
        <v>#REF!</v>
      </c>
      <c r="AI17" s="57" t="e">
        <f t="shared" si="5"/>
        <v>#REF!</v>
      </c>
      <c r="AJ17" s="57" t="e">
        <f t="shared" si="6"/>
        <v>#REF!</v>
      </c>
      <c r="AK17" s="57" t="e">
        <f t="shared" si="7"/>
        <v>#REF!</v>
      </c>
      <c r="AL17" s="57" t="e">
        <f t="shared" si="8"/>
        <v>#REF!</v>
      </c>
      <c r="AM17" s="57" t="e">
        <f t="shared" si="9"/>
        <v>#REF!</v>
      </c>
      <c r="AN17" s="57" t="e">
        <f t="shared" si="10"/>
        <v>#REF!</v>
      </c>
      <c r="AO17" s="57" t="e">
        <f t="shared" si="11"/>
        <v>#REF!</v>
      </c>
      <c r="AP17" s="13" t="e">
        <f t="shared" si="12"/>
        <v>#REF!</v>
      </c>
    </row>
    <row r="18" spans="1:42" ht="15.6" customHeight="1" x14ac:dyDescent="0.25">
      <c r="A18" s="28"/>
      <c r="B18" s="16" t="e">
        <f>IF(PATRIMOINE!#REF!="","",PATRIMOINE!#REF!)</f>
        <v>#REF!</v>
      </c>
      <c r="C18" s="11" t="e">
        <f>IF(PATRIMOINE!#REF!="","",PATRIMOINE!#REF!)</f>
        <v>#REF!</v>
      </c>
      <c r="D18" s="11" t="e">
        <f>IF(PATRIMOINE!#REF!="","",PATRIMOINE!#REF!)</f>
        <v>#REF!</v>
      </c>
      <c r="E18" s="45" t="e">
        <f>IF(PATRIMOINE!#REF!="","",PATRIMOINE!#REF!)</f>
        <v>#REF!</v>
      </c>
      <c r="F18" s="45" t="e">
        <f>IF(PATRIMOINE!#REF!="","",PATRIMOINE!#REF!)</f>
        <v>#REF!</v>
      </c>
      <c r="G18" s="25" t="e">
        <f>IF('CONSOMMATIONS FACTURES'!#REF!+#REF!+#REF!+#REF!=0,"",'CONSOMMATIONS FACTURES'!#REF!+#REF!+#REF!+#REF!)</f>
        <v>#REF!</v>
      </c>
      <c r="H18" s="25" t="e">
        <f>IF('CONSOMMATIONS FACTURES'!#REF!+#REF!+#REF!+#REF!=0,"",'CONSOMMATIONS FACTURES'!#REF!+#REF!+#REF!+#REF!)</f>
        <v>#REF!</v>
      </c>
      <c r="I18" s="25" t="e">
        <f>IF('CONSOMMATIONS FACTURES'!#REF!+#REF!+#REF!+#REF!=0,"",'CONSOMMATIONS FACTURES'!#REF!+#REF!+#REF!+#REF!)</f>
        <v>#REF!</v>
      </c>
      <c r="J18" s="25" t="e">
        <f>IF('CONSOMMATIONS FACTURES'!#REF!+#REF!+#REF!+#REF!=0,"",'CONSOMMATIONS FACTURES'!#REF!+#REF!+#REF!+#REF!)</f>
        <v>#REF!</v>
      </c>
      <c r="K18" s="25" t="e">
        <f>IF('CONSOMMATIONS FACTURES'!#REF!+#REF!+#REF!+#REF!=0,"",'CONSOMMATIONS FACTURES'!#REF!+#REF!+#REF!+#REF!)</f>
        <v>#REF!</v>
      </c>
      <c r="L18" s="25" t="e">
        <f>IF('CONSOMMATIONS FACTURES'!#REF!+#REF!+#REF!+#REF!=0,"",'CONSOMMATIONS FACTURES'!#REF!+#REF!+#REF!+#REF!)</f>
        <v>#REF!</v>
      </c>
      <c r="M18" s="25" t="e">
        <f>IF('CONSOMMATIONS FACTURES'!#REF!+#REF!+#REF!+#REF!=0,"",'CONSOMMATIONS FACTURES'!#REF!+#REF!+#REF!+#REF!)</f>
        <v>#REF!</v>
      </c>
      <c r="N18" s="25" t="e">
        <f>IF('CONSOMMATIONS FACTURES'!#REF!+#REF!+#REF!+#REF!=0,"",'CONSOMMATIONS FACTURES'!#REF!+#REF!+#REF!+#REF!)</f>
        <v>#REF!</v>
      </c>
      <c r="O18" s="25" t="e">
        <f>IF('CONSOMMATIONS FACTURES'!#REF!+#REF!+#REF!+#REF!=0,"",'CONSOMMATIONS FACTURES'!#REF!+#REF!+#REF!+#REF!)</f>
        <v>#REF!</v>
      </c>
      <c r="P18" s="25" t="e">
        <f>IF('CONSOMMATIONS FACTURES'!#REF!+#REF!+#REF!+#REF!=0,"",'CONSOMMATIONS FACTURES'!#REF!+#REF!+#REF!+#REF!)</f>
        <v>#REF!</v>
      </c>
      <c r="Q18" s="25" t="e">
        <f>IF('CONSOMMATIONS FACTURES'!#REF!+#REF!+#REF!+#REF!=0,"",'CONSOMMATIONS FACTURES'!#REF!+#REF!+#REF!+#REF!)</f>
        <v>#REF!</v>
      </c>
      <c r="R18" s="35" t="e">
        <f>IF('CONSOMMATIONS FACTURES'!#REF!+#REF!+#REF!+#REF!=0,"",'CONSOMMATIONS FACTURES'!#REF!+#REF!+#REF!+#REF!)</f>
        <v>#REF!</v>
      </c>
      <c r="S18" s="35" t="e">
        <f>IF('CONSOMMATIONS FACTURES'!#REF!+#REF!+#REF!+#REF!=0,"",'CONSOMMATIONS FACTURES'!#REF!+#REF!+#REF!+#REF!)</f>
        <v>#REF!</v>
      </c>
      <c r="T18" s="35" t="e">
        <f>IF('CONSOMMATIONS FACTURES'!#REF!+#REF!+#REF!+#REF!=0,"",'CONSOMMATIONS FACTURES'!#REF!+#REF!+#REF!+#REF!)</f>
        <v>#REF!</v>
      </c>
      <c r="U18" s="35" t="e">
        <f>IF('CONSOMMATIONS FACTURES'!#REF!+#REF!+#REF!+#REF!=0,"",'CONSOMMATIONS FACTURES'!#REF!+#REF!+#REF!+#REF!)</f>
        <v>#REF!</v>
      </c>
      <c r="V18" s="35" t="e">
        <f>IF('CONSOMMATIONS FACTURES'!#REF!+#REF!+#REF!+#REF!=0,"",'CONSOMMATIONS FACTURES'!#REF!+#REF!+#REF!+#REF!)</f>
        <v>#REF!</v>
      </c>
      <c r="W18" s="35" t="e">
        <f>IF('CONSOMMATIONS FACTURES'!#REF!+#REF!+#REF!+#REF!=0,"",'CONSOMMATIONS FACTURES'!#REF!+#REF!+#REF!+#REF!)</f>
        <v>#REF!</v>
      </c>
      <c r="X18" s="35" t="e">
        <f>IF('CONSOMMATIONS FACTURES'!#REF!+#REF!+#REF!+#REF!=0,"",'CONSOMMATIONS FACTURES'!#REF!+#REF!+#REF!+#REF!)</f>
        <v>#REF!</v>
      </c>
      <c r="Y18" s="35" t="e">
        <f>IF('CONSOMMATIONS FACTURES'!#REF!+#REF!+#REF!+#REF!=0,"",'CONSOMMATIONS FACTURES'!#REF!+#REF!+#REF!+#REF!)</f>
        <v>#REF!</v>
      </c>
      <c r="Z18" s="35" t="e">
        <f>IF('CONSOMMATIONS FACTURES'!#REF!+#REF!+#REF!+#REF!=0,"",'CONSOMMATIONS FACTURES'!#REF!+#REF!+#REF!+#REF!)</f>
        <v>#REF!</v>
      </c>
      <c r="AA18" s="35" t="e">
        <f>IF('CONSOMMATIONS FACTURES'!#REF!+#REF!+#REF!+#REF!=0,"",'CONSOMMATIONS FACTURES'!#REF!+#REF!+#REF!+#REF!)</f>
        <v>#REF!</v>
      </c>
      <c r="AB18" s="35" t="e">
        <f>IF('CONSOMMATIONS FACTURES'!#REF!+#REF!+#REF!+#REF!=0,"",'CONSOMMATIONS FACTURES'!#REF!+#REF!+#REF!+#REF!)</f>
        <v>#REF!</v>
      </c>
      <c r="AC18" s="52"/>
      <c r="AD18" s="56" t="e">
        <f t="shared" si="0"/>
        <v>#REF!</v>
      </c>
      <c r="AE18" s="56" t="e">
        <f t="shared" si="1"/>
        <v>#REF!</v>
      </c>
      <c r="AF18" s="57" t="e">
        <f t="shared" si="2"/>
        <v>#REF!</v>
      </c>
      <c r="AG18" s="57" t="e">
        <f t="shared" si="3"/>
        <v>#REF!</v>
      </c>
      <c r="AH18" s="57" t="e">
        <f t="shared" si="4"/>
        <v>#REF!</v>
      </c>
      <c r="AI18" s="57" t="e">
        <f t="shared" si="5"/>
        <v>#REF!</v>
      </c>
      <c r="AJ18" s="57" t="e">
        <f t="shared" si="6"/>
        <v>#REF!</v>
      </c>
      <c r="AK18" s="57" t="e">
        <f t="shared" si="7"/>
        <v>#REF!</v>
      </c>
      <c r="AL18" s="57" t="e">
        <f t="shared" si="8"/>
        <v>#REF!</v>
      </c>
      <c r="AM18" s="57" t="e">
        <f t="shared" si="9"/>
        <v>#REF!</v>
      </c>
      <c r="AN18" s="57" t="e">
        <f t="shared" si="10"/>
        <v>#REF!</v>
      </c>
      <c r="AO18" s="57" t="e">
        <f t="shared" si="11"/>
        <v>#REF!</v>
      </c>
      <c r="AP18" s="13" t="e">
        <f t="shared" si="12"/>
        <v>#REF!</v>
      </c>
    </row>
    <row r="19" spans="1:42" ht="15.6" customHeight="1" x14ac:dyDescent="0.25">
      <c r="A19" s="28"/>
      <c r="B19" s="16" t="e">
        <f>IF(PATRIMOINE!#REF!="","",PATRIMOINE!#REF!)</f>
        <v>#REF!</v>
      </c>
      <c r="C19" s="11" t="e">
        <f>IF(PATRIMOINE!#REF!="","",PATRIMOINE!#REF!)</f>
        <v>#REF!</v>
      </c>
      <c r="D19" s="11" t="e">
        <f>IF(PATRIMOINE!#REF!="","",PATRIMOINE!#REF!)</f>
        <v>#REF!</v>
      </c>
      <c r="E19" s="45" t="e">
        <f>IF(PATRIMOINE!#REF!="","",PATRIMOINE!#REF!)</f>
        <v>#REF!</v>
      </c>
      <c r="F19" s="45" t="e">
        <f>IF(PATRIMOINE!#REF!="","",PATRIMOINE!#REF!)</f>
        <v>#REF!</v>
      </c>
      <c r="G19" s="25" t="e">
        <f>IF('CONSOMMATIONS FACTURES'!#REF!+#REF!+#REF!+#REF!=0,"",'CONSOMMATIONS FACTURES'!#REF!+#REF!+#REF!+#REF!)</f>
        <v>#REF!</v>
      </c>
      <c r="H19" s="25" t="e">
        <f>IF('CONSOMMATIONS FACTURES'!#REF!+#REF!+#REF!+#REF!=0,"",'CONSOMMATIONS FACTURES'!#REF!+#REF!+#REF!+#REF!)</f>
        <v>#REF!</v>
      </c>
      <c r="I19" s="25" t="e">
        <f>IF('CONSOMMATIONS FACTURES'!#REF!+#REF!+#REF!+#REF!=0,"",'CONSOMMATIONS FACTURES'!#REF!+#REF!+#REF!+#REF!)</f>
        <v>#REF!</v>
      </c>
      <c r="J19" s="25" t="e">
        <f>IF('CONSOMMATIONS FACTURES'!#REF!+#REF!+#REF!+#REF!=0,"",'CONSOMMATIONS FACTURES'!#REF!+#REF!+#REF!+#REF!)</f>
        <v>#REF!</v>
      </c>
      <c r="K19" s="25" t="e">
        <f>IF('CONSOMMATIONS FACTURES'!#REF!+#REF!+#REF!+#REF!=0,"",'CONSOMMATIONS FACTURES'!#REF!+#REF!+#REF!+#REF!)</f>
        <v>#REF!</v>
      </c>
      <c r="L19" s="25" t="e">
        <f>IF('CONSOMMATIONS FACTURES'!#REF!+#REF!+#REF!+#REF!=0,"",'CONSOMMATIONS FACTURES'!#REF!+#REF!+#REF!+#REF!)</f>
        <v>#REF!</v>
      </c>
      <c r="M19" s="25" t="e">
        <f>IF('CONSOMMATIONS FACTURES'!#REF!+#REF!+#REF!+#REF!=0,"",'CONSOMMATIONS FACTURES'!#REF!+#REF!+#REF!+#REF!)</f>
        <v>#REF!</v>
      </c>
      <c r="N19" s="25" t="e">
        <f>IF('CONSOMMATIONS FACTURES'!#REF!+#REF!+#REF!+#REF!=0,"",'CONSOMMATIONS FACTURES'!#REF!+#REF!+#REF!+#REF!)</f>
        <v>#REF!</v>
      </c>
      <c r="O19" s="25" t="e">
        <f>IF('CONSOMMATIONS FACTURES'!#REF!+#REF!+#REF!+#REF!=0,"",'CONSOMMATIONS FACTURES'!#REF!+#REF!+#REF!+#REF!)</f>
        <v>#REF!</v>
      </c>
      <c r="P19" s="25" t="e">
        <f>IF('CONSOMMATIONS FACTURES'!#REF!+#REF!+#REF!+#REF!=0,"",'CONSOMMATIONS FACTURES'!#REF!+#REF!+#REF!+#REF!)</f>
        <v>#REF!</v>
      </c>
      <c r="Q19" s="25" t="e">
        <f>IF('CONSOMMATIONS FACTURES'!#REF!+#REF!+#REF!+#REF!=0,"",'CONSOMMATIONS FACTURES'!#REF!+#REF!+#REF!+#REF!)</f>
        <v>#REF!</v>
      </c>
      <c r="R19" s="35" t="e">
        <f>IF('CONSOMMATIONS FACTURES'!#REF!+#REF!+#REF!+#REF!=0,"",'CONSOMMATIONS FACTURES'!#REF!+#REF!+#REF!+#REF!)</f>
        <v>#REF!</v>
      </c>
      <c r="S19" s="35" t="e">
        <f>IF('CONSOMMATIONS FACTURES'!#REF!+#REF!+#REF!+#REF!=0,"",'CONSOMMATIONS FACTURES'!#REF!+#REF!+#REF!+#REF!)</f>
        <v>#REF!</v>
      </c>
      <c r="T19" s="35" t="e">
        <f>IF('CONSOMMATIONS FACTURES'!#REF!+#REF!+#REF!+#REF!=0,"",'CONSOMMATIONS FACTURES'!#REF!+#REF!+#REF!+#REF!)</f>
        <v>#REF!</v>
      </c>
      <c r="U19" s="35" t="e">
        <f>IF('CONSOMMATIONS FACTURES'!#REF!+#REF!+#REF!+#REF!=0,"",'CONSOMMATIONS FACTURES'!#REF!+#REF!+#REF!+#REF!)</f>
        <v>#REF!</v>
      </c>
      <c r="V19" s="35" t="e">
        <f>IF('CONSOMMATIONS FACTURES'!#REF!+#REF!+#REF!+#REF!=0,"",'CONSOMMATIONS FACTURES'!#REF!+#REF!+#REF!+#REF!)</f>
        <v>#REF!</v>
      </c>
      <c r="W19" s="35" t="e">
        <f>IF('CONSOMMATIONS FACTURES'!#REF!+#REF!+#REF!+#REF!=0,"",'CONSOMMATIONS FACTURES'!#REF!+#REF!+#REF!+#REF!)</f>
        <v>#REF!</v>
      </c>
      <c r="X19" s="35" t="e">
        <f>IF('CONSOMMATIONS FACTURES'!#REF!+#REF!+#REF!+#REF!=0,"",'CONSOMMATIONS FACTURES'!#REF!+#REF!+#REF!+#REF!)</f>
        <v>#REF!</v>
      </c>
      <c r="Y19" s="35" t="e">
        <f>IF('CONSOMMATIONS FACTURES'!#REF!+#REF!+#REF!+#REF!=0,"",'CONSOMMATIONS FACTURES'!#REF!+#REF!+#REF!+#REF!)</f>
        <v>#REF!</v>
      </c>
      <c r="Z19" s="35" t="e">
        <f>IF('CONSOMMATIONS FACTURES'!#REF!+#REF!+#REF!+#REF!=0,"",'CONSOMMATIONS FACTURES'!#REF!+#REF!+#REF!+#REF!)</f>
        <v>#REF!</v>
      </c>
      <c r="AA19" s="35" t="e">
        <f>IF('CONSOMMATIONS FACTURES'!#REF!+#REF!+#REF!+#REF!=0,"",'CONSOMMATIONS FACTURES'!#REF!+#REF!+#REF!+#REF!)</f>
        <v>#REF!</v>
      </c>
      <c r="AB19" s="35" t="e">
        <f>IF('CONSOMMATIONS FACTURES'!#REF!+#REF!+#REF!+#REF!=0,"",'CONSOMMATIONS FACTURES'!#REF!+#REF!+#REF!+#REF!)</f>
        <v>#REF!</v>
      </c>
      <c r="AC19" s="52"/>
      <c r="AD19" s="56" t="e">
        <f t="shared" si="0"/>
        <v>#REF!</v>
      </c>
      <c r="AE19" s="56" t="e">
        <f t="shared" si="1"/>
        <v>#REF!</v>
      </c>
      <c r="AF19" s="57" t="e">
        <f t="shared" si="2"/>
        <v>#REF!</v>
      </c>
      <c r="AG19" s="57" t="e">
        <f t="shared" si="3"/>
        <v>#REF!</v>
      </c>
      <c r="AH19" s="57" t="e">
        <f t="shared" si="4"/>
        <v>#REF!</v>
      </c>
      <c r="AI19" s="57" t="e">
        <f t="shared" si="5"/>
        <v>#REF!</v>
      </c>
      <c r="AJ19" s="57" t="e">
        <f t="shared" si="6"/>
        <v>#REF!</v>
      </c>
      <c r="AK19" s="57" t="e">
        <f t="shared" si="7"/>
        <v>#REF!</v>
      </c>
      <c r="AL19" s="57" t="e">
        <f t="shared" si="8"/>
        <v>#REF!</v>
      </c>
      <c r="AM19" s="57" t="e">
        <f t="shared" si="9"/>
        <v>#REF!</v>
      </c>
      <c r="AN19" s="57" t="e">
        <f t="shared" si="10"/>
        <v>#REF!</v>
      </c>
      <c r="AO19" s="57" t="e">
        <f t="shared" si="11"/>
        <v>#REF!</v>
      </c>
      <c r="AP19" s="13" t="e">
        <f t="shared" si="12"/>
        <v>#REF!</v>
      </c>
    </row>
    <row r="20" spans="1:42" ht="15.6" customHeight="1" x14ac:dyDescent="0.25">
      <c r="A20" s="28"/>
      <c r="B20" s="16" t="e">
        <f>IF(PATRIMOINE!#REF!="","",PATRIMOINE!#REF!)</f>
        <v>#REF!</v>
      </c>
      <c r="C20" s="11" t="e">
        <f>IF(PATRIMOINE!#REF!="","",PATRIMOINE!#REF!)</f>
        <v>#REF!</v>
      </c>
      <c r="D20" s="11" t="e">
        <f>IF(PATRIMOINE!#REF!="","",PATRIMOINE!#REF!)</f>
        <v>#REF!</v>
      </c>
      <c r="E20" s="45" t="e">
        <f>IF(PATRIMOINE!#REF!="","",PATRIMOINE!#REF!)</f>
        <v>#REF!</v>
      </c>
      <c r="F20" s="45" t="e">
        <f>IF(PATRIMOINE!#REF!="","",PATRIMOINE!#REF!)</f>
        <v>#REF!</v>
      </c>
      <c r="G20" s="25" t="e">
        <f>IF('CONSOMMATIONS FACTURES'!#REF!+#REF!+#REF!+#REF!=0,"",'CONSOMMATIONS FACTURES'!#REF!+#REF!+#REF!+#REF!)</f>
        <v>#REF!</v>
      </c>
      <c r="H20" s="25" t="e">
        <f>IF('CONSOMMATIONS FACTURES'!#REF!+#REF!+#REF!+#REF!=0,"",'CONSOMMATIONS FACTURES'!#REF!+#REF!+#REF!+#REF!)</f>
        <v>#REF!</v>
      </c>
      <c r="I20" s="25" t="e">
        <f>IF('CONSOMMATIONS FACTURES'!#REF!+#REF!+#REF!+#REF!=0,"",'CONSOMMATIONS FACTURES'!#REF!+#REF!+#REF!+#REF!)</f>
        <v>#REF!</v>
      </c>
      <c r="J20" s="25" t="e">
        <f>IF('CONSOMMATIONS FACTURES'!#REF!+#REF!+#REF!+#REF!=0,"",'CONSOMMATIONS FACTURES'!#REF!+#REF!+#REF!+#REF!)</f>
        <v>#REF!</v>
      </c>
      <c r="K20" s="25" t="e">
        <f>IF('CONSOMMATIONS FACTURES'!#REF!+#REF!+#REF!+#REF!=0,"",'CONSOMMATIONS FACTURES'!#REF!+#REF!+#REF!+#REF!)</f>
        <v>#REF!</v>
      </c>
      <c r="L20" s="25" t="e">
        <f>IF('CONSOMMATIONS FACTURES'!#REF!+#REF!+#REF!+#REF!=0,"",'CONSOMMATIONS FACTURES'!#REF!+#REF!+#REF!+#REF!)</f>
        <v>#REF!</v>
      </c>
      <c r="M20" s="25" t="e">
        <f>IF('CONSOMMATIONS FACTURES'!#REF!+#REF!+#REF!+#REF!=0,"",'CONSOMMATIONS FACTURES'!#REF!+#REF!+#REF!+#REF!)</f>
        <v>#REF!</v>
      </c>
      <c r="N20" s="25" t="e">
        <f>IF('CONSOMMATIONS FACTURES'!#REF!+#REF!+#REF!+#REF!=0,"",'CONSOMMATIONS FACTURES'!#REF!+#REF!+#REF!+#REF!)</f>
        <v>#REF!</v>
      </c>
      <c r="O20" s="25" t="e">
        <f>IF('CONSOMMATIONS FACTURES'!#REF!+#REF!+#REF!+#REF!=0,"",'CONSOMMATIONS FACTURES'!#REF!+#REF!+#REF!+#REF!)</f>
        <v>#REF!</v>
      </c>
      <c r="P20" s="25" t="e">
        <f>IF('CONSOMMATIONS FACTURES'!#REF!+#REF!+#REF!+#REF!=0,"",'CONSOMMATIONS FACTURES'!#REF!+#REF!+#REF!+#REF!)</f>
        <v>#REF!</v>
      </c>
      <c r="Q20" s="25" t="e">
        <f>IF('CONSOMMATIONS FACTURES'!#REF!+#REF!+#REF!+#REF!=0,"",'CONSOMMATIONS FACTURES'!#REF!+#REF!+#REF!+#REF!)</f>
        <v>#REF!</v>
      </c>
      <c r="R20" s="35" t="e">
        <f>IF('CONSOMMATIONS FACTURES'!#REF!+#REF!+#REF!+#REF!=0,"",'CONSOMMATIONS FACTURES'!#REF!+#REF!+#REF!+#REF!)</f>
        <v>#REF!</v>
      </c>
      <c r="S20" s="35" t="e">
        <f>IF('CONSOMMATIONS FACTURES'!#REF!+#REF!+#REF!+#REF!=0,"",'CONSOMMATIONS FACTURES'!#REF!+#REF!+#REF!+#REF!)</f>
        <v>#REF!</v>
      </c>
      <c r="T20" s="35" t="e">
        <f>IF('CONSOMMATIONS FACTURES'!#REF!+#REF!+#REF!+#REF!=0,"",'CONSOMMATIONS FACTURES'!#REF!+#REF!+#REF!+#REF!)</f>
        <v>#REF!</v>
      </c>
      <c r="U20" s="35" t="e">
        <f>IF('CONSOMMATIONS FACTURES'!#REF!+#REF!+#REF!+#REF!=0,"",'CONSOMMATIONS FACTURES'!#REF!+#REF!+#REF!+#REF!)</f>
        <v>#REF!</v>
      </c>
      <c r="V20" s="35" t="e">
        <f>IF('CONSOMMATIONS FACTURES'!#REF!+#REF!+#REF!+#REF!=0,"",'CONSOMMATIONS FACTURES'!#REF!+#REF!+#REF!+#REF!)</f>
        <v>#REF!</v>
      </c>
      <c r="W20" s="35" t="e">
        <f>IF('CONSOMMATIONS FACTURES'!#REF!+#REF!+#REF!+#REF!=0,"",'CONSOMMATIONS FACTURES'!#REF!+#REF!+#REF!+#REF!)</f>
        <v>#REF!</v>
      </c>
      <c r="X20" s="35" t="e">
        <f>IF('CONSOMMATIONS FACTURES'!#REF!+#REF!+#REF!+#REF!=0,"",'CONSOMMATIONS FACTURES'!#REF!+#REF!+#REF!+#REF!)</f>
        <v>#REF!</v>
      </c>
      <c r="Y20" s="35" t="e">
        <f>IF('CONSOMMATIONS FACTURES'!#REF!+#REF!+#REF!+#REF!=0,"",'CONSOMMATIONS FACTURES'!#REF!+#REF!+#REF!+#REF!)</f>
        <v>#REF!</v>
      </c>
      <c r="Z20" s="35" t="e">
        <f>IF('CONSOMMATIONS FACTURES'!#REF!+#REF!+#REF!+#REF!=0,"",'CONSOMMATIONS FACTURES'!#REF!+#REF!+#REF!+#REF!)</f>
        <v>#REF!</v>
      </c>
      <c r="AA20" s="35" t="e">
        <f>IF('CONSOMMATIONS FACTURES'!#REF!+#REF!+#REF!+#REF!=0,"",'CONSOMMATIONS FACTURES'!#REF!+#REF!+#REF!+#REF!)</f>
        <v>#REF!</v>
      </c>
      <c r="AB20" s="35" t="e">
        <f>IF('CONSOMMATIONS FACTURES'!#REF!+#REF!+#REF!+#REF!=0,"",'CONSOMMATIONS FACTURES'!#REF!+#REF!+#REF!+#REF!)</f>
        <v>#REF!</v>
      </c>
      <c r="AC20" s="52"/>
      <c r="AD20" s="56" t="e">
        <f t="shared" si="0"/>
        <v>#REF!</v>
      </c>
      <c r="AE20" s="56" t="e">
        <f t="shared" si="1"/>
        <v>#REF!</v>
      </c>
      <c r="AF20" s="57" t="e">
        <f t="shared" si="2"/>
        <v>#REF!</v>
      </c>
      <c r="AG20" s="57" t="e">
        <f t="shared" si="3"/>
        <v>#REF!</v>
      </c>
      <c r="AH20" s="57" t="e">
        <f t="shared" si="4"/>
        <v>#REF!</v>
      </c>
      <c r="AI20" s="57" t="e">
        <f t="shared" si="5"/>
        <v>#REF!</v>
      </c>
      <c r="AJ20" s="57" t="e">
        <f t="shared" si="6"/>
        <v>#REF!</v>
      </c>
      <c r="AK20" s="57" t="e">
        <f t="shared" si="7"/>
        <v>#REF!</v>
      </c>
      <c r="AL20" s="57" t="e">
        <f t="shared" si="8"/>
        <v>#REF!</v>
      </c>
      <c r="AM20" s="57" t="e">
        <f t="shared" si="9"/>
        <v>#REF!</v>
      </c>
      <c r="AN20" s="57" t="e">
        <f t="shared" si="10"/>
        <v>#REF!</v>
      </c>
      <c r="AO20" s="57" t="e">
        <f t="shared" si="11"/>
        <v>#REF!</v>
      </c>
      <c r="AP20" s="13" t="e">
        <f t="shared" si="12"/>
        <v>#REF!</v>
      </c>
    </row>
    <row r="21" spans="1:42" ht="15.6" customHeight="1" x14ac:dyDescent="0.25">
      <c r="A21" s="28"/>
      <c r="B21" s="16" t="e">
        <f>IF(PATRIMOINE!#REF!="","",PATRIMOINE!#REF!)</f>
        <v>#REF!</v>
      </c>
      <c r="C21" s="11" t="e">
        <f>IF(PATRIMOINE!#REF!="","",PATRIMOINE!#REF!)</f>
        <v>#REF!</v>
      </c>
      <c r="D21" s="11" t="e">
        <f>IF(PATRIMOINE!#REF!="","",PATRIMOINE!#REF!)</f>
        <v>#REF!</v>
      </c>
      <c r="E21" s="45" t="e">
        <f>IF(PATRIMOINE!#REF!="","",PATRIMOINE!#REF!)</f>
        <v>#REF!</v>
      </c>
      <c r="F21" s="45" t="e">
        <f>IF(PATRIMOINE!#REF!="","",PATRIMOINE!#REF!)</f>
        <v>#REF!</v>
      </c>
      <c r="G21" s="25" t="e">
        <f>IF('CONSOMMATIONS FACTURES'!#REF!+#REF!+#REF!+#REF!=0,"",'CONSOMMATIONS FACTURES'!#REF!+#REF!+#REF!+#REF!)</f>
        <v>#REF!</v>
      </c>
      <c r="H21" s="25" t="e">
        <f>IF('CONSOMMATIONS FACTURES'!#REF!+#REF!+#REF!+#REF!=0,"",'CONSOMMATIONS FACTURES'!#REF!+#REF!+#REF!+#REF!)</f>
        <v>#REF!</v>
      </c>
      <c r="I21" s="25" t="e">
        <f>IF('CONSOMMATIONS FACTURES'!#REF!+#REF!+#REF!+#REF!=0,"",'CONSOMMATIONS FACTURES'!#REF!+#REF!+#REF!+#REF!)</f>
        <v>#REF!</v>
      </c>
      <c r="J21" s="25" t="e">
        <f>IF('CONSOMMATIONS FACTURES'!#REF!+#REF!+#REF!+#REF!=0,"",'CONSOMMATIONS FACTURES'!#REF!+#REF!+#REF!+#REF!)</f>
        <v>#REF!</v>
      </c>
      <c r="K21" s="25" t="e">
        <f>IF('CONSOMMATIONS FACTURES'!#REF!+#REF!+#REF!+#REF!=0,"",'CONSOMMATIONS FACTURES'!#REF!+#REF!+#REF!+#REF!)</f>
        <v>#REF!</v>
      </c>
      <c r="L21" s="25" t="e">
        <f>IF('CONSOMMATIONS FACTURES'!#REF!+#REF!+#REF!+#REF!=0,"",'CONSOMMATIONS FACTURES'!#REF!+#REF!+#REF!+#REF!)</f>
        <v>#REF!</v>
      </c>
      <c r="M21" s="25" t="e">
        <f>IF('CONSOMMATIONS FACTURES'!#REF!+#REF!+#REF!+#REF!=0,"",'CONSOMMATIONS FACTURES'!#REF!+#REF!+#REF!+#REF!)</f>
        <v>#REF!</v>
      </c>
      <c r="N21" s="25" t="e">
        <f>IF('CONSOMMATIONS FACTURES'!#REF!+#REF!+#REF!+#REF!=0,"",'CONSOMMATIONS FACTURES'!#REF!+#REF!+#REF!+#REF!)</f>
        <v>#REF!</v>
      </c>
      <c r="O21" s="25" t="e">
        <f>IF('CONSOMMATIONS FACTURES'!#REF!+#REF!+#REF!+#REF!=0,"",'CONSOMMATIONS FACTURES'!#REF!+#REF!+#REF!+#REF!)</f>
        <v>#REF!</v>
      </c>
      <c r="P21" s="25" t="e">
        <f>IF('CONSOMMATIONS FACTURES'!#REF!+#REF!+#REF!+#REF!=0,"",'CONSOMMATIONS FACTURES'!#REF!+#REF!+#REF!+#REF!)</f>
        <v>#REF!</v>
      </c>
      <c r="Q21" s="25" t="e">
        <f>IF('CONSOMMATIONS FACTURES'!#REF!+#REF!+#REF!+#REF!=0,"",'CONSOMMATIONS FACTURES'!#REF!+#REF!+#REF!+#REF!)</f>
        <v>#REF!</v>
      </c>
      <c r="R21" s="35" t="e">
        <f>IF('CONSOMMATIONS FACTURES'!#REF!+#REF!+#REF!+#REF!=0,"",'CONSOMMATIONS FACTURES'!#REF!+#REF!+#REF!+#REF!)</f>
        <v>#REF!</v>
      </c>
      <c r="S21" s="35" t="e">
        <f>IF('CONSOMMATIONS FACTURES'!#REF!+#REF!+#REF!+#REF!=0,"",'CONSOMMATIONS FACTURES'!#REF!+#REF!+#REF!+#REF!)</f>
        <v>#REF!</v>
      </c>
      <c r="T21" s="35" t="e">
        <f>IF('CONSOMMATIONS FACTURES'!#REF!+#REF!+#REF!+#REF!=0,"",'CONSOMMATIONS FACTURES'!#REF!+#REF!+#REF!+#REF!)</f>
        <v>#REF!</v>
      </c>
      <c r="U21" s="35" t="e">
        <f>IF('CONSOMMATIONS FACTURES'!#REF!+#REF!+#REF!+#REF!=0,"",'CONSOMMATIONS FACTURES'!#REF!+#REF!+#REF!+#REF!)</f>
        <v>#REF!</v>
      </c>
      <c r="V21" s="35" t="e">
        <f>IF('CONSOMMATIONS FACTURES'!#REF!+#REF!+#REF!+#REF!=0,"",'CONSOMMATIONS FACTURES'!#REF!+#REF!+#REF!+#REF!)</f>
        <v>#REF!</v>
      </c>
      <c r="W21" s="35" t="e">
        <f>IF('CONSOMMATIONS FACTURES'!#REF!+#REF!+#REF!+#REF!=0,"",'CONSOMMATIONS FACTURES'!#REF!+#REF!+#REF!+#REF!)</f>
        <v>#REF!</v>
      </c>
      <c r="X21" s="35" t="e">
        <f>IF('CONSOMMATIONS FACTURES'!#REF!+#REF!+#REF!+#REF!=0,"",'CONSOMMATIONS FACTURES'!#REF!+#REF!+#REF!+#REF!)</f>
        <v>#REF!</v>
      </c>
      <c r="Y21" s="35" t="e">
        <f>IF('CONSOMMATIONS FACTURES'!#REF!+#REF!+#REF!+#REF!=0,"",'CONSOMMATIONS FACTURES'!#REF!+#REF!+#REF!+#REF!)</f>
        <v>#REF!</v>
      </c>
      <c r="Z21" s="35" t="e">
        <f>IF('CONSOMMATIONS FACTURES'!#REF!+#REF!+#REF!+#REF!=0,"",'CONSOMMATIONS FACTURES'!#REF!+#REF!+#REF!+#REF!)</f>
        <v>#REF!</v>
      </c>
      <c r="AA21" s="35" t="e">
        <f>IF('CONSOMMATIONS FACTURES'!#REF!+#REF!+#REF!+#REF!=0,"",'CONSOMMATIONS FACTURES'!#REF!+#REF!+#REF!+#REF!)</f>
        <v>#REF!</v>
      </c>
      <c r="AB21" s="35" t="e">
        <f>IF('CONSOMMATIONS FACTURES'!#REF!+#REF!+#REF!+#REF!=0,"",'CONSOMMATIONS FACTURES'!#REF!+#REF!+#REF!+#REF!)</f>
        <v>#REF!</v>
      </c>
      <c r="AC21" s="52"/>
      <c r="AD21" s="56" t="e">
        <f t="shared" si="0"/>
        <v>#REF!</v>
      </c>
      <c r="AE21" s="56" t="e">
        <f t="shared" si="1"/>
        <v>#REF!</v>
      </c>
      <c r="AF21" s="57" t="e">
        <f t="shared" si="2"/>
        <v>#REF!</v>
      </c>
      <c r="AG21" s="57" t="e">
        <f t="shared" si="3"/>
        <v>#REF!</v>
      </c>
      <c r="AH21" s="57" t="e">
        <f t="shared" si="4"/>
        <v>#REF!</v>
      </c>
      <c r="AI21" s="57" t="e">
        <f t="shared" si="5"/>
        <v>#REF!</v>
      </c>
      <c r="AJ21" s="57" t="e">
        <f t="shared" si="6"/>
        <v>#REF!</v>
      </c>
      <c r="AK21" s="57" t="e">
        <f t="shared" si="7"/>
        <v>#REF!</v>
      </c>
      <c r="AL21" s="57" t="e">
        <f t="shared" si="8"/>
        <v>#REF!</v>
      </c>
      <c r="AM21" s="57" t="e">
        <f t="shared" si="9"/>
        <v>#REF!</v>
      </c>
      <c r="AN21" s="57" t="e">
        <f t="shared" si="10"/>
        <v>#REF!</v>
      </c>
      <c r="AO21" s="57" t="e">
        <f t="shared" si="11"/>
        <v>#REF!</v>
      </c>
      <c r="AP21" s="13" t="e">
        <f t="shared" si="12"/>
        <v>#REF!</v>
      </c>
    </row>
    <row r="22" spans="1:42" ht="15.6" customHeight="1" x14ac:dyDescent="0.25">
      <c r="A22" s="28"/>
      <c r="B22" s="16" t="e">
        <f>IF(PATRIMOINE!#REF!="","",PATRIMOINE!#REF!)</f>
        <v>#REF!</v>
      </c>
      <c r="C22" s="11" t="e">
        <f>IF(PATRIMOINE!#REF!="","",PATRIMOINE!#REF!)</f>
        <v>#REF!</v>
      </c>
      <c r="D22" s="11" t="e">
        <f>IF(PATRIMOINE!#REF!="","",PATRIMOINE!#REF!)</f>
        <v>#REF!</v>
      </c>
      <c r="E22" s="45" t="e">
        <f>IF(PATRIMOINE!#REF!="","",PATRIMOINE!#REF!)</f>
        <v>#REF!</v>
      </c>
      <c r="F22" s="45" t="e">
        <f>IF(PATRIMOINE!#REF!="","",PATRIMOINE!#REF!)</f>
        <v>#REF!</v>
      </c>
      <c r="G22" s="25" t="e">
        <f>IF('CONSOMMATIONS FACTURES'!F6+#REF!+#REF!+#REF!=0,"",'CONSOMMATIONS FACTURES'!F6+#REF!+#REF!+#REF!)</f>
        <v>#REF!</v>
      </c>
      <c r="H22" s="25" t="e">
        <f>IF('CONSOMMATIONS FACTURES'!G6+#REF!+#REF!+#REF!=0,"",'CONSOMMATIONS FACTURES'!G6+#REF!+#REF!+#REF!)</f>
        <v>#REF!</v>
      </c>
      <c r="I22" s="25" t="e">
        <f>IF('CONSOMMATIONS FACTURES'!H6+#REF!+#REF!+#REF!=0,"",'CONSOMMATIONS FACTURES'!H6+#REF!+#REF!+#REF!)</f>
        <v>#REF!</v>
      </c>
      <c r="J22" s="25" t="e">
        <f>IF('CONSOMMATIONS FACTURES'!I6+#REF!+#REF!+#REF!=0,"",'CONSOMMATIONS FACTURES'!I6+#REF!+#REF!+#REF!)</f>
        <v>#REF!</v>
      </c>
      <c r="K22" s="25" t="e">
        <f>IF('CONSOMMATIONS FACTURES'!J6+#REF!+#REF!+#REF!=0,"",'CONSOMMATIONS FACTURES'!J6+#REF!+#REF!+#REF!)</f>
        <v>#REF!</v>
      </c>
      <c r="L22" s="25" t="e">
        <f>IF('CONSOMMATIONS FACTURES'!K6+#REF!+#REF!+#REF!=0,"",'CONSOMMATIONS FACTURES'!K6+#REF!+#REF!+#REF!)</f>
        <v>#REF!</v>
      </c>
      <c r="M22" s="25" t="e">
        <f>IF('CONSOMMATIONS FACTURES'!L6+#REF!+#REF!+#REF!=0,"",'CONSOMMATIONS FACTURES'!L6+#REF!+#REF!+#REF!)</f>
        <v>#REF!</v>
      </c>
      <c r="N22" s="25" t="e">
        <f>IF('CONSOMMATIONS FACTURES'!M10+#REF!+#REF!+#REF!=0,"",'CONSOMMATIONS FACTURES'!M10+#REF!+#REF!+#REF!)</f>
        <v>#REF!</v>
      </c>
      <c r="O22" s="25" t="e">
        <f>IF('CONSOMMATIONS FACTURES'!N6+#REF!+#REF!+#REF!=0,"",'CONSOMMATIONS FACTURES'!N6+#REF!+#REF!+#REF!)</f>
        <v>#REF!</v>
      </c>
      <c r="P22" s="25" t="e">
        <f>IF('CONSOMMATIONS FACTURES'!O6+#REF!+#REF!+#REF!=0,"",'CONSOMMATIONS FACTURES'!O6+#REF!+#REF!+#REF!)</f>
        <v>#REF!</v>
      </c>
      <c r="Q22" s="25" t="e">
        <f>IF('CONSOMMATIONS FACTURES'!P6+#REF!+#REF!+#REF!=0,"",'CONSOMMATIONS FACTURES'!P6+#REF!+#REF!+#REF!)</f>
        <v>#REF!</v>
      </c>
      <c r="R22" s="35" t="e">
        <f>IF('CONSOMMATIONS FACTURES'!AN6+#REF!+#REF!+#REF!=0,"",'CONSOMMATIONS FACTURES'!AN6+#REF!+#REF!+#REF!)</f>
        <v>#REF!</v>
      </c>
      <c r="S22" s="35" t="e">
        <f>IF('CONSOMMATIONS FACTURES'!AO6+#REF!+#REF!+#REF!=0,"",'CONSOMMATIONS FACTURES'!AO6+#REF!+#REF!+#REF!)</f>
        <v>#REF!</v>
      </c>
      <c r="T22" s="35" t="e">
        <f>IF('CONSOMMATIONS FACTURES'!AP6+#REF!+#REF!+#REF!=0,"",'CONSOMMATIONS FACTURES'!AP6+#REF!+#REF!+#REF!)</f>
        <v>#REF!</v>
      </c>
      <c r="U22" s="35" t="e">
        <f>IF('CONSOMMATIONS FACTURES'!AQ6+#REF!+#REF!+#REF!=0,"",'CONSOMMATIONS FACTURES'!AQ6+#REF!+#REF!+#REF!)</f>
        <v>#REF!</v>
      </c>
      <c r="V22" s="35" t="e">
        <f>IF('CONSOMMATIONS FACTURES'!AR6+#REF!+#REF!+#REF!=0,"",'CONSOMMATIONS FACTURES'!AR6+#REF!+#REF!+#REF!)</f>
        <v>#REF!</v>
      </c>
      <c r="W22" s="35" t="e">
        <f>IF('CONSOMMATIONS FACTURES'!AS6+#REF!+#REF!+#REF!=0,"",'CONSOMMATIONS FACTURES'!AS6+#REF!+#REF!+#REF!)</f>
        <v>#REF!</v>
      </c>
      <c r="X22" s="35" t="e">
        <f>IF('CONSOMMATIONS FACTURES'!AT6+#REF!+#REF!+#REF!=0,"",'CONSOMMATIONS FACTURES'!AT6+#REF!+#REF!+#REF!)</f>
        <v>#REF!</v>
      </c>
      <c r="Y22" s="35" t="e">
        <f>IF('CONSOMMATIONS FACTURES'!AU6+#REF!+#REF!+#REF!=0,"",'CONSOMMATIONS FACTURES'!AU6+#REF!+#REF!+#REF!)</f>
        <v>#REF!</v>
      </c>
      <c r="Z22" s="35" t="e">
        <f>IF('CONSOMMATIONS FACTURES'!AV6+#REF!+#REF!+#REF!=0,"",'CONSOMMATIONS FACTURES'!AV6+#REF!+#REF!+#REF!)</f>
        <v>#REF!</v>
      </c>
      <c r="AA22" s="35" t="e">
        <f>IF('CONSOMMATIONS FACTURES'!AW6+#REF!+#REF!+#REF!=0,"",'CONSOMMATIONS FACTURES'!AW6+#REF!+#REF!+#REF!)</f>
        <v>#REF!</v>
      </c>
      <c r="AB22" s="35" t="e">
        <f>IF('CONSOMMATIONS FACTURES'!AX6+#REF!+#REF!+#REF!=0,"",'CONSOMMATIONS FACTURES'!AX6+#REF!+#REF!+#REF!)</f>
        <v>#REF!</v>
      </c>
      <c r="AC22" s="52"/>
      <c r="AD22" s="56" t="e">
        <f t="shared" si="0"/>
        <v>#REF!</v>
      </c>
      <c r="AE22" s="56" t="e">
        <f t="shared" si="1"/>
        <v>#REF!</v>
      </c>
      <c r="AF22" s="57" t="e">
        <f t="shared" si="2"/>
        <v>#REF!</v>
      </c>
      <c r="AG22" s="57" t="e">
        <f t="shared" si="3"/>
        <v>#REF!</v>
      </c>
      <c r="AH22" s="57" t="e">
        <f t="shared" si="4"/>
        <v>#REF!</v>
      </c>
      <c r="AI22" s="57" t="e">
        <f t="shared" si="5"/>
        <v>#REF!</v>
      </c>
      <c r="AJ22" s="57" t="e">
        <f t="shared" si="6"/>
        <v>#REF!</v>
      </c>
      <c r="AK22" s="57" t="e">
        <f t="shared" si="7"/>
        <v>#REF!</v>
      </c>
      <c r="AL22" s="57" t="e">
        <f t="shared" si="8"/>
        <v>#REF!</v>
      </c>
      <c r="AM22" s="57" t="e">
        <f t="shared" si="9"/>
        <v>#REF!</v>
      </c>
      <c r="AN22" s="57" t="e">
        <f t="shared" si="10"/>
        <v>#REF!</v>
      </c>
      <c r="AO22" s="57" t="e">
        <f t="shared" si="11"/>
        <v>#REF!</v>
      </c>
      <c r="AP22" s="13" t="e">
        <f t="shared" si="12"/>
        <v>#REF!</v>
      </c>
    </row>
    <row r="23" spans="1:42" ht="15.6" customHeight="1" x14ac:dyDescent="0.25">
      <c r="A23" s="28"/>
      <c r="B23" s="16" t="e">
        <f>IF(PATRIMOINE!#REF!="","",PATRIMOINE!#REF!)</f>
        <v>#REF!</v>
      </c>
      <c r="C23" s="11" t="e">
        <f>IF(PATRIMOINE!#REF!="","",PATRIMOINE!#REF!)</f>
        <v>#REF!</v>
      </c>
      <c r="D23" s="11" t="e">
        <f>IF(PATRIMOINE!#REF!="","",PATRIMOINE!#REF!)</f>
        <v>#REF!</v>
      </c>
      <c r="E23" s="45" t="e">
        <f>IF(PATRIMOINE!#REF!="","",PATRIMOINE!#REF!)</f>
        <v>#REF!</v>
      </c>
      <c r="F23" s="45" t="e">
        <f>IF(PATRIMOINE!#REF!="","",PATRIMOINE!#REF!)</f>
        <v>#REF!</v>
      </c>
      <c r="G23" s="25" t="e">
        <f>IF('CONSOMMATIONS FACTURES'!#REF!+#REF!+#REF!+#REF!=0,"",'CONSOMMATIONS FACTURES'!#REF!+#REF!+#REF!+#REF!)</f>
        <v>#REF!</v>
      </c>
      <c r="H23" s="25" t="e">
        <f>IF('CONSOMMATIONS FACTURES'!#REF!+#REF!+#REF!+#REF!=0,"",'CONSOMMATIONS FACTURES'!#REF!+#REF!+#REF!+#REF!)</f>
        <v>#REF!</v>
      </c>
      <c r="I23" s="25" t="e">
        <f>IF('CONSOMMATIONS FACTURES'!#REF!+#REF!+#REF!+#REF!=0,"",'CONSOMMATIONS FACTURES'!#REF!+#REF!+#REF!+#REF!)</f>
        <v>#REF!</v>
      </c>
      <c r="J23" s="25" t="e">
        <f>IF('CONSOMMATIONS FACTURES'!#REF!+#REF!+#REF!+#REF!=0,"",'CONSOMMATIONS FACTURES'!#REF!+#REF!+#REF!+#REF!)</f>
        <v>#REF!</v>
      </c>
      <c r="K23" s="25" t="e">
        <f>IF('CONSOMMATIONS FACTURES'!#REF!+#REF!+#REF!+#REF!=0,"",'CONSOMMATIONS FACTURES'!#REF!+#REF!+#REF!+#REF!)</f>
        <v>#REF!</v>
      </c>
      <c r="L23" s="25" t="e">
        <f>IF('CONSOMMATIONS FACTURES'!#REF!+#REF!+#REF!+#REF!=0,"",'CONSOMMATIONS FACTURES'!#REF!+#REF!+#REF!+#REF!)</f>
        <v>#REF!</v>
      </c>
      <c r="M23" s="25" t="e">
        <f>IF('CONSOMMATIONS FACTURES'!#REF!+#REF!+#REF!+#REF!=0,"",'CONSOMMATIONS FACTURES'!#REF!+#REF!+#REF!+#REF!)</f>
        <v>#REF!</v>
      </c>
      <c r="N23" s="25" t="e">
        <f>IF('CONSOMMATIONS FACTURES'!#REF!+#REF!+#REF!+#REF!=0,"",'CONSOMMATIONS FACTURES'!#REF!+#REF!+#REF!+#REF!)</f>
        <v>#REF!</v>
      </c>
      <c r="O23" s="25" t="e">
        <f>IF('CONSOMMATIONS FACTURES'!#REF!+#REF!+#REF!+#REF!=0,"",'CONSOMMATIONS FACTURES'!#REF!+#REF!+#REF!+#REF!)</f>
        <v>#REF!</v>
      </c>
      <c r="P23" s="25" t="e">
        <f>IF('CONSOMMATIONS FACTURES'!#REF!+#REF!+#REF!+#REF!=0,"",'CONSOMMATIONS FACTURES'!#REF!+#REF!+#REF!+#REF!)</f>
        <v>#REF!</v>
      </c>
      <c r="Q23" s="25" t="e">
        <f>IF('CONSOMMATIONS FACTURES'!#REF!+#REF!+#REF!+#REF!=0,"",'CONSOMMATIONS FACTURES'!#REF!+#REF!+#REF!+#REF!)</f>
        <v>#REF!</v>
      </c>
      <c r="R23" s="35" t="e">
        <f>IF('CONSOMMATIONS FACTURES'!#REF!+#REF!+#REF!+#REF!=0,"",'CONSOMMATIONS FACTURES'!#REF!+#REF!+#REF!+#REF!)</f>
        <v>#REF!</v>
      </c>
      <c r="S23" s="35" t="e">
        <f>IF('CONSOMMATIONS FACTURES'!#REF!+#REF!+#REF!+#REF!=0,"",'CONSOMMATIONS FACTURES'!#REF!+#REF!+#REF!+#REF!)</f>
        <v>#REF!</v>
      </c>
      <c r="T23" s="35" t="e">
        <f>IF('CONSOMMATIONS FACTURES'!#REF!+#REF!+#REF!+#REF!=0,"",'CONSOMMATIONS FACTURES'!#REF!+#REF!+#REF!+#REF!)</f>
        <v>#REF!</v>
      </c>
      <c r="U23" s="35" t="e">
        <f>IF('CONSOMMATIONS FACTURES'!#REF!+#REF!+#REF!+#REF!=0,"",'CONSOMMATIONS FACTURES'!#REF!+#REF!+#REF!+#REF!)</f>
        <v>#REF!</v>
      </c>
      <c r="V23" s="35" t="e">
        <f>IF('CONSOMMATIONS FACTURES'!#REF!+#REF!+#REF!+#REF!=0,"",'CONSOMMATIONS FACTURES'!#REF!+#REF!+#REF!+#REF!)</f>
        <v>#REF!</v>
      </c>
      <c r="W23" s="35" t="e">
        <f>IF('CONSOMMATIONS FACTURES'!#REF!+#REF!+#REF!+#REF!=0,"",'CONSOMMATIONS FACTURES'!#REF!+#REF!+#REF!+#REF!)</f>
        <v>#REF!</v>
      </c>
      <c r="X23" s="35" t="e">
        <f>IF('CONSOMMATIONS FACTURES'!#REF!+#REF!+#REF!+#REF!=0,"",'CONSOMMATIONS FACTURES'!#REF!+#REF!+#REF!+#REF!)</f>
        <v>#REF!</v>
      </c>
      <c r="Y23" s="35" t="e">
        <f>IF('CONSOMMATIONS FACTURES'!#REF!+#REF!+#REF!+#REF!=0,"",'CONSOMMATIONS FACTURES'!#REF!+#REF!+#REF!+#REF!)</f>
        <v>#REF!</v>
      </c>
      <c r="Z23" s="35" t="e">
        <f>IF('CONSOMMATIONS FACTURES'!#REF!+#REF!+#REF!+#REF!=0,"",'CONSOMMATIONS FACTURES'!#REF!+#REF!+#REF!+#REF!)</f>
        <v>#REF!</v>
      </c>
      <c r="AA23" s="35" t="e">
        <f>IF('CONSOMMATIONS FACTURES'!#REF!+#REF!+#REF!+#REF!=0,"",'CONSOMMATIONS FACTURES'!#REF!+#REF!+#REF!+#REF!)</f>
        <v>#REF!</v>
      </c>
      <c r="AB23" s="35" t="e">
        <f>IF('CONSOMMATIONS FACTURES'!#REF!+#REF!+#REF!+#REF!=0,"",'CONSOMMATIONS FACTURES'!#REF!+#REF!+#REF!+#REF!)</f>
        <v>#REF!</v>
      </c>
      <c r="AC23" s="52"/>
      <c r="AD23" s="56" t="e">
        <f t="shared" si="0"/>
        <v>#REF!</v>
      </c>
      <c r="AE23" s="56" t="e">
        <f t="shared" si="1"/>
        <v>#REF!</v>
      </c>
      <c r="AF23" s="57" t="e">
        <f t="shared" si="2"/>
        <v>#REF!</v>
      </c>
      <c r="AG23" s="57" t="e">
        <f t="shared" si="3"/>
        <v>#REF!</v>
      </c>
      <c r="AH23" s="57" t="e">
        <f t="shared" si="4"/>
        <v>#REF!</v>
      </c>
      <c r="AI23" s="57" t="e">
        <f t="shared" si="5"/>
        <v>#REF!</v>
      </c>
      <c r="AJ23" s="57" t="e">
        <f t="shared" si="6"/>
        <v>#REF!</v>
      </c>
      <c r="AK23" s="57" t="e">
        <f t="shared" si="7"/>
        <v>#REF!</v>
      </c>
      <c r="AL23" s="57" t="e">
        <f t="shared" si="8"/>
        <v>#REF!</v>
      </c>
      <c r="AM23" s="57" t="e">
        <f t="shared" si="9"/>
        <v>#REF!</v>
      </c>
      <c r="AN23" s="57" t="e">
        <f t="shared" si="10"/>
        <v>#REF!</v>
      </c>
      <c r="AO23" s="57" t="e">
        <f t="shared" si="11"/>
        <v>#REF!</v>
      </c>
      <c r="AP23" s="13" t="e">
        <f t="shared" si="12"/>
        <v>#REF!</v>
      </c>
    </row>
    <row r="24" spans="1:42" ht="15.6" customHeight="1" x14ac:dyDescent="0.25">
      <c r="A24" s="28"/>
      <c r="B24" s="16" t="e">
        <f>IF(PATRIMOINE!#REF!="","",PATRIMOINE!#REF!)</f>
        <v>#REF!</v>
      </c>
      <c r="C24" s="11" t="e">
        <f>IF(PATRIMOINE!#REF!="","",PATRIMOINE!#REF!)</f>
        <v>#REF!</v>
      </c>
      <c r="D24" s="11" t="e">
        <f>IF(PATRIMOINE!#REF!="","",PATRIMOINE!#REF!)</f>
        <v>#REF!</v>
      </c>
      <c r="E24" s="45" t="e">
        <f>IF(PATRIMOINE!#REF!="","",PATRIMOINE!#REF!)</f>
        <v>#REF!</v>
      </c>
      <c r="F24" s="45" t="e">
        <f>IF(PATRIMOINE!#REF!="","",PATRIMOINE!#REF!)</f>
        <v>#REF!</v>
      </c>
      <c r="G24" s="25" t="e">
        <f>IF('CONSOMMATIONS FACTURES'!#REF!+#REF!+#REF!+#REF!=0,"",'CONSOMMATIONS FACTURES'!#REF!+#REF!+#REF!+#REF!)</f>
        <v>#REF!</v>
      </c>
      <c r="H24" s="25" t="e">
        <f>IF('CONSOMMATIONS FACTURES'!#REF!+#REF!+#REF!+#REF!=0,"",'CONSOMMATIONS FACTURES'!#REF!+#REF!+#REF!+#REF!)</f>
        <v>#REF!</v>
      </c>
      <c r="I24" s="25" t="e">
        <f>IF('CONSOMMATIONS FACTURES'!#REF!+#REF!+#REF!+#REF!=0,"",'CONSOMMATIONS FACTURES'!#REF!+#REF!+#REF!+#REF!)</f>
        <v>#REF!</v>
      </c>
      <c r="J24" s="25" t="e">
        <f>IF('CONSOMMATIONS FACTURES'!#REF!+#REF!+#REF!+#REF!=0,"",'CONSOMMATIONS FACTURES'!#REF!+#REF!+#REF!+#REF!)</f>
        <v>#REF!</v>
      </c>
      <c r="K24" s="25" t="e">
        <f>IF('CONSOMMATIONS FACTURES'!#REF!+#REF!+#REF!+#REF!=0,"",'CONSOMMATIONS FACTURES'!#REF!+#REF!+#REF!+#REF!)</f>
        <v>#REF!</v>
      </c>
      <c r="L24" s="25" t="e">
        <f>IF('CONSOMMATIONS FACTURES'!#REF!+#REF!+#REF!+#REF!=0,"",'CONSOMMATIONS FACTURES'!#REF!+#REF!+#REF!+#REF!)</f>
        <v>#REF!</v>
      </c>
      <c r="M24" s="25" t="e">
        <f>IF('CONSOMMATIONS FACTURES'!#REF!+#REF!+#REF!+#REF!=0,"",'CONSOMMATIONS FACTURES'!#REF!+#REF!+#REF!+#REF!)</f>
        <v>#REF!</v>
      </c>
      <c r="N24" s="25" t="e">
        <f>IF('CONSOMMATIONS FACTURES'!#REF!+#REF!+#REF!+#REF!=0,"",'CONSOMMATIONS FACTURES'!#REF!+#REF!+#REF!+#REF!)</f>
        <v>#REF!</v>
      </c>
      <c r="O24" s="25" t="e">
        <f>IF('CONSOMMATIONS FACTURES'!#REF!+#REF!+#REF!+#REF!=0,"",'CONSOMMATIONS FACTURES'!#REF!+#REF!+#REF!+#REF!)</f>
        <v>#REF!</v>
      </c>
      <c r="P24" s="25" t="e">
        <f>IF('CONSOMMATIONS FACTURES'!#REF!+#REF!+#REF!+#REF!=0,"",'CONSOMMATIONS FACTURES'!#REF!+#REF!+#REF!+#REF!)</f>
        <v>#REF!</v>
      </c>
      <c r="Q24" s="25" t="e">
        <f>IF('CONSOMMATIONS FACTURES'!#REF!+#REF!+#REF!+#REF!=0,"",'CONSOMMATIONS FACTURES'!#REF!+#REF!+#REF!+#REF!)</f>
        <v>#REF!</v>
      </c>
      <c r="R24" s="35" t="e">
        <f>IF('CONSOMMATIONS FACTURES'!#REF!+#REF!+#REF!+#REF!=0,"",'CONSOMMATIONS FACTURES'!#REF!+#REF!+#REF!+#REF!)</f>
        <v>#REF!</v>
      </c>
      <c r="S24" s="35" t="e">
        <f>IF('CONSOMMATIONS FACTURES'!#REF!+#REF!+#REF!+#REF!=0,"",'CONSOMMATIONS FACTURES'!#REF!+#REF!+#REF!+#REF!)</f>
        <v>#REF!</v>
      </c>
      <c r="T24" s="35" t="e">
        <f>IF('CONSOMMATIONS FACTURES'!#REF!+#REF!+#REF!+#REF!=0,"",'CONSOMMATIONS FACTURES'!#REF!+#REF!+#REF!+#REF!)</f>
        <v>#REF!</v>
      </c>
      <c r="U24" s="35" t="e">
        <f>IF('CONSOMMATIONS FACTURES'!#REF!+#REF!+#REF!+#REF!=0,"",'CONSOMMATIONS FACTURES'!#REF!+#REF!+#REF!+#REF!)</f>
        <v>#REF!</v>
      </c>
      <c r="V24" s="35" t="e">
        <f>IF('CONSOMMATIONS FACTURES'!#REF!+#REF!+#REF!+#REF!=0,"",'CONSOMMATIONS FACTURES'!#REF!+#REF!+#REF!+#REF!)</f>
        <v>#REF!</v>
      </c>
      <c r="W24" s="35" t="e">
        <f>IF('CONSOMMATIONS FACTURES'!#REF!+#REF!+#REF!+#REF!=0,"",'CONSOMMATIONS FACTURES'!#REF!+#REF!+#REF!+#REF!)</f>
        <v>#REF!</v>
      </c>
      <c r="X24" s="35" t="e">
        <f>IF('CONSOMMATIONS FACTURES'!#REF!+#REF!+#REF!+#REF!=0,"",'CONSOMMATIONS FACTURES'!#REF!+#REF!+#REF!+#REF!)</f>
        <v>#REF!</v>
      </c>
      <c r="Y24" s="35" t="e">
        <f>IF('CONSOMMATIONS FACTURES'!#REF!+#REF!+#REF!+#REF!=0,"",'CONSOMMATIONS FACTURES'!#REF!+#REF!+#REF!+#REF!)</f>
        <v>#REF!</v>
      </c>
      <c r="Z24" s="35" t="e">
        <f>IF('CONSOMMATIONS FACTURES'!#REF!+#REF!+#REF!+#REF!=0,"",'CONSOMMATIONS FACTURES'!#REF!+#REF!+#REF!+#REF!)</f>
        <v>#REF!</v>
      </c>
      <c r="AA24" s="35" t="e">
        <f>IF('CONSOMMATIONS FACTURES'!#REF!+#REF!+#REF!+#REF!=0,"",'CONSOMMATIONS FACTURES'!#REF!+#REF!+#REF!+#REF!)</f>
        <v>#REF!</v>
      </c>
      <c r="AB24" s="35" t="e">
        <f>IF('CONSOMMATIONS FACTURES'!#REF!+#REF!+#REF!+#REF!=0,"",'CONSOMMATIONS FACTURES'!#REF!+#REF!+#REF!+#REF!)</f>
        <v>#REF!</v>
      </c>
      <c r="AC24" s="52"/>
      <c r="AD24" s="56" t="e">
        <f t="shared" si="0"/>
        <v>#REF!</v>
      </c>
      <c r="AE24" s="56" t="e">
        <f t="shared" si="1"/>
        <v>#REF!</v>
      </c>
      <c r="AF24" s="57" t="e">
        <f t="shared" si="2"/>
        <v>#REF!</v>
      </c>
      <c r="AG24" s="57" t="e">
        <f t="shared" si="3"/>
        <v>#REF!</v>
      </c>
      <c r="AH24" s="57" t="e">
        <f t="shared" si="4"/>
        <v>#REF!</v>
      </c>
      <c r="AI24" s="57" t="e">
        <f t="shared" si="5"/>
        <v>#REF!</v>
      </c>
      <c r="AJ24" s="57" t="e">
        <f t="shared" si="6"/>
        <v>#REF!</v>
      </c>
      <c r="AK24" s="57" t="e">
        <f t="shared" si="7"/>
        <v>#REF!</v>
      </c>
      <c r="AL24" s="57" t="e">
        <f t="shared" si="8"/>
        <v>#REF!</v>
      </c>
      <c r="AM24" s="57" t="e">
        <f t="shared" si="9"/>
        <v>#REF!</v>
      </c>
      <c r="AN24" s="57" t="e">
        <f t="shared" si="10"/>
        <v>#REF!</v>
      </c>
      <c r="AO24" s="57" t="e">
        <f t="shared" si="11"/>
        <v>#REF!</v>
      </c>
      <c r="AP24" s="13" t="e">
        <f t="shared" si="12"/>
        <v>#REF!</v>
      </c>
    </row>
    <row r="25" spans="1:42" ht="15.6" customHeight="1" x14ac:dyDescent="0.25">
      <c r="A25" s="28"/>
      <c r="B25" s="16" t="e">
        <f>IF(PATRIMOINE!#REF!="","",PATRIMOINE!#REF!)</f>
        <v>#REF!</v>
      </c>
      <c r="C25" s="11" t="e">
        <f>IF(PATRIMOINE!#REF!="","",PATRIMOINE!#REF!)</f>
        <v>#REF!</v>
      </c>
      <c r="D25" s="11" t="e">
        <f>IF(PATRIMOINE!#REF!="","",PATRIMOINE!#REF!)</f>
        <v>#REF!</v>
      </c>
      <c r="E25" s="45" t="e">
        <f>IF(PATRIMOINE!#REF!="","",PATRIMOINE!#REF!)</f>
        <v>#REF!</v>
      </c>
      <c r="F25" s="45" t="e">
        <f>IF(PATRIMOINE!#REF!="","",PATRIMOINE!#REF!)</f>
        <v>#REF!</v>
      </c>
      <c r="G25" s="25" t="e">
        <f>IF('CONSOMMATIONS FACTURES'!#REF!+#REF!+#REF!+#REF!=0,"",'CONSOMMATIONS FACTURES'!#REF!+#REF!+#REF!+#REF!)</f>
        <v>#REF!</v>
      </c>
      <c r="H25" s="25" t="e">
        <f>IF('CONSOMMATIONS FACTURES'!#REF!+#REF!+#REF!+#REF!=0,"",'CONSOMMATIONS FACTURES'!#REF!+#REF!+#REF!+#REF!)</f>
        <v>#REF!</v>
      </c>
      <c r="I25" s="25" t="e">
        <f>IF('CONSOMMATIONS FACTURES'!#REF!+#REF!+#REF!+#REF!=0,"",'CONSOMMATIONS FACTURES'!#REF!+#REF!+#REF!+#REF!)</f>
        <v>#REF!</v>
      </c>
      <c r="J25" s="25" t="e">
        <f>IF('CONSOMMATIONS FACTURES'!#REF!+#REF!+#REF!+#REF!=0,"",'CONSOMMATIONS FACTURES'!#REF!+#REF!+#REF!+#REF!)</f>
        <v>#REF!</v>
      </c>
      <c r="K25" s="25" t="e">
        <f>IF('CONSOMMATIONS FACTURES'!#REF!+#REF!+#REF!+#REF!=0,"",'CONSOMMATIONS FACTURES'!#REF!+#REF!+#REF!+#REF!)</f>
        <v>#REF!</v>
      </c>
      <c r="L25" s="25" t="e">
        <f>IF('CONSOMMATIONS FACTURES'!#REF!+#REF!+#REF!+#REF!=0,"",'CONSOMMATIONS FACTURES'!#REF!+#REF!+#REF!+#REF!)</f>
        <v>#REF!</v>
      </c>
      <c r="M25" s="25" t="e">
        <f>IF('CONSOMMATIONS FACTURES'!#REF!+#REF!+#REF!+#REF!=0,"",'CONSOMMATIONS FACTURES'!#REF!+#REF!+#REF!+#REF!)</f>
        <v>#REF!</v>
      </c>
      <c r="N25" s="25" t="e">
        <f>IF('CONSOMMATIONS FACTURES'!#REF!+#REF!+#REF!+#REF!=0,"",'CONSOMMATIONS FACTURES'!#REF!+#REF!+#REF!+#REF!)</f>
        <v>#REF!</v>
      </c>
      <c r="O25" s="25" t="e">
        <f>IF('CONSOMMATIONS FACTURES'!#REF!+#REF!+#REF!+#REF!=0,"",'CONSOMMATIONS FACTURES'!#REF!+#REF!+#REF!+#REF!)</f>
        <v>#REF!</v>
      </c>
      <c r="P25" s="25" t="e">
        <f>IF('CONSOMMATIONS FACTURES'!#REF!+#REF!+#REF!+#REF!=0,"",'CONSOMMATIONS FACTURES'!#REF!+#REF!+#REF!+#REF!)</f>
        <v>#REF!</v>
      </c>
      <c r="Q25" s="25" t="e">
        <f>IF('CONSOMMATIONS FACTURES'!#REF!+#REF!+#REF!+#REF!=0,"",'CONSOMMATIONS FACTURES'!#REF!+#REF!+#REF!+#REF!)</f>
        <v>#REF!</v>
      </c>
      <c r="R25" s="35" t="e">
        <f>IF('CONSOMMATIONS FACTURES'!#REF!+#REF!+#REF!+#REF!=0,"",'CONSOMMATIONS FACTURES'!#REF!+#REF!+#REF!+#REF!)</f>
        <v>#REF!</v>
      </c>
      <c r="S25" s="35" t="e">
        <f>IF('CONSOMMATIONS FACTURES'!#REF!+#REF!+#REF!+#REF!=0,"",'CONSOMMATIONS FACTURES'!#REF!+#REF!+#REF!+#REF!)</f>
        <v>#REF!</v>
      </c>
      <c r="T25" s="35" t="e">
        <f>IF('CONSOMMATIONS FACTURES'!#REF!+#REF!+#REF!+#REF!=0,"",'CONSOMMATIONS FACTURES'!#REF!+#REF!+#REF!+#REF!)</f>
        <v>#REF!</v>
      </c>
      <c r="U25" s="35" t="e">
        <f>IF('CONSOMMATIONS FACTURES'!#REF!+#REF!+#REF!+#REF!=0,"",'CONSOMMATIONS FACTURES'!#REF!+#REF!+#REF!+#REF!)</f>
        <v>#REF!</v>
      </c>
      <c r="V25" s="35" t="e">
        <f>IF('CONSOMMATIONS FACTURES'!#REF!+#REF!+#REF!+#REF!=0,"",'CONSOMMATIONS FACTURES'!#REF!+#REF!+#REF!+#REF!)</f>
        <v>#REF!</v>
      </c>
      <c r="W25" s="35" t="e">
        <f>IF('CONSOMMATIONS FACTURES'!#REF!+#REF!+#REF!+#REF!=0,"",'CONSOMMATIONS FACTURES'!#REF!+#REF!+#REF!+#REF!)</f>
        <v>#REF!</v>
      </c>
      <c r="X25" s="35" t="e">
        <f>IF('CONSOMMATIONS FACTURES'!#REF!+#REF!+#REF!+#REF!=0,"",'CONSOMMATIONS FACTURES'!#REF!+#REF!+#REF!+#REF!)</f>
        <v>#REF!</v>
      </c>
      <c r="Y25" s="35" t="e">
        <f>IF('CONSOMMATIONS FACTURES'!#REF!+#REF!+#REF!+#REF!=0,"",'CONSOMMATIONS FACTURES'!#REF!+#REF!+#REF!+#REF!)</f>
        <v>#REF!</v>
      </c>
      <c r="Z25" s="35" t="e">
        <f>IF('CONSOMMATIONS FACTURES'!#REF!+#REF!+#REF!+#REF!=0,"",'CONSOMMATIONS FACTURES'!#REF!+#REF!+#REF!+#REF!)</f>
        <v>#REF!</v>
      </c>
      <c r="AA25" s="35" t="e">
        <f>IF('CONSOMMATIONS FACTURES'!#REF!+#REF!+#REF!+#REF!=0,"",'CONSOMMATIONS FACTURES'!#REF!+#REF!+#REF!+#REF!)</f>
        <v>#REF!</v>
      </c>
      <c r="AB25" s="35" t="e">
        <f>IF('CONSOMMATIONS FACTURES'!#REF!+#REF!+#REF!+#REF!=0,"",'CONSOMMATIONS FACTURES'!#REF!+#REF!+#REF!+#REF!)</f>
        <v>#REF!</v>
      </c>
      <c r="AC25" s="52"/>
      <c r="AD25" s="56" t="e">
        <f t="shared" si="0"/>
        <v>#REF!</v>
      </c>
      <c r="AE25" s="56" t="e">
        <f t="shared" si="1"/>
        <v>#REF!</v>
      </c>
      <c r="AF25" s="57" t="e">
        <f t="shared" si="2"/>
        <v>#REF!</v>
      </c>
      <c r="AG25" s="57" t="e">
        <f t="shared" si="3"/>
        <v>#REF!</v>
      </c>
      <c r="AH25" s="57" t="e">
        <f t="shared" si="4"/>
        <v>#REF!</v>
      </c>
      <c r="AI25" s="57" t="e">
        <f t="shared" si="5"/>
        <v>#REF!</v>
      </c>
      <c r="AJ25" s="57" t="e">
        <f t="shared" si="6"/>
        <v>#REF!</v>
      </c>
      <c r="AK25" s="57" t="e">
        <f t="shared" si="7"/>
        <v>#REF!</v>
      </c>
      <c r="AL25" s="57" t="e">
        <f t="shared" si="8"/>
        <v>#REF!</v>
      </c>
      <c r="AM25" s="57" t="e">
        <f t="shared" si="9"/>
        <v>#REF!</v>
      </c>
      <c r="AN25" s="57" t="e">
        <f t="shared" si="10"/>
        <v>#REF!</v>
      </c>
      <c r="AO25" s="57" t="e">
        <f t="shared" si="11"/>
        <v>#REF!</v>
      </c>
      <c r="AP25" s="13" t="e">
        <f t="shared" si="12"/>
        <v>#REF!</v>
      </c>
    </row>
    <row r="26" spans="1:42" ht="15.6" customHeight="1" x14ac:dyDescent="0.25">
      <c r="A26" s="28"/>
      <c r="B26" s="16" t="e">
        <f>IF(PATRIMOINE!#REF!="","",PATRIMOINE!#REF!)</f>
        <v>#REF!</v>
      </c>
      <c r="C26" s="11" t="e">
        <f>IF(PATRIMOINE!#REF!="","",PATRIMOINE!#REF!)</f>
        <v>#REF!</v>
      </c>
      <c r="D26" s="11" t="e">
        <f>IF(PATRIMOINE!#REF!="","",PATRIMOINE!#REF!)</f>
        <v>#REF!</v>
      </c>
      <c r="E26" s="45" t="e">
        <f>IF(PATRIMOINE!#REF!="","",PATRIMOINE!#REF!)</f>
        <v>#REF!</v>
      </c>
      <c r="F26" s="45" t="e">
        <f>IF(PATRIMOINE!#REF!="","",PATRIMOINE!#REF!)</f>
        <v>#REF!</v>
      </c>
      <c r="G26" s="25" t="e">
        <f>IF('CONSOMMATIONS FACTURES'!F7+#REF!+#REF!+#REF!=0,"",'CONSOMMATIONS FACTURES'!F7+#REF!+#REF!+#REF!)</f>
        <v>#REF!</v>
      </c>
      <c r="H26" s="25" t="e">
        <f>IF('CONSOMMATIONS FACTURES'!G7+#REF!+#REF!+#REF!=0,"",'CONSOMMATIONS FACTURES'!G7+#REF!+#REF!+#REF!)</f>
        <v>#REF!</v>
      </c>
      <c r="I26" s="25" t="e">
        <f>IF('CONSOMMATIONS FACTURES'!H7+#REF!+#REF!+#REF!=0,"",'CONSOMMATIONS FACTURES'!H7+#REF!+#REF!+#REF!)</f>
        <v>#REF!</v>
      </c>
      <c r="J26" s="25" t="e">
        <f>IF('CONSOMMATIONS FACTURES'!I7+#REF!+#REF!+#REF!=0,"",'CONSOMMATIONS FACTURES'!I7+#REF!+#REF!+#REF!)</f>
        <v>#REF!</v>
      </c>
      <c r="K26" s="25" t="e">
        <f>IF('CONSOMMATIONS FACTURES'!J7+#REF!+#REF!+#REF!=0,"",'CONSOMMATIONS FACTURES'!J7+#REF!+#REF!+#REF!)</f>
        <v>#REF!</v>
      </c>
      <c r="L26" s="25" t="e">
        <f>IF('CONSOMMATIONS FACTURES'!K7+#REF!+#REF!+#REF!=0,"",'CONSOMMATIONS FACTURES'!K7+#REF!+#REF!+#REF!)</f>
        <v>#REF!</v>
      </c>
      <c r="M26" s="25" t="e">
        <f>IF('CONSOMMATIONS FACTURES'!L7+#REF!+#REF!+#REF!=0,"",'CONSOMMATIONS FACTURES'!L7+#REF!+#REF!+#REF!)</f>
        <v>#REF!</v>
      </c>
      <c r="N26" s="25" t="e">
        <f>IF('CONSOMMATIONS FACTURES'!M11+#REF!+#REF!+#REF!=0,"",'CONSOMMATIONS FACTURES'!M11+#REF!+#REF!+#REF!)</f>
        <v>#REF!</v>
      </c>
      <c r="O26" s="25" t="e">
        <f>IF('CONSOMMATIONS FACTURES'!N7+#REF!+#REF!+#REF!=0,"",'CONSOMMATIONS FACTURES'!N7+#REF!+#REF!+#REF!)</f>
        <v>#REF!</v>
      </c>
      <c r="P26" s="25" t="e">
        <f>IF('CONSOMMATIONS FACTURES'!O7+#REF!+#REF!+#REF!=0,"",'CONSOMMATIONS FACTURES'!O7+#REF!+#REF!+#REF!)</f>
        <v>#REF!</v>
      </c>
      <c r="Q26" s="25" t="e">
        <f>IF('CONSOMMATIONS FACTURES'!P7+#REF!+#REF!+#REF!=0,"",'CONSOMMATIONS FACTURES'!P7+#REF!+#REF!+#REF!)</f>
        <v>#REF!</v>
      </c>
      <c r="R26" s="35" t="e">
        <f>IF('CONSOMMATIONS FACTURES'!AN7+#REF!+#REF!+#REF!=0,"",'CONSOMMATIONS FACTURES'!AN7+#REF!+#REF!+#REF!)</f>
        <v>#REF!</v>
      </c>
      <c r="S26" s="35" t="e">
        <f>IF('CONSOMMATIONS FACTURES'!AO7+#REF!+#REF!+#REF!=0,"",'CONSOMMATIONS FACTURES'!AO7+#REF!+#REF!+#REF!)</f>
        <v>#REF!</v>
      </c>
      <c r="T26" s="35" t="e">
        <f>IF('CONSOMMATIONS FACTURES'!AP7+#REF!+#REF!+#REF!=0,"",'CONSOMMATIONS FACTURES'!AP7+#REF!+#REF!+#REF!)</f>
        <v>#REF!</v>
      </c>
      <c r="U26" s="35" t="e">
        <f>IF('CONSOMMATIONS FACTURES'!AQ7+#REF!+#REF!+#REF!=0,"",'CONSOMMATIONS FACTURES'!AQ7+#REF!+#REF!+#REF!)</f>
        <v>#REF!</v>
      </c>
      <c r="V26" s="35" t="e">
        <f>IF('CONSOMMATIONS FACTURES'!AR7+#REF!+#REF!+#REF!=0,"",'CONSOMMATIONS FACTURES'!AR7+#REF!+#REF!+#REF!)</f>
        <v>#REF!</v>
      </c>
      <c r="W26" s="35" t="e">
        <f>IF('CONSOMMATIONS FACTURES'!AS7+#REF!+#REF!+#REF!=0,"",'CONSOMMATIONS FACTURES'!AS7+#REF!+#REF!+#REF!)</f>
        <v>#REF!</v>
      </c>
      <c r="X26" s="35" t="e">
        <f>IF('CONSOMMATIONS FACTURES'!AT7+#REF!+#REF!+#REF!=0,"",'CONSOMMATIONS FACTURES'!AT7+#REF!+#REF!+#REF!)</f>
        <v>#REF!</v>
      </c>
      <c r="Y26" s="35" t="e">
        <f>IF('CONSOMMATIONS FACTURES'!AU7+#REF!+#REF!+#REF!=0,"",'CONSOMMATIONS FACTURES'!AU7+#REF!+#REF!+#REF!)</f>
        <v>#REF!</v>
      </c>
      <c r="Z26" s="35" t="e">
        <f>IF('CONSOMMATIONS FACTURES'!AV7+#REF!+#REF!+#REF!=0,"",'CONSOMMATIONS FACTURES'!AV7+#REF!+#REF!+#REF!)</f>
        <v>#REF!</v>
      </c>
      <c r="AA26" s="35" t="e">
        <f>IF('CONSOMMATIONS FACTURES'!AW7+#REF!+#REF!+#REF!=0,"",'CONSOMMATIONS FACTURES'!AW7+#REF!+#REF!+#REF!)</f>
        <v>#REF!</v>
      </c>
      <c r="AB26" s="35" t="e">
        <f>IF('CONSOMMATIONS FACTURES'!AX7+#REF!+#REF!+#REF!=0,"",'CONSOMMATIONS FACTURES'!AX7+#REF!+#REF!+#REF!)</f>
        <v>#REF!</v>
      </c>
      <c r="AC26" s="52"/>
      <c r="AD26" s="56" t="e">
        <f t="shared" si="0"/>
        <v>#REF!</v>
      </c>
      <c r="AE26" s="56" t="e">
        <f t="shared" si="1"/>
        <v>#REF!</v>
      </c>
      <c r="AF26" s="57" t="e">
        <f t="shared" si="2"/>
        <v>#REF!</v>
      </c>
      <c r="AG26" s="57" t="e">
        <f t="shared" si="3"/>
        <v>#REF!</v>
      </c>
      <c r="AH26" s="57" t="e">
        <f t="shared" si="4"/>
        <v>#REF!</v>
      </c>
      <c r="AI26" s="57" t="e">
        <f t="shared" si="5"/>
        <v>#REF!</v>
      </c>
      <c r="AJ26" s="57" t="e">
        <f t="shared" si="6"/>
        <v>#REF!</v>
      </c>
      <c r="AK26" s="57" t="e">
        <f t="shared" si="7"/>
        <v>#REF!</v>
      </c>
      <c r="AL26" s="57" t="e">
        <f t="shared" si="8"/>
        <v>#REF!</v>
      </c>
      <c r="AM26" s="57" t="e">
        <f t="shared" si="9"/>
        <v>#REF!</v>
      </c>
      <c r="AN26" s="57" t="e">
        <f t="shared" si="10"/>
        <v>#REF!</v>
      </c>
      <c r="AO26" s="57" t="e">
        <f t="shared" si="11"/>
        <v>#REF!</v>
      </c>
      <c r="AP26" s="13" t="e">
        <f t="shared" si="12"/>
        <v>#REF!</v>
      </c>
    </row>
    <row r="27" spans="1:42" ht="15.6" customHeight="1" x14ac:dyDescent="0.25">
      <c r="A27" s="28"/>
      <c r="B27" s="16" t="e">
        <f>IF(PATRIMOINE!#REF!="","",PATRIMOINE!#REF!)</f>
        <v>#REF!</v>
      </c>
      <c r="C27" s="11" t="e">
        <f>IF(PATRIMOINE!#REF!="","",PATRIMOINE!#REF!)</f>
        <v>#REF!</v>
      </c>
      <c r="D27" s="11" t="e">
        <f>IF(PATRIMOINE!#REF!="","",PATRIMOINE!#REF!)</f>
        <v>#REF!</v>
      </c>
      <c r="E27" s="45" t="e">
        <f>IF(PATRIMOINE!#REF!="","",PATRIMOINE!#REF!)</f>
        <v>#REF!</v>
      </c>
      <c r="F27" s="45" t="e">
        <f>IF(PATRIMOINE!#REF!="","",PATRIMOINE!#REF!)</f>
        <v>#REF!</v>
      </c>
      <c r="G27" s="25" t="e">
        <f>IF('CONSOMMATIONS FACTURES'!#REF!+#REF!+#REF!+#REF!=0,"",'CONSOMMATIONS FACTURES'!#REF!+#REF!+#REF!+#REF!)</f>
        <v>#REF!</v>
      </c>
      <c r="H27" s="25" t="e">
        <f>IF('CONSOMMATIONS FACTURES'!#REF!+#REF!+#REF!+#REF!=0,"",'CONSOMMATIONS FACTURES'!#REF!+#REF!+#REF!+#REF!)</f>
        <v>#REF!</v>
      </c>
      <c r="I27" s="25" t="e">
        <f>IF('CONSOMMATIONS FACTURES'!#REF!+#REF!+#REF!+#REF!=0,"",'CONSOMMATIONS FACTURES'!#REF!+#REF!+#REF!+#REF!)</f>
        <v>#REF!</v>
      </c>
      <c r="J27" s="25" t="e">
        <f>IF('CONSOMMATIONS FACTURES'!#REF!+#REF!+#REF!+#REF!=0,"",'CONSOMMATIONS FACTURES'!#REF!+#REF!+#REF!+#REF!)</f>
        <v>#REF!</v>
      </c>
      <c r="K27" s="25" t="e">
        <f>IF('CONSOMMATIONS FACTURES'!#REF!+#REF!+#REF!+#REF!=0,"",'CONSOMMATIONS FACTURES'!#REF!+#REF!+#REF!+#REF!)</f>
        <v>#REF!</v>
      </c>
      <c r="L27" s="25" t="e">
        <f>IF('CONSOMMATIONS FACTURES'!#REF!+#REF!+#REF!+#REF!=0,"",'CONSOMMATIONS FACTURES'!#REF!+#REF!+#REF!+#REF!)</f>
        <v>#REF!</v>
      </c>
      <c r="M27" s="25" t="e">
        <f>IF('CONSOMMATIONS FACTURES'!#REF!+#REF!+#REF!+#REF!=0,"",'CONSOMMATIONS FACTURES'!#REF!+#REF!+#REF!+#REF!)</f>
        <v>#REF!</v>
      </c>
      <c r="N27" s="25" t="e">
        <f>IF('CONSOMMATIONS FACTURES'!#REF!+#REF!+#REF!+#REF!=0,"",'CONSOMMATIONS FACTURES'!#REF!+#REF!+#REF!+#REF!)</f>
        <v>#REF!</v>
      </c>
      <c r="O27" s="25" t="e">
        <f>IF('CONSOMMATIONS FACTURES'!#REF!+#REF!+#REF!+#REF!=0,"",'CONSOMMATIONS FACTURES'!#REF!+#REF!+#REF!+#REF!)</f>
        <v>#REF!</v>
      </c>
      <c r="P27" s="25" t="e">
        <f>IF('CONSOMMATIONS FACTURES'!#REF!+#REF!+#REF!+#REF!=0,"",'CONSOMMATIONS FACTURES'!#REF!+#REF!+#REF!+#REF!)</f>
        <v>#REF!</v>
      </c>
      <c r="Q27" s="25" t="e">
        <f>IF('CONSOMMATIONS FACTURES'!#REF!+#REF!+#REF!+#REF!=0,"",'CONSOMMATIONS FACTURES'!#REF!+#REF!+#REF!+#REF!)</f>
        <v>#REF!</v>
      </c>
      <c r="R27" s="35" t="e">
        <f>IF('CONSOMMATIONS FACTURES'!#REF!+#REF!+#REF!+#REF!=0,"",'CONSOMMATIONS FACTURES'!#REF!+#REF!+#REF!+#REF!)</f>
        <v>#REF!</v>
      </c>
      <c r="S27" s="35" t="e">
        <f>IF('CONSOMMATIONS FACTURES'!#REF!+#REF!+#REF!+#REF!=0,"",'CONSOMMATIONS FACTURES'!#REF!+#REF!+#REF!+#REF!)</f>
        <v>#REF!</v>
      </c>
      <c r="T27" s="35" t="e">
        <f>IF('CONSOMMATIONS FACTURES'!#REF!+#REF!+#REF!+#REF!=0,"",'CONSOMMATIONS FACTURES'!#REF!+#REF!+#REF!+#REF!)</f>
        <v>#REF!</v>
      </c>
      <c r="U27" s="35" t="e">
        <f>IF('CONSOMMATIONS FACTURES'!#REF!+#REF!+#REF!+#REF!=0,"",'CONSOMMATIONS FACTURES'!#REF!+#REF!+#REF!+#REF!)</f>
        <v>#REF!</v>
      </c>
      <c r="V27" s="35" t="e">
        <f>IF('CONSOMMATIONS FACTURES'!#REF!+#REF!+#REF!+#REF!=0,"",'CONSOMMATIONS FACTURES'!#REF!+#REF!+#REF!+#REF!)</f>
        <v>#REF!</v>
      </c>
      <c r="W27" s="35" t="e">
        <f>IF('CONSOMMATIONS FACTURES'!#REF!+#REF!+#REF!+#REF!=0,"",'CONSOMMATIONS FACTURES'!#REF!+#REF!+#REF!+#REF!)</f>
        <v>#REF!</v>
      </c>
      <c r="X27" s="35" t="e">
        <f>IF('CONSOMMATIONS FACTURES'!#REF!+#REF!+#REF!+#REF!=0,"",'CONSOMMATIONS FACTURES'!#REF!+#REF!+#REF!+#REF!)</f>
        <v>#REF!</v>
      </c>
      <c r="Y27" s="35" t="e">
        <f>IF('CONSOMMATIONS FACTURES'!#REF!+#REF!+#REF!+#REF!=0,"",'CONSOMMATIONS FACTURES'!#REF!+#REF!+#REF!+#REF!)</f>
        <v>#REF!</v>
      </c>
      <c r="Z27" s="35" t="e">
        <f>IF('CONSOMMATIONS FACTURES'!#REF!+#REF!+#REF!+#REF!=0,"",'CONSOMMATIONS FACTURES'!#REF!+#REF!+#REF!+#REF!)</f>
        <v>#REF!</v>
      </c>
      <c r="AA27" s="35" t="e">
        <f>IF('CONSOMMATIONS FACTURES'!#REF!+#REF!+#REF!+#REF!=0,"",'CONSOMMATIONS FACTURES'!#REF!+#REF!+#REF!+#REF!)</f>
        <v>#REF!</v>
      </c>
      <c r="AB27" s="35" t="e">
        <f>IF('CONSOMMATIONS FACTURES'!#REF!+#REF!+#REF!+#REF!=0,"",'CONSOMMATIONS FACTURES'!#REF!+#REF!+#REF!+#REF!)</f>
        <v>#REF!</v>
      </c>
      <c r="AC27" s="52"/>
      <c r="AD27" s="56" t="e">
        <f t="shared" si="0"/>
        <v>#REF!</v>
      </c>
      <c r="AE27" s="56" t="e">
        <f t="shared" si="1"/>
        <v>#REF!</v>
      </c>
      <c r="AF27" s="57" t="e">
        <f t="shared" si="2"/>
        <v>#REF!</v>
      </c>
      <c r="AG27" s="57" t="e">
        <f t="shared" si="3"/>
        <v>#REF!</v>
      </c>
      <c r="AH27" s="57" t="e">
        <f t="shared" si="4"/>
        <v>#REF!</v>
      </c>
      <c r="AI27" s="57" t="e">
        <f t="shared" si="5"/>
        <v>#REF!</v>
      </c>
      <c r="AJ27" s="57" t="e">
        <f t="shared" si="6"/>
        <v>#REF!</v>
      </c>
      <c r="AK27" s="57" t="e">
        <f t="shared" si="7"/>
        <v>#REF!</v>
      </c>
      <c r="AL27" s="57" t="e">
        <f t="shared" si="8"/>
        <v>#REF!</v>
      </c>
      <c r="AM27" s="57" t="e">
        <f t="shared" si="9"/>
        <v>#REF!</v>
      </c>
      <c r="AN27" s="57" t="e">
        <f t="shared" si="10"/>
        <v>#REF!</v>
      </c>
      <c r="AO27" s="57" t="e">
        <f t="shared" si="11"/>
        <v>#REF!</v>
      </c>
      <c r="AP27" s="13" t="e">
        <f t="shared" si="12"/>
        <v>#REF!</v>
      </c>
    </row>
    <row r="28" spans="1:42" ht="15.6" customHeight="1" x14ac:dyDescent="0.25">
      <c r="A28" s="28"/>
      <c r="B28" s="16" t="e">
        <f>IF(PATRIMOINE!#REF!="","",PATRIMOINE!#REF!)</f>
        <v>#REF!</v>
      </c>
      <c r="C28" s="11" t="e">
        <f>IF(PATRIMOINE!#REF!="","",PATRIMOINE!#REF!)</f>
        <v>#REF!</v>
      </c>
      <c r="D28" s="11" t="e">
        <f>IF(PATRIMOINE!#REF!="","",PATRIMOINE!#REF!)</f>
        <v>#REF!</v>
      </c>
      <c r="E28" s="45" t="e">
        <f>IF(PATRIMOINE!#REF!="","",PATRIMOINE!#REF!)</f>
        <v>#REF!</v>
      </c>
      <c r="F28" s="45" t="e">
        <f>IF(PATRIMOINE!#REF!="","",PATRIMOINE!#REF!)</f>
        <v>#REF!</v>
      </c>
      <c r="G28" s="25" t="e">
        <f>IF('CONSOMMATIONS FACTURES'!#REF!+#REF!+#REF!+#REF!=0,"",'CONSOMMATIONS FACTURES'!#REF!+#REF!+#REF!+#REF!)</f>
        <v>#REF!</v>
      </c>
      <c r="H28" s="25" t="e">
        <f>IF('CONSOMMATIONS FACTURES'!#REF!+#REF!+#REF!+#REF!=0,"",'CONSOMMATIONS FACTURES'!#REF!+#REF!+#REF!+#REF!)</f>
        <v>#REF!</v>
      </c>
      <c r="I28" s="25" t="e">
        <f>IF('CONSOMMATIONS FACTURES'!#REF!+#REF!+#REF!+#REF!=0,"",'CONSOMMATIONS FACTURES'!#REF!+#REF!+#REF!+#REF!)</f>
        <v>#REF!</v>
      </c>
      <c r="J28" s="25" t="e">
        <f>IF('CONSOMMATIONS FACTURES'!#REF!+#REF!+#REF!+#REF!=0,"",'CONSOMMATIONS FACTURES'!#REF!+#REF!+#REF!+#REF!)</f>
        <v>#REF!</v>
      </c>
      <c r="K28" s="25" t="e">
        <f>IF('CONSOMMATIONS FACTURES'!#REF!+#REF!+#REF!+#REF!=0,"",'CONSOMMATIONS FACTURES'!#REF!+#REF!+#REF!+#REF!)</f>
        <v>#REF!</v>
      </c>
      <c r="L28" s="25" t="e">
        <f>IF('CONSOMMATIONS FACTURES'!#REF!+#REF!+#REF!+#REF!=0,"",'CONSOMMATIONS FACTURES'!#REF!+#REF!+#REF!+#REF!)</f>
        <v>#REF!</v>
      </c>
      <c r="M28" s="25" t="e">
        <f>IF('CONSOMMATIONS FACTURES'!#REF!+#REF!+#REF!+#REF!=0,"",'CONSOMMATIONS FACTURES'!#REF!+#REF!+#REF!+#REF!)</f>
        <v>#REF!</v>
      </c>
      <c r="N28" s="25" t="e">
        <f>IF('CONSOMMATIONS FACTURES'!#REF!+#REF!+#REF!+#REF!=0,"",'CONSOMMATIONS FACTURES'!#REF!+#REF!+#REF!+#REF!)</f>
        <v>#REF!</v>
      </c>
      <c r="O28" s="25" t="e">
        <f>IF('CONSOMMATIONS FACTURES'!#REF!+#REF!+#REF!+#REF!=0,"",'CONSOMMATIONS FACTURES'!#REF!+#REF!+#REF!+#REF!)</f>
        <v>#REF!</v>
      </c>
      <c r="P28" s="25" t="e">
        <f>IF('CONSOMMATIONS FACTURES'!#REF!+#REF!+#REF!+#REF!=0,"",'CONSOMMATIONS FACTURES'!#REF!+#REF!+#REF!+#REF!)</f>
        <v>#REF!</v>
      </c>
      <c r="Q28" s="25" t="e">
        <f>IF('CONSOMMATIONS FACTURES'!#REF!+#REF!+#REF!+#REF!=0,"",'CONSOMMATIONS FACTURES'!#REF!+#REF!+#REF!+#REF!)</f>
        <v>#REF!</v>
      </c>
      <c r="R28" s="35" t="e">
        <f>IF('CONSOMMATIONS FACTURES'!#REF!+#REF!+#REF!+#REF!=0,"",'CONSOMMATIONS FACTURES'!#REF!+#REF!+#REF!+#REF!)</f>
        <v>#REF!</v>
      </c>
      <c r="S28" s="35" t="e">
        <f>IF('CONSOMMATIONS FACTURES'!#REF!+#REF!+#REF!+#REF!=0,"",'CONSOMMATIONS FACTURES'!#REF!+#REF!+#REF!+#REF!)</f>
        <v>#REF!</v>
      </c>
      <c r="T28" s="35" t="e">
        <f>IF('CONSOMMATIONS FACTURES'!#REF!+#REF!+#REF!+#REF!=0,"",'CONSOMMATIONS FACTURES'!#REF!+#REF!+#REF!+#REF!)</f>
        <v>#REF!</v>
      </c>
      <c r="U28" s="35" t="e">
        <f>IF('CONSOMMATIONS FACTURES'!#REF!+#REF!+#REF!+#REF!=0,"",'CONSOMMATIONS FACTURES'!#REF!+#REF!+#REF!+#REF!)</f>
        <v>#REF!</v>
      </c>
      <c r="V28" s="35" t="e">
        <f>IF('CONSOMMATIONS FACTURES'!#REF!+#REF!+#REF!+#REF!=0,"",'CONSOMMATIONS FACTURES'!#REF!+#REF!+#REF!+#REF!)</f>
        <v>#REF!</v>
      </c>
      <c r="W28" s="35" t="e">
        <f>IF('CONSOMMATIONS FACTURES'!#REF!+#REF!+#REF!+#REF!=0,"",'CONSOMMATIONS FACTURES'!#REF!+#REF!+#REF!+#REF!)</f>
        <v>#REF!</v>
      </c>
      <c r="X28" s="35" t="e">
        <f>IF('CONSOMMATIONS FACTURES'!#REF!+#REF!+#REF!+#REF!=0,"",'CONSOMMATIONS FACTURES'!#REF!+#REF!+#REF!+#REF!)</f>
        <v>#REF!</v>
      </c>
      <c r="Y28" s="35" t="e">
        <f>IF('CONSOMMATIONS FACTURES'!#REF!+#REF!+#REF!+#REF!=0,"",'CONSOMMATIONS FACTURES'!#REF!+#REF!+#REF!+#REF!)</f>
        <v>#REF!</v>
      </c>
      <c r="Z28" s="35" t="e">
        <f>IF('CONSOMMATIONS FACTURES'!#REF!+#REF!+#REF!+#REF!=0,"",'CONSOMMATIONS FACTURES'!#REF!+#REF!+#REF!+#REF!)</f>
        <v>#REF!</v>
      </c>
      <c r="AA28" s="35" t="e">
        <f>IF('CONSOMMATIONS FACTURES'!#REF!+#REF!+#REF!+#REF!=0,"",'CONSOMMATIONS FACTURES'!#REF!+#REF!+#REF!+#REF!)</f>
        <v>#REF!</v>
      </c>
      <c r="AB28" s="35" t="e">
        <f>IF('CONSOMMATIONS FACTURES'!#REF!+#REF!+#REF!+#REF!=0,"",'CONSOMMATIONS FACTURES'!#REF!+#REF!+#REF!+#REF!)</f>
        <v>#REF!</v>
      </c>
      <c r="AC28" s="52"/>
      <c r="AD28" s="56" t="e">
        <f t="shared" si="0"/>
        <v>#REF!</v>
      </c>
      <c r="AE28" s="56" t="e">
        <f t="shared" si="1"/>
        <v>#REF!</v>
      </c>
      <c r="AF28" s="57" t="e">
        <f t="shared" si="2"/>
        <v>#REF!</v>
      </c>
      <c r="AG28" s="57" t="e">
        <f t="shared" si="3"/>
        <v>#REF!</v>
      </c>
      <c r="AH28" s="57" t="e">
        <f t="shared" si="4"/>
        <v>#REF!</v>
      </c>
      <c r="AI28" s="57" t="e">
        <f t="shared" si="5"/>
        <v>#REF!</v>
      </c>
      <c r="AJ28" s="57" t="e">
        <f t="shared" si="6"/>
        <v>#REF!</v>
      </c>
      <c r="AK28" s="57" t="e">
        <f t="shared" si="7"/>
        <v>#REF!</v>
      </c>
      <c r="AL28" s="57" t="e">
        <f t="shared" si="8"/>
        <v>#REF!</v>
      </c>
      <c r="AM28" s="57" t="e">
        <f t="shared" si="9"/>
        <v>#REF!</v>
      </c>
      <c r="AN28" s="57" t="e">
        <f t="shared" si="10"/>
        <v>#REF!</v>
      </c>
      <c r="AO28" s="57" t="e">
        <f t="shared" si="11"/>
        <v>#REF!</v>
      </c>
      <c r="AP28" s="13" t="e">
        <f t="shared" si="12"/>
        <v>#REF!</v>
      </c>
    </row>
    <row r="29" spans="1:42" ht="15.6" customHeight="1" x14ac:dyDescent="0.25">
      <c r="A29" s="28"/>
      <c r="B29" s="16" t="e">
        <f>IF(PATRIMOINE!#REF!="","",PATRIMOINE!#REF!)</f>
        <v>#REF!</v>
      </c>
      <c r="C29" s="11" t="e">
        <f>IF(PATRIMOINE!#REF!="","",PATRIMOINE!#REF!)</f>
        <v>#REF!</v>
      </c>
      <c r="D29" s="11" t="e">
        <f>IF(PATRIMOINE!#REF!="","",PATRIMOINE!#REF!)</f>
        <v>#REF!</v>
      </c>
      <c r="E29" s="45" t="e">
        <f>IF(PATRIMOINE!#REF!="","",PATRIMOINE!#REF!)</f>
        <v>#REF!</v>
      </c>
      <c r="F29" s="45" t="e">
        <f>IF(PATRIMOINE!#REF!="","",PATRIMOINE!#REF!)</f>
        <v>#REF!</v>
      </c>
      <c r="G29" s="25" t="e">
        <f>IF('CONSOMMATIONS FACTURES'!F8+#REF!+#REF!+#REF!=0,"",'CONSOMMATIONS FACTURES'!F8+#REF!+#REF!+#REF!)</f>
        <v>#REF!</v>
      </c>
      <c r="H29" s="25" t="e">
        <f>IF('CONSOMMATIONS FACTURES'!G8+#REF!+#REF!+#REF!=0,"",'CONSOMMATIONS FACTURES'!G8+#REF!+#REF!+#REF!)</f>
        <v>#REF!</v>
      </c>
      <c r="I29" s="25" t="e">
        <f>IF('CONSOMMATIONS FACTURES'!H8+#REF!+#REF!+#REF!=0,"",'CONSOMMATIONS FACTURES'!H8+#REF!+#REF!+#REF!)</f>
        <v>#REF!</v>
      </c>
      <c r="J29" s="25" t="e">
        <f>IF('CONSOMMATIONS FACTURES'!I8+#REF!+#REF!+#REF!=0,"",'CONSOMMATIONS FACTURES'!I8+#REF!+#REF!+#REF!)</f>
        <v>#REF!</v>
      </c>
      <c r="K29" s="25" t="e">
        <f>IF('CONSOMMATIONS FACTURES'!J8+#REF!+#REF!+#REF!=0,"",'CONSOMMATIONS FACTURES'!J8+#REF!+#REF!+#REF!)</f>
        <v>#REF!</v>
      </c>
      <c r="L29" s="25" t="e">
        <f>IF('CONSOMMATIONS FACTURES'!K8+#REF!+#REF!+#REF!=0,"",'CONSOMMATIONS FACTURES'!K8+#REF!+#REF!+#REF!)</f>
        <v>#REF!</v>
      </c>
      <c r="M29" s="25" t="e">
        <f>IF('CONSOMMATIONS FACTURES'!L8+#REF!+#REF!+#REF!=0,"",'CONSOMMATIONS FACTURES'!L8+#REF!+#REF!+#REF!)</f>
        <v>#REF!</v>
      </c>
      <c r="N29" s="25" t="e">
        <f>IF('CONSOMMATIONS FACTURES'!M12+#REF!+#REF!+#REF!=0,"",'CONSOMMATIONS FACTURES'!M12+#REF!+#REF!+#REF!)</f>
        <v>#REF!</v>
      </c>
      <c r="O29" s="25" t="e">
        <f>IF('CONSOMMATIONS FACTURES'!N8+#REF!+#REF!+#REF!=0,"",'CONSOMMATIONS FACTURES'!N8+#REF!+#REF!+#REF!)</f>
        <v>#REF!</v>
      </c>
      <c r="P29" s="25" t="e">
        <f>IF('CONSOMMATIONS FACTURES'!O8+#REF!+#REF!+#REF!=0,"",'CONSOMMATIONS FACTURES'!O8+#REF!+#REF!+#REF!)</f>
        <v>#REF!</v>
      </c>
      <c r="Q29" s="25" t="e">
        <f>IF('CONSOMMATIONS FACTURES'!P8+#REF!+#REF!+#REF!=0,"",'CONSOMMATIONS FACTURES'!P8+#REF!+#REF!+#REF!)</f>
        <v>#REF!</v>
      </c>
      <c r="R29" s="35" t="e">
        <f>IF('CONSOMMATIONS FACTURES'!AN8+#REF!+#REF!+#REF!=0,"",'CONSOMMATIONS FACTURES'!AN8+#REF!+#REF!+#REF!)</f>
        <v>#REF!</v>
      </c>
      <c r="S29" s="35" t="e">
        <f>IF('CONSOMMATIONS FACTURES'!AO8+#REF!+#REF!+#REF!=0,"",'CONSOMMATIONS FACTURES'!AO8+#REF!+#REF!+#REF!)</f>
        <v>#REF!</v>
      </c>
      <c r="T29" s="35" t="e">
        <f>IF('CONSOMMATIONS FACTURES'!AP8+#REF!+#REF!+#REF!=0,"",'CONSOMMATIONS FACTURES'!AP8+#REF!+#REF!+#REF!)</f>
        <v>#REF!</v>
      </c>
      <c r="U29" s="35" t="e">
        <f>IF('CONSOMMATIONS FACTURES'!AQ8+#REF!+#REF!+#REF!=0,"",'CONSOMMATIONS FACTURES'!AQ8+#REF!+#REF!+#REF!)</f>
        <v>#REF!</v>
      </c>
      <c r="V29" s="35" t="e">
        <f>IF('CONSOMMATIONS FACTURES'!AR8+#REF!+#REF!+#REF!=0,"",'CONSOMMATIONS FACTURES'!AR8+#REF!+#REF!+#REF!)</f>
        <v>#REF!</v>
      </c>
      <c r="W29" s="35" t="e">
        <f>IF('CONSOMMATIONS FACTURES'!AS8+#REF!+#REF!+#REF!=0,"",'CONSOMMATIONS FACTURES'!AS8+#REF!+#REF!+#REF!)</f>
        <v>#REF!</v>
      </c>
      <c r="X29" s="35" t="e">
        <f>IF('CONSOMMATIONS FACTURES'!AT8+#REF!+#REF!+#REF!=0,"",'CONSOMMATIONS FACTURES'!AT8+#REF!+#REF!+#REF!)</f>
        <v>#REF!</v>
      </c>
      <c r="Y29" s="35" t="e">
        <f>IF('CONSOMMATIONS FACTURES'!AU8+#REF!+#REF!+#REF!=0,"",'CONSOMMATIONS FACTURES'!AU8+#REF!+#REF!+#REF!)</f>
        <v>#REF!</v>
      </c>
      <c r="Z29" s="35" t="e">
        <f>IF('CONSOMMATIONS FACTURES'!AV8+#REF!+#REF!+#REF!=0,"",'CONSOMMATIONS FACTURES'!AV8+#REF!+#REF!+#REF!)</f>
        <v>#REF!</v>
      </c>
      <c r="AA29" s="35" t="e">
        <f>IF('CONSOMMATIONS FACTURES'!AW8+#REF!+#REF!+#REF!=0,"",'CONSOMMATIONS FACTURES'!AW8+#REF!+#REF!+#REF!)</f>
        <v>#REF!</v>
      </c>
      <c r="AB29" s="35" t="e">
        <f>IF('CONSOMMATIONS FACTURES'!AX8+#REF!+#REF!+#REF!=0,"",'CONSOMMATIONS FACTURES'!AX8+#REF!+#REF!+#REF!)</f>
        <v>#REF!</v>
      </c>
      <c r="AC29" s="52"/>
      <c r="AD29" s="56" t="e">
        <f t="shared" si="0"/>
        <v>#REF!</v>
      </c>
      <c r="AE29" s="56" t="e">
        <f t="shared" si="1"/>
        <v>#REF!</v>
      </c>
      <c r="AF29" s="57" t="e">
        <f t="shared" si="2"/>
        <v>#REF!</v>
      </c>
      <c r="AG29" s="57" t="e">
        <f t="shared" si="3"/>
        <v>#REF!</v>
      </c>
      <c r="AH29" s="57" t="e">
        <f t="shared" si="4"/>
        <v>#REF!</v>
      </c>
      <c r="AI29" s="57" t="e">
        <f t="shared" si="5"/>
        <v>#REF!</v>
      </c>
      <c r="AJ29" s="57" t="e">
        <f t="shared" si="6"/>
        <v>#REF!</v>
      </c>
      <c r="AK29" s="57" t="e">
        <f t="shared" si="7"/>
        <v>#REF!</v>
      </c>
      <c r="AL29" s="57" t="e">
        <f t="shared" si="8"/>
        <v>#REF!</v>
      </c>
      <c r="AM29" s="57" t="e">
        <f t="shared" si="9"/>
        <v>#REF!</v>
      </c>
      <c r="AN29" s="57" t="e">
        <f t="shared" si="10"/>
        <v>#REF!</v>
      </c>
      <c r="AO29" s="57" t="e">
        <f t="shared" si="11"/>
        <v>#REF!</v>
      </c>
      <c r="AP29" s="13" t="e">
        <f t="shared" si="12"/>
        <v>#REF!</v>
      </c>
    </row>
    <row r="30" spans="1:42" ht="15.6" customHeight="1" x14ac:dyDescent="0.25">
      <c r="A30" s="28"/>
      <c r="B30" s="16" t="e">
        <f>IF(PATRIMOINE!#REF!="","",PATRIMOINE!#REF!)</f>
        <v>#REF!</v>
      </c>
      <c r="C30" s="11" t="e">
        <f>IF(PATRIMOINE!#REF!="","",PATRIMOINE!#REF!)</f>
        <v>#REF!</v>
      </c>
      <c r="D30" s="11" t="e">
        <f>IF(PATRIMOINE!#REF!="","",PATRIMOINE!#REF!)</f>
        <v>#REF!</v>
      </c>
      <c r="E30" s="45" t="e">
        <f>IF(PATRIMOINE!#REF!="","",PATRIMOINE!#REF!)</f>
        <v>#REF!</v>
      </c>
      <c r="F30" s="45" t="e">
        <f>IF(PATRIMOINE!#REF!="","",PATRIMOINE!#REF!)</f>
        <v>#REF!</v>
      </c>
      <c r="G30" s="25" t="e">
        <f>IF('CONSOMMATIONS FACTURES'!#REF!+#REF!+#REF!+#REF!=0,"",'CONSOMMATIONS FACTURES'!#REF!+#REF!+#REF!+#REF!)</f>
        <v>#REF!</v>
      </c>
      <c r="H30" s="25" t="e">
        <f>IF('CONSOMMATIONS FACTURES'!#REF!+#REF!+#REF!+#REF!=0,"",'CONSOMMATIONS FACTURES'!#REF!+#REF!+#REF!+#REF!)</f>
        <v>#REF!</v>
      </c>
      <c r="I30" s="25" t="e">
        <f>IF('CONSOMMATIONS FACTURES'!#REF!+#REF!+#REF!+#REF!=0,"",'CONSOMMATIONS FACTURES'!#REF!+#REF!+#REF!+#REF!)</f>
        <v>#REF!</v>
      </c>
      <c r="J30" s="25" t="e">
        <f>IF('CONSOMMATIONS FACTURES'!#REF!+#REF!+#REF!+#REF!=0,"",'CONSOMMATIONS FACTURES'!#REF!+#REF!+#REF!+#REF!)</f>
        <v>#REF!</v>
      </c>
      <c r="K30" s="25" t="e">
        <f>IF('CONSOMMATIONS FACTURES'!#REF!+#REF!+#REF!+#REF!=0,"",'CONSOMMATIONS FACTURES'!#REF!+#REF!+#REF!+#REF!)</f>
        <v>#REF!</v>
      </c>
      <c r="L30" s="25" t="e">
        <f>IF('CONSOMMATIONS FACTURES'!#REF!+#REF!+#REF!+#REF!=0,"",'CONSOMMATIONS FACTURES'!#REF!+#REF!+#REF!+#REF!)</f>
        <v>#REF!</v>
      </c>
      <c r="M30" s="25" t="e">
        <f>IF('CONSOMMATIONS FACTURES'!#REF!+#REF!+#REF!+#REF!=0,"",'CONSOMMATIONS FACTURES'!#REF!+#REF!+#REF!+#REF!)</f>
        <v>#REF!</v>
      </c>
      <c r="N30" s="25" t="e">
        <f>IF('CONSOMMATIONS FACTURES'!#REF!+#REF!+#REF!+#REF!=0,"",'CONSOMMATIONS FACTURES'!#REF!+#REF!+#REF!+#REF!)</f>
        <v>#REF!</v>
      </c>
      <c r="O30" s="25" t="e">
        <f>IF('CONSOMMATIONS FACTURES'!#REF!+#REF!+#REF!+#REF!=0,"",'CONSOMMATIONS FACTURES'!#REF!+#REF!+#REF!+#REF!)</f>
        <v>#REF!</v>
      </c>
      <c r="P30" s="25" t="e">
        <f>IF('CONSOMMATIONS FACTURES'!#REF!+#REF!+#REF!+#REF!=0,"",'CONSOMMATIONS FACTURES'!#REF!+#REF!+#REF!+#REF!)</f>
        <v>#REF!</v>
      </c>
      <c r="Q30" s="25" t="e">
        <f>IF('CONSOMMATIONS FACTURES'!#REF!+#REF!+#REF!+#REF!=0,"",'CONSOMMATIONS FACTURES'!#REF!+#REF!+#REF!+#REF!)</f>
        <v>#REF!</v>
      </c>
      <c r="R30" s="35" t="e">
        <f>IF('CONSOMMATIONS FACTURES'!#REF!+#REF!+#REF!+#REF!=0,"",'CONSOMMATIONS FACTURES'!#REF!+#REF!+#REF!+#REF!)</f>
        <v>#REF!</v>
      </c>
      <c r="S30" s="35" t="e">
        <f>IF('CONSOMMATIONS FACTURES'!#REF!+#REF!+#REF!+#REF!=0,"",'CONSOMMATIONS FACTURES'!#REF!+#REF!+#REF!+#REF!)</f>
        <v>#REF!</v>
      </c>
      <c r="T30" s="35" t="e">
        <f>IF('CONSOMMATIONS FACTURES'!#REF!+#REF!+#REF!+#REF!=0,"",'CONSOMMATIONS FACTURES'!#REF!+#REF!+#REF!+#REF!)</f>
        <v>#REF!</v>
      </c>
      <c r="U30" s="35" t="e">
        <f>IF('CONSOMMATIONS FACTURES'!#REF!+#REF!+#REF!+#REF!=0,"",'CONSOMMATIONS FACTURES'!#REF!+#REF!+#REF!+#REF!)</f>
        <v>#REF!</v>
      </c>
      <c r="V30" s="35" t="e">
        <f>IF('CONSOMMATIONS FACTURES'!#REF!+#REF!+#REF!+#REF!=0,"",'CONSOMMATIONS FACTURES'!#REF!+#REF!+#REF!+#REF!)</f>
        <v>#REF!</v>
      </c>
      <c r="W30" s="35" t="e">
        <f>IF('CONSOMMATIONS FACTURES'!#REF!+#REF!+#REF!+#REF!=0,"",'CONSOMMATIONS FACTURES'!#REF!+#REF!+#REF!+#REF!)</f>
        <v>#REF!</v>
      </c>
      <c r="X30" s="35" t="e">
        <f>IF('CONSOMMATIONS FACTURES'!#REF!+#REF!+#REF!+#REF!=0,"",'CONSOMMATIONS FACTURES'!#REF!+#REF!+#REF!+#REF!)</f>
        <v>#REF!</v>
      </c>
      <c r="Y30" s="35" t="e">
        <f>IF('CONSOMMATIONS FACTURES'!#REF!+#REF!+#REF!+#REF!=0,"",'CONSOMMATIONS FACTURES'!#REF!+#REF!+#REF!+#REF!)</f>
        <v>#REF!</v>
      </c>
      <c r="Z30" s="35" t="e">
        <f>IF('CONSOMMATIONS FACTURES'!#REF!+#REF!+#REF!+#REF!=0,"",'CONSOMMATIONS FACTURES'!#REF!+#REF!+#REF!+#REF!)</f>
        <v>#REF!</v>
      </c>
      <c r="AA30" s="35" t="e">
        <f>IF('CONSOMMATIONS FACTURES'!#REF!+#REF!+#REF!+#REF!=0,"",'CONSOMMATIONS FACTURES'!#REF!+#REF!+#REF!+#REF!)</f>
        <v>#REF!</v>
      </c>
      <c r="AB30" s="35" t="e">
        <f>IF('CONSOMMATIONS FACTURES'!#REF!+#REF!+#REF!+#REF!=0,"",'CONSOMMATIONS FACTURES'!#REF!+#REF!+#REF!+#REF!)</f>
        <v>#REF!</v>
      </c>
      <c r="AC30" s="52"/>
      <c r="AD30" s="56" t="e">
        <f t="shared" si="0"/>
        <v>#REF!</v>
      </c>
      <c r="AE30" s="56" t="e">
        <f t="shared" si="1"/>
        <v>#REF!</v>
      </c>
      <c r="AF30" s="57" t="e">
        <f t="shared" si="2"/>
        <v>#REF!</v>
      </c>
      <c r="AG30" s="57" t="e">
        <f t="shared" si="3"/>
        <v>#REF!</v>
      </c>
      <c r="AH30" s="57" t="e">
        <f t="shared" si="4"/>
        <v>#REF!</v>
      </c>
      <c r="AI30" s="57" t="e">
        <f t="shared" si="5"/>
        <v>#REF!</v>
      </c>
      <c r="AJ30" s="57" t="e">
        <f t="shared" si="6"/>
        <v>#REF!</v>
      </c>
      <c r="AK30" s="57" t="e">
        <f t="shared" si="7"/>
        <v>#REF!</v>
      </c>
      <c r="AL30" s="57" t="e">
        <f t="shared" si="8"/>
        <v>#REF!</v>
      </c>
      <c r="AM30" s="57" t="e">
        <f t="shared" si="9"/>
        <v>#REF!</v>
      </c>
      <c r="AN30" s="57" t="e">
        <f t="shared" si="10"/>
        <v>#REF!</v>
      </c>
      <c r="AO30" s="57" t="e">
        <f t="shared" si="11"/>
        <v>#REF!</v>
      </c>
      <c r="AP30" s="13" t="e">
        <f t="shared" si="12"/>
        <v>#REF!</v>
      </c>
    </row>
    <row r="31" spans="1:42" ht="15.6" customHeight="1" x14ac:dyDescent="0.25">
      <c r="A31" s="28"/>
      <c r="B31" s="16" t="e">
        <f>IF(PATRIMOINE!#REF!="","",PATRIMOINE!#REF!)</f>
        <v>#REF!</v>
      </c>
      <c r="C31" s="11" t="e">
        <f>IF(PATRIMOINE!#REF!="","",PATRIMOINE!#REF!)</f>
        <v>#REF!</v>
      </c>
      <c r="D31" s="11" t="e">
        <f>IF(PATRIMOINE!#REF!="","",PATRIMOINE!#REF!)</f>
        <v>#REF!</v>
      </c>
      <c r="E31" s="45" t="e">
        <f>IF(PATRIMOINE!#REF!="","",PATRIMOINE!#REF!)</f>
        <v>#REF!</v>
      </c>
      <c r="F31" s="45" t="e">
        <f>IF(PATRIMOINE!#REF!="","",PATRIMOINE!#REF!)</f>
        <v>#REF!</v>
      </c>
      <c r="G31" s="25" t="e">
        <f>IF('CONSOMMATIONS FACTURES'!#REF!+#REF!+#REF!+#REF!=0,"",'CONSOMMATIONS FACTURES'!#REF!+#REF!+#REF!+#REF!)</f>
        <v>#REF!</v>
      </c>
      <c r="H31" s="25" t="e">
        <f>IF('CONSOMMATIONS FACTURES'!#REF!+#REF!+#REF!+#REF!=0,"",'CONSOMMATIONS FACTURES'!#REF!+#REF!+#REF!+#REF!)</f>
        <v>#REF!</v>
      </c>
      <c r="I31" s="25" t="e">
        <f>IF('CONSOMMATIONS FACTURES'!#REF!+#REF!+#REF!+#REF!=0,"",'CONSOMMATIONS FACTURES'!#REF!+#REF!+#REF!+#REF!)</f>
        <v>#REF!</v>
      </c>
      <c r="J31" s="25" t="e">
        <f>IF('CONSOMMATIONS FACTURES'!#REF!+#REF!+#REF!+#REF!=0,"",'CONSOMMATIONS FACTURES'!#REF!+#REF!+#REF!+#REF!)</f>
        <v>#REF!</v>
      </c>
      <c r="K31" s="25" t="e">
        <f>IF('CONSOMMATIONS FACTURES'!#REF!+#REF!+#REF!+#REF!=0,"",'CONSOMMATIONS FACTURES'!#REF!+#REF!+#REF!+#REF!)</f>
        <v>#REF!</v>
      </c>
      <c r="L31" s="25" t="e">
        <f>IF('CONSOMMATIONS FACTURES'!#REF!+#REF!+#REF!+#REF!=0,"",'CONSOMMATIONS FACTURES'!#REF!+#REF!+#REF!+#REF!)</f>
        <v>#REF!</v>
      </c>
      <c r="M31" s="25" t="e">
        <f>IF('CONSOMMATIONS FACTURES'!#REF!+#REF!+#REF!+#REF!=0,"",'CONSOMMATIONS FACTURES'!#REF!+#REF!+#REF!+#REF!)</f>
        <v>#REF!</v>
      </c>
      <c r="N31" s="25" t="e">
        <f>IF('CONSOMMATIONS FACTURES'!#REF!+#REF!+#REF!+#REF!=0,"",'CONSOMMATIONS FACTURES'!#REF!+#REF!+#REF!+#REF!)</f>
        <v>#REF!</v>
      </c>
      <c r="O31" s="25" t="e">
        <f>IF('CONSOMMATIONS FACTURES'!#REF!+#REF!+#REF!+#REF!=0,"",'CONSOMMATIONS FACTURES'!#REF!+#REF!+#REF!+#REF!)</f>
        <v>#REF!</v>
      </c>
      <c r="P31" s="25" t="e">
        <f>IF('CONSOMMATIONS FACTURES'!#REF!+#REF!+#REF!+#REF!=0,"",'CONSOMMATIONS FACTURES'!#REF!+#REF!+#REF!+#REF!)</f>
        <v>#REF!</v>
      </c>
      <c r="Q31" s="25" t="e">
        <f>IF('CONSOMMATIONS FACTURES'!#REF!+#REF!+#REF!+#REF!=0,"",'CONSOMMATIONS FACTURES'!#REF!+#REF!+#REF!+#REF!)</f>
        <v>#REF!</v>
      </c>
      <c r="R31" s="35" t="e">
        <f>IF('CONSOMMATIONS FACTURES'!#REF!+#REF!+#REF!+#REF!=0,"",'CONSOMMATIONS FACTURES'!#REF!+#REF!+#REF!+#REF!)</f>
        <v>#REF!</v>
      </c>
      <c r="S31" s="35" t="e">
        <f>IF('CONSOMMATIONS FACTURES'!#REF!+#REF!+#REF!+#REF!=0,"",'CONSOMMATIONS FACTURES'!#REF!+#REF!+#REF!+#REF!)</f>
        <v>#REF!</v>
      </c>
      <c r="T31" s="35" t="e">
        <f>IF('CONSOMMATIONS FACTURES'!#REF!+#REF!+#REF!+#REF!=0,"",'CONSOMMATIONS FACTURES'!#REF!+#REF!+#REF!+#REF!)</f>
        <v>#REF!</v>
      </c>
      <c r="U31" s="35" t="e">
        <f>IF('CONSOMMATIONS FACTURES'!#REF!+#REF!+#REF!+#REF!=0,"",'CONSOMMATIONS FACTURES'!#REF!+#REF!+#REF!+#REF!)</f>
        <v>#REF!</v>
      </c>
      <c r="V31" s="35" t="e">
        <f>IF('CONSOMMATIONS FACTURES'!#REF!+#REF!+#REF!+#REF!=0,"",'CONSOMMATIONS FACTURES'!#REF!+#REF!+#REF!+#REF!)</f>
        <v>#REF!</v>
      </c>
      <c r="W31" s="35" t="e">
        <f>IF('CONSOMMATIONS FACTURES'!#REF!+#REF!+#REF!+#REF!=0,"",'CONSOMMATIONS FACTURES'!#REF!+#REF!+#REF!+#REF!)</f>
        <v>#REF!</v>
      </c>
      <c r="X31" s="35" t="e">
        <f>IF('CONSOMMATIONS FACTURES'!#REF!+#REF!+#REF!+#REF!=0,"",'CONSOMMATIONS FACTURES'!#REF!+#REF!+#REF!+#REF!)</f>
        <v>#REF!</v>
      </c>
      <c r="Y31" s="35" t="e">
        <f>IF('CONSOMMATIONS FACTURES'!#REF!+#REF!+#REF!+#REF!=0,"",'CONSOMMATIONS FACTURES'!#REF!+#REF!+#REF!+#REF!)</f>
        <v>#REF!</v>
      </c>
      <c r="Z31" s="35" t="e">
        <f>IF('CONSOMMATIONS FACTURES'!#REF!+#REF!+#REF!+#REF!=0,"",'CONSOMMATIONS FACTURES'!#REF!+#REF!+#REF!+#REF!)</f>
        <v>#REF!</v>
      </c>
      <c r="AA31" s="35" t="e">
        <f>IF('CONSOMMATIONS FACTURES'!#REF!+#REF!+#REF!+#REF!=0,"",'CONSOMMATIONS FACTURES'!#REF!+#REF!+#REF!+#REF!)</f>
        <v>#REF!</v>
      </c>
      <c r="AB31" s="35" t="e">
        <f>IF('CONSOMMATIONS FACTURES'!#REF!+#REF!+#REF!+#REF!=0,"",'CONSOMMATIONS FACTURES'!#REF!+#REF!+#REF!+#REF!)</f>
        <v>#REF!</v>
      </c>
      <c r="AC31" s="52"/>
      <c r="AD31" s="56" t="e">
        <f t="shared" si="0"/>
        <v>#REF!</v>
      </c>
      <c r="AE31" s="56" t="e">
        <f t="shared" si="1"/>
        <v>#REF!</v>
      </c>
      <c r="AF31" s="57" t="e">
        <f t="shared" si="2"/>
        <v>#REF!</v>
      </c>
      <c r="AG31" s="57" t="e">
        <f t="shared" si="3"/>
        <v>#REF!</v>
      </c>
      <c r="AH31" s="57" t="e">
        <f t="shared" si="4"/>
        <v>#REF!</v>
      </c>
      <c r="AI31" s="57" t="e">
        <f t="shared" si="5"/>
        <v>#REF!</v>
      </c>
      <c r="AJ31" s="57" t="e">
        <f t="shared" si="6"/>
        <v>#REF!</v>
      </c>
      <c r="AK31" s="57" t="e">
        <f t="shared" si="7"/>
        <v>#REF!</v>
      </c>
      <c r="AL31" s="57" t="e">
        <f t="shared" si="8"/>
        <v>#REF!</v>
      </c>
      <c r="AM31" s="57" t="e">
        <f t="shared" si="9"/>
        <v>#REF!</v>
      </c>
      <c r="AN31" s="57" t="e">
        <f t="shared" si="10"/>
        <v>#REF!</v>
      </c>
      <c r="AO31" s="57" t="e">
        <f t="shared" si="11"/>
        <v>#REF!</v>
      </c>
      <c r="AP31" s="13" t="e">
        <f t="shared" si="12"/>
        <v>#REF!</v>
      </c>
    </row>
    <row r="32" spans="1:42" ht="15.6" customHeight="1" x14ac:dyDescent="0.25">
      <c r="A32" s="28"/>
      <c r="B32" s="16" t="e">
        <f>IF(PATRIMOINE!#REF!="","",PATRIMOINE!#REF!)</f>
        <v>#REF!</v>
      </c>
      <c r="C32" s="11" t="e">
        <f>IF(PATRIMOINE!#REF!="","",PATRIMOINE!#REF!)</f>
        <v>#REF!</v>
      </c>
      <c r="D32" s="11" t="e">
        <f>IF(PATRIMOINE!#REF!="","",PATRIMOINE!#REF!)</f>
        <v>#REF!</v>
      </c>
      <c r="E32" s="45" t="e">
        <f>IF(PATRIMOINE!#REF!="","",PATRIMOINE!#REF!)</f>
        <v>#REF!</v>
      </c>
      <c r="F32" s="45" t="e">
        <f>IF(PATRIMOINE!#REF!="","",PATRIMOINE!#REF!)</f>
        <v>#REF!</v>
      </c>
      <c r="G32" s="25" t="e">
        <f>IF('CONSOMMATIONS FACTURES'!#REF!+#REF!+#REF!+#REF!=0,"",'CONSOMMATIONS FACTURES'!#REF!+#REF!+#REF!+#REF!)</f>
        <v>#REF!</v>
      </c>
      <c r="H32" s="25" t="e">
        <f>IF('CONSOMMATIONS FACTURES'!#REF!+#REF!+#REF!+#REF!=0,"",'CONSOMMATIONS FACTURES'!#REF!+#REF!+#REF!+#REF!)</f>
        <v>#REF!</v>
      </c>
      <c r="I32" s="25" t="e">
        <f>IF('CONSOMMATIONS FACTURES'!#REF!+#REF!+#REF!+#REF!=0,"",'CONSOMMATIONS FACTURES'!#REF!+#REF!+#REF!+#REF!)</f>
        <v>#REF!</v>
      </c>
      <c r="J32" s="25" t="e">
        <f>IF('CONSOMMATIONS FACTURES'!#REF!+#REF!+#REF!+#REF!=0,"",'CONSOMMATIONS FACTURES'!#REF!+#REF!+#REF!+#REF!)</f>
        <v>#REF!</v>
      </c>
      <c r="K32" s="25" t="e">
        <f>IF('CONSOMMATIONS FACTURES'!#REF!+#REF!+#REF!+#REF!=0,"",'CONSOMMATIONS FACTURES'!#REF!+#REF!+#REF!+#REF!)</f>
        <v>#REF!</v>
      </c>
      <c r="L32" s="25" t="e">
        <f>IF('CONSOMMATIONS FACTURES'!#REF!+#REF!+#REF!+#REF!=0,"",'CONSOMMATIONS FACTURES'!#REF!+#REF!+#REF!+#REF!)</f>
        <v>#REF!</v>
      </c>
      <c r="M32" s="25" t="e">
        <f>IF('CONSOMMATIONS FACTURES'!#REF!+#REF!+#REF!+#REF!=0,"",'CONSOMMATIONS FACTURES'!#REF!+#REF!+#REF!+#REF!)</f>
        <v>#REF!</v>
      </c>
      <c r="N32" s="25" t="e">
        <f>IF('CONSOMMATIONS FACTURES'!#REF!+#REF!+#REF!+#REF!=0,"",'CONSOMMATIONS FACTURES'!#REF!+#REF!+#REF!+#REF!)</f>
        <v>#REF!</v>
      </c>
      <c r="O32" s="25" t="e">
        <f>IF('CONSOMMATIONS FACTURES'!#REF!+#REF!+#REF!+#REF!=0,"",'CONSOMMATIONS FACTURES'!#REF!+#REF!+#REF!+#REF!)</f>
        <v>#REF!</v>
      </c>
      <c r="P32" s="25" t="e">
        <f>IF('CONSOMMATIONS FACTURES'!#REF!+#REF!+#REF!+#REF!=0,"",'CONSOMMATIONS FACTURES'!#REF!+#REF!+#REF!+#REF!)</f>
        <v>#REF!</v>
      </c>
      <c r="Q32" s="25" t="e">
        <f>IF('CONSOMMATIONS FACTURES'!#REF!+#REF!+#REF!+#REF!=0,"",'CONSOMMATIONS FACTURES'!#REF!+#REF!+#REF!+#REF!)</f>
        <v>#REF!</v>
      </c>
      <c r="R32" s="35" t="e">
        <f>IF('CONSOMMATIONS FACTURES'!#REF!+#REF!+#REF!+#REF!=0,"",'CONSOMMATIONS FACTURES'!#REF!+#REF!+#REF!+#REF!)</f>
        <v>#REF!</v>
      </c>
      <c r="S32" s="35" t="e">
        <f>IF('CONSOMMATIONS FACTURES'!#REF!+#REF!+#REF!+#REF!=0,"",'CONSOMMATIONS FACTURES'!#REF!+#REF!+#REF!+#REF!)</f>
        <v>#REF!</v>
      </c>
      <c r="T32" s="35" t="e">
        <f>IF('CONSOMMATIONS FACTURES'!#REF!+#REF!+#REF!+#REF!=0,"",'CONSOMMATIONS FACTURES'!#REF!+#REF!+#REF!+#REF!)</f>
        <v>#REF!</v>
      </c>
      <c r="U32" s="35" t="e">
        <f>IF('CONSOMMATIONS FACTURES'!#REF!+#REF!+#REF!+#REF!=0,"",'CONSOMMATIONS FACTURES'!#REF!+#REF!+#REF!+#REF!)</f>
        <v>#REF!</v>
      </c>
      <c r="V32" s="35" t="e">
        <f>IF('CONSOMMATIONS FACTURES'!#REF!+#REF!+#REF!+#REF!=0,"",'CONSOMMATIONS FACTURES'!#REF!+#REF!+#REF!+#REF!)</f>
        <v>#REF!</v>
      </c>
      <c r="W32" s="35" t="e">
        <f>IF('CONSOMMATIONS FACTURES'!#REF!+#REF!+#REF!+#REF!=0,"",'CONSOMMATIONS FACTURES'!#REF!+#REF!+#REF!+#REF!)</f>
        <v>#REF!</v>
      </c>
      <c r="X32" s="35" t="e">
        <f>IF('CONSOMMATIONS FACTURES'!#REF!+#REF!+#REF!+#REF!=0,"",'CONSOMMATIONS FACTURES'!#REF!+#REF!+#REF!+#REF!)</f>
        <v>#REF!</v>
      </c>
      <c r="Y32" s="35" t="e">
        <f>IF('CONSOMMATIONS FACTURES'!#REF!+#REF!+#REF!+#REF!=0,"",'CONSOMMATIONS FACTURES'!#REF!+#REF!+#REF!+#REF!)</f>
        <v>#REF!</v>
      </c>
      <c r="Z32" s="35" t="e">
        <f>IF('CONSOMMATIONS FACTURES'!#REF!+#REF!+#REF!+#REF!=0,"",'CONSOMMATIONS FACTURES'!#REF!+#REF!+#REF!+#REF!)</f>
        <v>#REF!</v>
      </c>
      <c r="AA32" s="35" t="e">
        <f>IF('CONSOMMATIONS FACTURES'!#REF!+#REF!+#REF!+#REF!=0,"",'CONSOMMATIONS FACTURES'!#REF!+#REF!+#REF!+#REF!)</f>
        <v>#REF!</v>
      </c>
      <c r="AB32" s="35" t="e">
        <f>IF('CONSOMMATIONS FACTURES'!#REF!+#REF!+#REF!+#REF!=0,"",'CONSOMMATIONS FACTURES'!#REF!+#REF!+#REF!+#REF!)</f>
        <v>#REF!</v>
      </c>
      <c r="AC32" s="52"/>
      <c r="AD32" s="56" t="e">
        <f t="shared" si="0"/>
        <v>#REF!</v>
      </c>
      <c r="AE32" s="56" t="e">
        <f t="shared" si="1"/>
        <v>#REF!</v>
      </c>
      <c r="AF32" s="57" t="e">
        <f t="shared" si="2"/>
        <v>#REF!</v>
      </c>
      <c r="AG32" s="57" t="e">
        <f t="shared" si="3"/>
        <v>#REF!</v>
      </c>
      <c r="AH32" s="57" t="e">
        <f t="shared" si="4"/>
        <v>#REF!</v>
      </c>
      <c r="AI32" s="57" t="e">
        <f t="shared" si="5"/>
        <v>#REF!</v>
      </c>
      <c r="AJ32" s="57" t="e">
        <f t="shared" si="6"/>
        <v>#REF!</v>
      </c>
      <c r="AK32" s="57" t="e">
        <f t="shared" si="7"/>
        <v>#REF!</v>
      </c>
      <c r="AL32" s="57" t="e">
        <f t="shared" si="8"/>
        <v>#REF!</v>
      </c>
      <c r="AM32" s="57" t="e">
        <f t="shared" si="9"/>
        <v>#REF!</v>
      </c>
      <c r="AN32" s="57" t="e">
        <f t="shared" si="10"/>
        <v>#REF!</v>
      </c>
      <c r="AO32" s="57" t="e">
        <f t="shared" si="11"/>
        <v>#REF!</v>
      </c>
      <c r="AP32" s="13" t="e">
        <f t="shared" si="12"/>
        <v>#REF!</v>
      </c>
    </row>
    <row r="33" spans="1:42" ht="15.6" customHeight="1" x14ac:dyDescent="0.25">
      <c r="A33" s="28"/>
      <c r="B33" s="16" t="e">
        <f>IF(PATRIMOINE!#REF!="","",PATRIMOINE!#REF!)</f>
        <v>#REF!</v>
      </c>
      <c r="C33" s="11" t="e">
        <f>IF(PATRIMOINE!#REF!="","",PATRIMOINE!#REF!)</f>
        <v>#REF!</v>
      </c>
      <c r="D33" s="11" t="e">
        <f>IF(PATRIMOINE!#REF!="","",PATRIMOINE!#REF!)</f>
        <v>#REF!</v>
      </c>
      <c r="E33" s="45" t="e">
        <f>IF(PATRIMOINE!#REF!="","",PATRIMOINE!#REF!)</f>
        <v>#REF!</v>
      </c>
      <c r="F33" s="45" t="e">
        <f>IF(PATRIMOINE!#REF!="","",PATRIMOINE!#REF!)</f>
        <v>#REF!</v>
      </c>
      <c r="G33" s="25" t="e">
        <f>IF('CONSOMMATIONS FACTURES'!#REF!+#REF!+#REF!+#REF!=0,"",'CONSOMMATIONS FACTURES'!#REF!+#REF!+#REF!+#REF!)</f>
        <v>#REF!</v>
      </c>
      <c r="H33" s="25" t="e">
        <f>IF('CONSOMMATIONS FACTURES'!#REF!+#REF!+#REF!+#REF!=0,"",'CONSOMMATIONS FACTURES'!#REF!+#REF!+#REF!+#REF!)</f>
        <v>#REF!</v>
      </c>
      <c r="I33" s="25" t="e">
        <f>IF('CONSOMMATIONS FACTURES'!#REF!+#REF!+#REF!+#REF!=0,"",'CONSOMMATIONS FACTURES'!#REF!+#REF!+#REF!+#REF!)</f>
        <v>#REF!</v>
      </c>
      <c r="J33" s="25" t="e">
        <f>IF('CONSOMMATIONS FACTURES'!#REF!+#REF!+#REF!+#REF!=0,"",'CONSOMMATIONS FACTURES'!#REF!+#REF!+#REF!+#REF!)</f>
        <v>#REF!</v>
      </c>
      <c r="K33" s="25" t="e">
        <f>IF('CONSOMMATIONS FACTURES'!#REF!+#REF!+#REF!+#REF!=0,"",'CONSOMMATIONS FACTURES'!#REF!+#REF!+#REF!+#REF!)</f>
        <v>#REF!</v>
      </c>
      <c r="L33" s="25" t="e">
        <f>IF('CONSOMMATIONS FACTURES'!#REF!+#REF!+#REF!+#REF!=0,"",'CONSOMMATIONS FACTURES'!#REF!+#REF!+#REF!+#REF!)</f>
        <v>#REF!</v>
      </c>
      <c r="M33" s="25" t="e">
        <f>IF('CONSOMMATIONS FACTURES'!#REF!+#REF!+#REF!+#REF!=0,"",'CONSOMMATIONS FACTURES'!#REF!+#REF!+#REF!+#REF!)</f>
        <v>#REF!</v>
      </c>
      <c r="N33" s="25" t="e">
        <f>IF('CONSOMMATIONS FACTURES'!#REF!+#REF!+#REF!+#REF!=0,"",'CONSOMMATIONS FACTURES'!#REF!+#REF!+#REF!+#REF!)</f>
        <v>#REF!</v>
      </c>
      <c r="O33" s="25" t="e">
        <f>IF('CONSOMMATIONS FACTURES'!#REF!+#REF!+#REF!+#REF!=0,"",'CONSOMMATIONS FACTURES'!#REF!+#REF!+#REF!+#REF!)</f>
        <v>#REF!</v>
      </c>
      <c r="P33" s="25" t="e">
        <f>IF('CONSOMMATIONS FACTURES'!#REF!+#REF!+#REF!+#REF!=0,"",'CONSOMMATIONS FACTURES'!#REF!+#REF!+#REF!+#REF!)</f>
        <v>#REF!</v>
      </c>
      <c r="Q33" s="25" t="e">
        <f>IF('CONSOMMATIONS FACTURES'!#REF!+#REF!+#REF!+#REF!=0,"",'CONSOMMATIONS FACTURES'!#REF!+#REF!+#REF!+#REF!)</f>
        <v>#REF!</v>
      </c>
      <c r="R33" s="35" t="e">
        <f>IF('CONSOMMATIONS FACTURES'!#REF!+#REF!+#REF!+#REF!=0,"",'CONSOMMATIONS FACTURES'!#REF!+#REF!+#REF!+#REF!)</f>
        <v>#REF!</v>
      </c>
      <c r="S33" s="35" t="e">
        <f>IF('CONSOMMATIONS FACTURES'!#REF!+#REF!+#REF!+#REF!=0,"",'CONSOMMATIONS FACTURES'!#REF!+#REF!+#REF!+#REF!)</f>
        <v>#REF!</v>
      </c>
      <c r="T33" s="35" t="e">
        <f>IF('CONSOMMATIONS FACTURES'!#REF!+#REF!+#REF!+#REF!=0,"",'CONSOMMATIONS FACTURES'!#REF!+#REF!+#REF!+#REF!)</f>
        <v>#REF!</v>
      </c>
      <c r="U33" s="35" t="e">
        <f>IF('CONSOMMATIONS FACTURES'!#REF!+#REF!+#REF!+#REF!=0,"",'CONSOMMATIONS FACTURES'!#REF!+#REF!+#REF!+#REF!)</f>
        <v>#REF!</v>
      </c>
      <c r="V33" s="35" t="e">
        <f>IF('CONSOMMATIONS FACTURES'!#REF!+#REF!+#REF!+#REF!=0,"",'CONSOMMATIONS FACTURES'!#REF!+#REF!+#REF!+#REF!)</f>
        <v>#REF!</v>
      </c>
      <c r="W33" s="35" t="e">
        <f>IF('CONSOMMATIONS FACTURES'!#REF!+#REF!+#REF!+#REF!=0,"",'CONSOMMATIONS FACTURES'!#REF!+#REF!+#REF!+#REF!)</f>
        <v>#REF!</v>
      </c>
      <c r="X33" s="35" t="e">
        <f>IF('CONSOMMATIONS FACTURES'!#REF!+#REF!+#REF!+#REF!=0,"",'CONSOMMATIONS FACTURES'!#REF!+#REF!+#REF!+#REF!)</f>
        <v>#REF!</v>
      </c>
      <c r="Y33" s="35" t="e">
        <f>IF('CONSOMMATIONS FACTURES'!#REF!+#REF!+#REF!+#REF!=0,"",'CONSOMMATIONS FACTURES'!#REF!+#REF!+#REF!+#REF!)</f>
        <v>#REF!</v>
      </c>
      <c r="Z33" s="35" t="e">
        <f>IF('CONSOMMATIONS FACTURES'!#REF!+#REF!+#REF!+#REF!=0,"",'CONSOMMATIONS FACTURES'!#REF!+#REF!+#REF!+#REF!)</f>
        <v>#REF!</v>
      </c>
      <c r="AA33" s="35" t="e">
        <f>IF('CONSOMMATIONS FACTURES'!#REF!+#REF!+#REF!+#REF!=0,"",'CONSOMMATIONS FACTURES'!#REF!+#REF!+#REF!+#REF!)</f>
        <v>#REF!</v>
      </c>
      <c r="AB33" s="35" t="e">
        <f>IF('CONSOMMATIONS FACTURES'!#REF!+#REF!+#REF!+#REF!=0,"",'CONSOMMATIONS FACTURES'!#REF!+#REF!+#REF!+#REF!)</f>
        <v>#REF!</v>
      </c>
      <c r="AC33" s="52"/>
      <c r="AD33" s="56" t="e">
        <f t="shared" si="0"/>
        <v>#REF!</v>
      </c>
      <c r="AE33" s="56" t="e">
        <f t="shared" si="1"/>
        <v>#REF!</v>
      </c>
      <c r="AF33" s="57" t="e">
        <f t="shared" si="2"/>
        <v>#REF!</v>
      </c>
      <c r="AG33" s="57" t="e">
        <f t="shared" si="3"/>
        <v>#REF!</v>
      </c>
      <c r="AH33" s="57" t="e">
        <f t="shared" si="4"/>
        <v>#REF!</v>
      </c>
      <c r="AI33" s="57" t="e">
        <f t="shared" si="5"/>
        <v>#REF!</v>
      </c>
      <c r="AJ33" s="57" t="e">
        <f t="shared" si="6"/>
        <v>#REF!</v>
      </c>
      <c r="AK33" s="57" t="e">
        <f t="shared" si="7"/>
        <v>#REF!</v>
      </c>
      <c r="AL33" s="57" t="e">
        <f t="shared" si="8"/>
        <v>#REF!</v>
      </c>
      <c r="AM33" s="57" t="e">
        <f t="shared" si="9"/>
        <v>#REF!</v>
      </c>
      <c r="AN33" s="57" t="e">
        <f t="shared" si="10"/>
        <v>#REF!</v>
      </c>
      <c r="AO33" s="57" t="e">
        <f t="shared" si="11"/>
        <v>#REF!</v>
      </c>
      <c r="AP33" s="13" t="e">
        <f t="shared" si="12"/>
        <v>#REF!</v>
      </c>
    </row>
    <row r="34" spans="1:42" ht="15.6" customHeight="1" x14ac:dyDescent="0.25">
      <c r="A34" s="28"/>
      <c r="B34" s="16" t="e">
        <f>IF(PATRIMOINE!#REF!="","",PATRIMOINE!#REF!)</f>
        <v>#REF!</v>
      </c>
      <c r="C34" s="11" t="e">
        <f>IF(PATRIMOINE!#REF!="","",PATRIMOINE!#REF!)</f>
        <v>#REF!</v>
      </c>
      <c r="D34" s="11" t="e">
        <f>IF(PATRIMOINE!#REF!="","",PATRIMOINE!#REF!)</f>
        <v>#REF!</v>
      </c>
      <c r="E34" s="45" t="e">
        <f>IF(PATRIMOINE!#REF!="","",PATRIMOINE!#REF!)</f>
        <v>#REF!</v>
      </c>
      <c r="F34" s="45" t="e">
        <f>IF(PATRIMOINE!#REF!="","",PATRIMOINE!#REF!)</f>
        <v>#REF!</v>
      </c>
      <c r="G34" s="25" t="e">
        <f>IF('CONSOMMATIONS FACTURES'!#REF!+#REF!+#REF!+#REF!=0,"",'CONSOMMATIONS FACTURES'!#REF!+#REF!+#REF!+#REF!)</f>
        <v>#REF!</v>
      </c>
      <c r="H34" s="25" t="e">
        <f>IF('CONSOMMATIONS FACTURES'!#REF!+#REF!+#REF!+#REF!=0,"",'CONSOMMATIONS FACTURES'!#REF!+#REF!+#REF!+#REF!)</f>
        <v>#REF!</v>
      </c>
      <c r="I34" s="25" t="e">
        <f>IF('CONSOMMATIONS FACTURES'!#REF!+#REF!+#REF!+#REF!=0,"",'CONSOMMATIONS FACTURES'!#REF!+#REF!+#REF!+#REF!)</f>
        <v>#REF!</v>
      </c>
      <c r="J34" s="25" t="e">
        <f>IF('CONSOMMATIONS FACTURES'!#REF!+#REF!+#REF!+#REF!=0,"",'CONSOMMATIONS FACTURES'!#REF!+#REF!+#REF!+#REF!)</f>
        <v>#REF!</v>
      </c>
      <c r="K34" s="25" t="e">
        <f>IF('CONSOMMATIONS FACTURES'!#REF!+#REF!+#REF!+#REF!=0,"",'CONSOMMATIONS FACTURES'!#REF!+#REF!+#REF!+#REF!)</f>
        <v>#REF!</v>
      </c>
      <c r="L34" s="25" t="e">
        <f>IF('CONSOMMATIONS FACTURES'!#REF!+#REF!+#REF!+#REF!=0,"",'CONSOMMATIONS FACTURES'!#REF!+#REF!+#REF!+#REF!)</f>
        <v>#REF!</v>
      </c>
      <c r="M34" s="25" t="e">
        <f>IF('CONSOMMATIONS FACTURES'!#REF!+#REF!+#REF!+#REF!=0,"",'CONSOMMATIONS FACTURES'!#REF!+#REF!+#REF!+#REF!)</f>
        <v>#REF!</v>
      </c>
      <c r="N34" s="25" t="e">
        <f>IF('CONSOMMATIONS FACTURES'!#REF!+#REF!+#REF!+#REF!=0,"",'CONSOMMATIONS FACTURES'!#REF!+#REF!+#REF!+#REF!)</f>
        <v>#REF!</v>
      </c>
      <c r="O34" s="25" t="e">
        <f>IF('CONSOMMATIONS FACTURES'!#REF!+#REF!+#REF!+#REF!=0,"",'CONSOMMATIONS FACTURES'!#REF!+#REF!+#REF!+#REF!)</f>
        <v>#REF!</v>
      </c>
      <c r="P34" s="25" t="e">
        <f>IF('CONSOMMATIONS FACTURES'!#REF!+#REF!+#REF!+#REF!=0,"",'CONSOMMATIONS FACTURES'!#REF!+#REF!+#REF!+#REF!)</f>
        <v>#REF!</v>
      </c>
      <c r="Q34" s="25" t="e">
        <f>IF('CONSOMMATIONS FACTURES'!#REF!+#REF!+#REF!+#REF!=0,"",'CONSOMMATIONS FACTURES'!#REF!+#REF!+#REF!+#REF!)</f>
        <v>#REF!</v>
      </c>
      <c r="R34" s="35" t="e">
        <f>IF('CONSOMMATIONS FACTURES'!#REF!+#REF!+#REF!+#REF!=0,"",'CONSOMMATIONS FACTURES'!#REF!+#REF!+#REF!+#REF!)</f>
        <v>#REF!</v>
      </c>
      <c r="S34" s="35" t="e">
        <f>IF('CONSOMMATIONS FACTURES'!#REF!+#REF!+#REF!+#REF!=0,"",'CONSOMMATIONS FACTURES'!#REF!+#REF!+#REF!+#REF!)</f>
        <v>#REF!</v>
      </c>
      <c r="T34" s="35" t="e">
        <f>IF('CONSOMMATIONS FACTURES'!#REF!+#REF!+#REF!+#REF!=0,"",'CONSOMMATIONS FACTURES'!#REF!+#REF!+#REF!+#REF!)</f>
        <v>#REF!</v>
      </c>
      <c r="U34" s="35" t="e">
        <f>IF('CONSOMMATIONS FACTURES'!#REF!+#REF!+#REF!+#REF!=0,"",'CONSOMMATIONS FACTURES'!#REF!+#REF!+#REF!+#REF!)</f>
        <v>#REF!</v>
      </c>
      <c r="V34" s="35" t="e">
        <f>IF('CONSOMMATIONS FACTURES'!#REF!+#REF!+#REF!+#REF!=0,"",'CONSOMMATIONS FACTURES'!#REF!+#REF!+#REF!+#REF!)</f>
        <v>#REF!</v>
      </c>
      <c r="W34" s="35" t="e">
        <f>IF('CONSOMMATIONS FACTURES'!#REF!+#REF!+#REF!+#REF!=0,"",'CONSOMMATIONS FACTURES'!#REF!+#REF!+#REF!+#REF!)</f>
        <v>#REF!</v>
      </c>
      <c r="X34" s="35" t="e">
        <f>IF('CONSOMMATIONS FACTURES'!#REF!+#REF!+#REF!+#REF!=0,"",'CONSOMMATIONS FACTURES'!#REF!+#REF!+#REF!+#REF!)</f>
        <v>#REF!</v>
      </c>
      <c r="Y34" s="35" t="e">
        <f>IF('CONSOMMATIONS FACTURES'!#REF!+#REF!+#REF!+#REF!=0,"",'CONSOMMATIONS FACTURES'!#REF!+#REF!+#REF!+#REF!)</f>
        <v>#REF!</v>
      </c>
      <c r="Z34" s="35" t="e">
        <f>IF('CONSOMMATIONS FACTURES'!#REF!+#REF!+#REF!+#REF!=0,"",'CONSOMMATIONS FACTURES'!#REF!+#REF!+#REF!+#REF!)</f>
        <v>#REF!</v>
      </c>
      <c r="AA34" s="35" t="e">
        <f>IF('CONSOMMATIONS FACTURES'!#REF!+#REF!+#REF!+#REF!=0,"",'CONSOMMATIONS FACTURES'!#REF!+#REF!+#REF!+#REF!)</f>
        <v>#REF!</v>
      </c>
      <c r="AB34" s="35" t="e">
        <f>IF('CONSOMMATIONS FACTURES'!#REF!+#REF!+#REF!+#REF!=0,"",'CONSOMMATIONS FACTURES'!#REF!+#REF!+#REF!+#REF!)</f>
        <v>#REF!</v>
      </c>
      <c r="AC34" s="52"/>
      <c r="AD34" s="56" t="e">
        <f t="shared" si="0"/>
        <v>#REF!</v>
      </c>
      <c r="AE34" s="56" t="e">
        <f t="shared" si="1"/>
        <v>#REF!</v>
      </c>
      <c r="AF34" s="57" t="e">
        <f t="shared" si="2"/>
        <v>#REF!</v>
      </c>
      <c r="AG34" s="57" t="e">
        <f t="shared" si="3"/>
        <v>#REF!</v>
      </c>
      <c r="AH34" s="57" t="e">
        <f t="shared" si="4"/>
        <v>#REF!</v>
      </c>
      <c r="AI34" s="57" t="e">
        <f t="shared" si="5"/>
        <v>#REF!</v>
      </c>
      <c r="AJ34" s="57" t="e">
        <f t="shared" si="6"/>
        <v>#REF!</v>
      </c>
      <c r="AK34" s="57" t="e">
        <f t="shared" si="7"/>
        <v>#REF!</v>
      </c>
      <c r="AL34" s="57" t="e">
        <f t="shared" si="8"/>
        <v>#REF!</v>
      </c>
      <c r="AM34" s="57" t="e">
        <f t="shared" si="9"/>
        <v>#REF!</v>
      </c>
      <c r="AN34" s="57" t="e">
        <f t="shared" si="10"/>
        <v>#REF!</v>
      </c>
      <c r="AO34" s="57" t="e">
        <f t="shared" si="11"/>
        <v>#REF!</v>
      </c>
      <c r="AP34" s="13" t="e">
        <f t="shared" si="12"/>
        <v>#REF!</v>
      </c>
    </row>
    <row r="35" spans="1:42" ht="15.6" customHeight="1" x14ac:dyDescent="0.25">
      <c r="A35" s="28"/>
      <c r="B35" s="16" t="e">
        <f>IF(PATRIMOINE!#REF!="","",PATRIMOINE!#REF!)</f>
        <v>#REF!</v>
      </c>
      <c r="C35" s="11" t="e">
        <f>IF(PATRIMOINE!#REF!="","",PATRIMOINE!#REF!)</f>
        <v>#REF!</v>
      </c>
      <c r="D35" s="11" t="e">
        <f>IF(PATRIMOINE!#REF!="","",PATRIMOINE!#REF!)</f>
        <v>#REF!</v>
      </c>
      <c r="E35" s="45" t="e">
        <f>IF(PATRIMOINE!#REF!="","",PATRIMOINE!#REF!)</f>
        <v>#REF!</v>
      </c>
      <c r="F35" s="45" t="e">
        <f>IF(PATRIMOINE!#REF!="","",PATRIMOINE!#REF!)</f>
        <v>#REF!</v>
      </c>
      <c r="G35" s="25" t="e">
        <f>IF('CONSOMMATIONS FACTURES'!#REF!+#REF!+#REF!+#REF!=0,"",'CONSOMMATIONS FACTURES'!#REF!+#REF!+#REF!+#REF!)</f>
        <v>#REF!</v>
      </c>
      <c r="H35" s="25" t="e">
        <f>IF('CONSOMMATIONS FACTURES'!#REF!+#REF!+#REF!+#REF!=0,"",'CONSOMMATIONS FACTURES'!#REF!+#REF!+#REF!+#REF!)</f>
        <v>#REF!</v>
      </c>
      <c r="I35" s="25" t="e">
        <f>IF('CONSOMMATIONS FACTURES'!#REF!+#REF!+#REF!+#REF!=0,"",'CONSOMMATIONS FACTURES'!#REF!+#REF!+#REF!+#REF!)</f>
        <v>#REF!</v>
      </c>
      <c r="J35" s="25" t="e">
        <f>IF('CONSOMMATIONS FACTURES'!#REF!+#REF!+#REF!+#REF!=0,"",'CONSOMMATIONS FACTURES'!#REF!+#REF!+#REF!+#REF!)</f>
        <v>#REF!</v>
      </c>
      <c r="K35" s="25" t="e">
        <f>IF('CONSOMMATIONS FACTURES'!#REF!+#REF!+#REF!+#REF!=0,"",'CONSOMMATIONS FACTURES'!#REF!+#REF!+#REF!+#REF!)</f>
        <v>#REF!</v>
      </c>
      <c r="L35" s="25" t="e">
        <f>IF('CONSOMMATIONS FACTURES'!#REF!+#REF!+#REF!+#REF!=0,"",'CONSOMMATIONS FACTURES'!#REF!+#REF!+#REF!+#REF!)</f>
        <v>#REF!</v>
      </c>
      <c r="M35" s="25" t="e">
        <f>IF('CONSOMMATIONS FACTURES'!#REF!+#REF!+#REF!+#REF!=0,"",'CONSOMMATIONS FACTURES'!#REF!+#REF!+#REF!+#REF!)</f>
        <v>#REF!</v>
      </c>
      <c r="N35" s="25" t="e">
        <f>IF('CONSOMMATIONS FACTURES'!#REF!+#REF!+#REF!+#REF!=0,"",'CONSOMMATIONS FACTURES'!#REF!+#REF!+#REF!+#REF!)</f>
        <v>#REF!</v>
      </c>
      <c r="O35" s="25" t="e">
        <f>IF('CONSOMMATIONS FACTURES'!#REF!+#REF!+#REF!+#REF!=0,"",'CONSOMMATIONS FACTURES'!#REF!+#REF!+#REF!+#REF!)</f>
        <v>#REF!</v>
      </c>
      <c r="P35" s="25" t="e">
        <f>IF('CONSOMMATIONS FACTURES'!#REF!+#REF!+#REF!+#REF!=0,"",'CONSOMMATIONS FACTURES'!#REF!+#REF!+#REF!+#REF!)</f>
        <v>#REF!</v>
      </c>
      <c r="Q35" s="25" t="e">
        <f>IF('CONSOMMATIONS FACTURES'!#REF!+#REF!+#REF!+#REF!=0,"",'CONSOMMATIONS FACTURES'!#REF!+#REF!+#REF!+#REF!)</f>
        <v>#REF!</v>
      </c>
      <c r="R35" s="35" t="e">
        <f>IF('CONSOMMATIONS FACTURES'!#REF!+#REF!+#REF!+#REF!=0,"",'CONSOMMATIONS FACTURES'!#REF!+#REF!+#REF!+#REF!)</f>
        <v>#REF!</v>
      </c>
      <c r="S35" s="35" t="e">
        <f>IF('CONSOMMATIONS FACTURES'!#REF!+#REF!+#REF!+#REF!=0,"",'CONSOMMATIONS FACTURES'!#REF!+#REF!+#REF!+#REF!)</f>
        <v>#REF!</v>
      </c>
      <c r="T35" s="35" t="e">
        <f>IF('CONSOMMATIONS FACTURES'!#REF!+#REF!+#REF!+#REF!=0,"",'CONSOMMATIONS FACTURES'!#REF!+#REF!+#REF!+#REF!)</f>
        <v>#REF!</v>
      </c>
      <c r="U35" s="35" t="e">
        <f>IF('CONSOMMATIONS FACTURES'!#REF!+#REF!+#REF!+#REF!=0,"",'CONSOMMATIONS FACTURES'!#REF!+#REF!+#REF!+#REF!)</f>
        <v>#REF!</v>
      </c>
      <c r="V35" s="35" t="e">
        <f>IF('CONSOMMATIONS FACTURES'!#REF!+#REF!+#REF!+#REF!=0,"",'CONSOMMATIONS FACTURES'!#REF!+#REF!+#REF!+#REF!)</f>
        <v>#REF!</v>
      </c>
      <c r="W35" s="35" t="e">
        <f>IF('CONSOMMATIONS FACTURES'!#REF!+#REF!+#REF!+#REF!=0,"",'CONSOMMATIONS FACTURES'!#REF!+#REF!+#REF!+#REF!)</f>
        <v>#REF!</v>
      </c>
      <c r="X35" s="35" t="e">
        <f>IF('CONSOMMATIONS FACTURES'!#REF!+#REF!+#REF!+#REF!=0,"",'CONSOMMATIONS FACTURES'!#REF!+#REF!+#REF!+#REF!)</f>
        <v>#REF!</v>
      </c>
      <c r="Y35" s="35" t="e">
        <f>IF('CONSOMMATIONS FACTURES'!#REF!+#REF!+#REF!+#REF!=0,"",'CONSOMMATIONS FACTURES'!#REF!+#REF!+#REF!+#REF!)</f>
        <v>#REF!</v>
      </c>
      <c r="Z35" s="35" t="e">
        <f>IF('CONSOMMATIONS FACTURES'!#REF!+#REF!+#REF!+#REF!=0,"",'CONSOMMATIONS FACTURES'!#REF!+#REF!+#REF!+#REF!)</f>
        <v>#REF!</v>
      </c>
      <c r="AA35" s="35" t="e">
        <f>IF('CONSOMMATIONS FACTURES'!#REF!+#REF!+#REF!+#REF!=0,"",'CONSOMMATIONS FACTURES'!#REF!+#REF!+#REF!+#REF!)</f>
        <v>#REF!</v>
      </c>
      <c r="AB35" s="35" t="e">
        <f>IF('CONSOMMATIONS FACTURES'!#REF!+#REF!+#REF!+#REF!=0,"",'CONSOMMATIONS FACTURES'!#REF!+#REF!+#REF!+#REF!)</f>
        <v>#REF!</v>
      </c>
      <c r="AC35" s="52"/>
      <c r="AD35" s="56" t="e">
        <f t="shared" si="0"/>
        <v>#REF!</v>
      </c>
      <c r="AE35" s="56" t="e">
        <f t="shared" si="1"/>
        <v>#REF!</v>
      </c>
      <c r="AF35" s="57" t="e">
        <f t="shared" si="2"/>
        <v>#REF!</v>
      </c>
      <c r="AG35" s="57" t="e">
        <f t="shared" si="3"/>
        <v>#REF!</v>
      </c>
      <c r="AH35" s="57" t="e">
        <f t="shared" si="4"/>
        <v>#REF!</v>
      </c>
      <c r="AI35" s="57" t="e">
        <f t="shared" si="5"/>
        <v>#REF!</v>
      </c>
      <c r="AJ35" s="57" t="e">
        <f t="shared" si="6"/>
        <v>#REF!</v>
      </c>
      <c r="AK35" s="57" t="e">
        <f t="shared" si="7"/>
        <v>#REF!</v>
      </c>
      <c r="AL35" s="57" t="e">
        <f t="shared" si="8"/>
        <v>#REF!</v>
      </c>
      <c r="AM35" s="57" t="e">
        <f t="shared" si="9"/>
        <v>#REF!</v>
      </c>
      <c r="AN35" s="57" t="e">
        <f t="shared" si="10"/>
        <v>#REF!</v>
      </c>
      <c r="AO35" s="57" t="e">
        <f t="shared" si="11"/>
        <v>#REF!</v>
      </c>
      <c r="AP35" s="13" t="e">
        <f t="shared" si="12"/>
        <v>#REF!</v>
      </c>
    </row>
    <row r="36" spans="1:42" ht="15.6" customHeight="1" x14ac:dyDescent="0.25">
      <c r="A36" s="28"/>
      <c r="B36" s="16" t="e">
        <f>IF(PATRIMOINE!#REF!="","",PATRIMOINE!#REF!)</f>
        <v>#REF!</v>
      </c>
      <c r="C36" s="11" t="e">
        <f>IF(PATRIMOINE!#REF!="","",PATRIMOINE!#REF!)</f>
        <v>#REF!</v>
      </c>
      <c r="D36" s="11" t="e">
        <f>IF(PATRIMOINE!#REF!="","",PATRIMOINE!#REF!)</f>
        <v>#REF!</v>
      </c>
      <c r="E36" s="45" t="e">
        <f>IF(PATRIMOINE!#REF!="","",PATRIMOINE!#REF!)</f>
        <v>#REF!</v>
      </c>
      <c r="F36" s="45" t="e">
        <f>IF(PATRIMOINE!#REF!="","",PATRIMOINE!#REF!)</f>
        <v>#REF!</v>
      </c>
      <c r="G36" s="25" t="e">
        <f>IF('CONSOMMATIONS FACTURES'!#REF!+#REF!+#REF!+#REF!=0,"",'CONSOMMATIONS FACTURES'!#REF!+#REF!+#REF!+#REF!)</f>
        <v>#REF!</v>
      </c>
      <c r="H36" s="25" t="e">
        <f>IF('CONSOMMATIONS FACTURES'!#REF!+#REF!+#REF!+#REF!=0,"",'CONSOMMATIONS FACTURES'!#REF!+#REF!+#REF!+#REF!)</f>
        <v>#REF!</v>
      </c>
      <c r="I36" s="25" t="e">
        <f>IF('CONSOMMATIONS FACTURES'!#REF!+#REF!+#REF!+#REF!=0,"",'CONSOMMATIONS FACTURES'!#REF!+#REF!+#REF!+#REF!)</f>
        <v>#REF!</v>
      </c>
      <c r="J36" s="25" t="e">
        <f>IF('CONSOMMATIONS FACTURES'!#REF!+#REF!+#REF!+#REF!=0,"",'CONSOMMATIONS FACTURES'!#REF!+#REF!+#REF!+#REF!)</f>
        <v>#REF!</v>
      </c>
      <c r="K36" s="25" t="e">
        <f>IF('CONSOMMATIONS FACTURES'!#REF!+#REF!+#REF!+#REF!=0,"",'CONSOMMATIONS FACTURES'!#REF!+#REF!+#REF!+#REF!)</f>
        <v>#REF!</v>
      </c>
      <c r="L36" s="25" t="e">
        <f>IF('CONSOMMATIONS FACTURES'!#REF!+#REF!+#REF!+#REF!=0,"",'CONSOMMATIONS FACTURES'!#REF!+#REF!+#REF!+#REF!)</f>
        <v>#REF!</v>
      </c>
      <c r="M36" s="25" t="e">
        <f>IF('CONSOMMATIONS FACTURES'!#REF!+#REF!+#REF!+#REF!=0,"",'CONSOMMATIONS FACTURES'!#REF!+#REF!+#REF!+#REF!)</f>
        <v>#REF!</v>
      </c>
      <c r="N36" s="25" t="e">
        <f>IF('CONSOMMATIONS FACTURES'!#REF!+#REF!+#REF!+#REF!=0,"",'CONSOMMATIONS FACTURES'!#REF!+#REF!+#REF!+#REF!)</f>
        <v>#REF!</v>
      </c>
      <c r="O36" s="25" t="e">
        <f>IF('CONSOMMATIONS FACTURES'!#REF!+#REF!+#REF!+#REF!=0,"",'CONSOMMATIONS FACTURES'!#REF!+#REF!+#REF!+#REF!)</f>
        <v>#REF!</v>
      </c>
      <c r="P36" s="25" t="e">
        <f>IF('CONSOMMATIONS FACTURES'!#REF!+#REF!+#REF!+#REF!=0,"",'CONSOMMATIONS FACTURES'!#REF!+#REF!+#REF!+#REF!)</f>
        <v>#REF!</v>
      </c>
      <c r="Q36" s="25" t="e">
        <f>IF('CONSOMMATIONS FACTURES'!#REF!+#REF!+#REF!+#REF!=0,"",'CONSOMMATIONS FACTURES'!#REF!+#REF!+#REF!+#REF!)</f>
        <v>#REF!</v>
      </c>
      <c r="R36" s="35" t="e">
        <f>IF('CONSOMMATIONS FACTURES'!#REF!+#REF!+#REF!+#REF!=0,"",'CONSOMMATIONS FACTURES'!#REF!+#REF!+#REF!+#REF!)</f>
        <v>#REF!</v>
      </c>
      <c r="S36" s="35" t="e">
        <f>IF('CONSOMMATIONS FACTURES'!#REF!+#REF!+#REF!+#REF!=0,"",'CONSOMMATIONS FACTURES'!#REF!+#REF!+#REF!+#REF!)</f>
        <v>#REF!</v>
      </c>
      <c r="T36" s="35" t="e">
        <f>IF('CONSOMMATIONS FACTURES'!#REF!+#REF!+#REF!+#REF!=0,"",'CONSOMMATIONS FACTURES'!#REF!+#REF!+#REF!+#REF!)</f>
        <v>#REF!</v>
      </c>
      <c r="U36" s="35" t="e">
        <f>IF('CONSOMMATIONS FACTURES'!#REF!+#REF!+#REF!+#REF!=0,"",'CONSOMMATIONS FACTURES'!#REF!+#REF!+#REF!+#REF!)</f>
        <v>#REF!</v>
      </c>
      <c r="V36" s="35" t="e">
        <f>IF('CONSOMMATIONS FACTURES'!#REF!+#REF!+#REF!+#REF!=0,"",'CONSOMMATIONS FACTURES'!#REF!+#REF!+#REF!+#REF!)</f>
        <v>#REF!</v>
      </c>
      <c r="W36" s="35" t="e">
        <f>IF('CONSOMMATIONS FACTURES'!#REF!+#REF!+#REF!+#REF!=0,"",'CONSOMMATIONS FACTURES'!#REF!+#REF!+#REF!+#REF!)</f>
        <v>#REF!</v>
      </c>
      <c r="X36" s="35" t="e">
        <f>IF('CONSOMMATIONS FACTURES'!#REF!+#REF!+#REF!+#REF!=0,"",'CONSOMMATIONS FACTURES'!#REF!+#REF!+#REF!+#REF!)</f>
        <v>#REF!</v>
      </c>
      <c r="Y36" s="35" t="e">
        <f>IF('CONSOMMATIONS FACTURES'!#REF!+#REF!+#REF!+#REF!=0,"",'CONSOMMATIONS FACTURES'!#REF!+#REF!+#REF!+#REF!)</f>
        <v>#REF!</v>
      </c>
      <c r="Z36" s="35" t="e">
        <f>IF('CONSOMMATIONS FACTURES'!#REF!+#REF!+#REF!+#REF!=0,"",'CONSOMMATIONS FACTURES'!#REF!+#REF!+#REF!+#REF!)</f>
        <v>#REF!</v>
      </c>
      <c r="AA36" s="35" t="e">
        <f>IF('CONSOMMATIONS FACTURES'!#REF!+#REF!+#REF!+#REF!=0,"",'CONSOMMATIONS FACTURES'!#REF!+#REF!+#REF!+#REF!)</f>
        <v>#REF!</v>
      </c>
      <c r="AB36" s="35" t="e">
        <f>IF('CONSOMMATIONS FACTURES'!#REF!+#REF!+#REF!+#REF!=0,"",'CONSOMMATIONS FACTURES'!#REF!+#REF!+#REF!+#REF!)</f>
        <v>#REF!</v>
      </c>
      <c r="AC36" s="52"/>
      <c r="AD36" s="56" t="e">
        <f t="shared" si="0"/>
        <v>#REF!</v>
      </c>
      <c r="AE36" s="56" t="e">
        <f t="shared" si="1"/>
        <v>#REF!</v>
      </c>
      <c r="AF36" s="57" t="e">
        <f t="shared" si="2"/>
        <v>#REF!</v>
      </c>
      <c r="AG36" s="57" t="e">
        <f t="shared" si="3"/>
        <v>#REF!</v>
      </c>
      <c r="AH36" s="57" t="e">
        <f t="shared" si="4"/>
        <v>#REF!</v>
      </c>
      <c r="AI36" s="57" t="e">
        <f t="shared" si="5"/>
        <v>#REF!</v>
      </c>
      <c r="AJ36" s="57" t="e">
        <f t="shared" si="6"/>
        <v>#REF!</v>
      </c>
      <c r="AK36" s="57" t="e">
        <f t="shared" si="7"/>
        <v>#REF!</v>
      </c>
      <c r="AL36" s="57" t="e">
        <f t="shared" si="8"/>
        <v>#REF!</v>
      </c>
      <c r="AM36" s="57" t="e">
        <f t="shared" si="9"/>
        <v>#REF!</v>
      </c>
      <c r="AN36" s="57" t="e">
        <f t="shared" si="10"/>
        <v>#REF!</v>
      </c>
      <c r="AO36" s="57" t="e">
        <f t="shared" si="11"/>
        <v>#REF!</v>
      </c>
      <c r="AP36" s="13" t="e">
        <f t="shared" si="12"/>
        <v>#REF!</v>
      </c>
    </row>
    <row r="37" spans="1:42" ht="15.6" customHeight="1" x14ac:dyDescent="0.25">
      <c r="A37" s="28"/>
      <c r="B37" s="16" t="e">
        <f>IF(PATRIMOINE!#REF!="","",PATRIMOINE!#REF!)</f>
        <v>#REF!</v>
      </c>
      <c r="C37" s="11" t="e">
        <f>IF(PATRIMOINE!#REF!="","",PATRIMOINE!#REF!)</f>
        <v>#REF!</v>
      </c>
      <c r="D37" s="11" t="e">
        <f>IF(PATRIMOINE!#REF!="","",PATRIMOINE!#REF!)</f>
        <v>#REF!</v>
      </c>
      <c r="E37" s="45" t="e">
        <f>IF(PATRIMOINE!#REF!="","",PATRIMOINE!#REF!)</f>
        <v>#REF!</v>
      </c>
      <c r="F37" s="45" t="e">
        <f>IF(PATRIMOINE!#REF!="","",PATRIMOINE!#REF!)</f>
        <v>#REF!</v>
      </c>
      <c r="G37" s="25" t="e">
        <f>IF('CONSOMMATIONS FACTURES'!F9+#REF!+#REF!+#REF!=0,"",'CONSOMMATIONS FACTURES'!F9+#REF!+#REF!+#REF!)</f>
        <v>#REF!</v>
      </c>
      <c r="H37" s="25" t="e">
        <f>IF('CONSOMMATIONS FACTURES'!G9+#REF!+#REF!+#REF!=0,"",'CONSOMMATIONS FACTURES'!G9+#REF!+#REF!+#REF!)</f>
        <v>#REF!</v>
      </c>
      <c r="I37" s="25" t="e">
        <f>IF('CONSOMMATIONS FACTURES'!H9+#REF!+#REF!+#REF!=0,"",'CONSOMMATIONS FACTURES'!H9+#REF!+#REF!+#REF!)</f>
        <v>#REF!</v>
      </c>
      <c r="J37" s="25" t="e">
        <f>IF('CONSOMMATIONS FACTURES'!I9+#REF!+#REF!+#REF!=0,"",'CONSOMMATIONS FACTURES'!I9+#REF!+#REF!+#REF!)</f>
        <v>#REF!</v>
      </c>
      <c r="K37" s="25" t="e">
        <f>IF('CONSOMMATIONS FACTURES'!J9+#REF!+#REF!+#REF!=0,"",'CONSOMMATIONS FACTURES'!J9+#REF!+#REF!+#REF!)</f>
        <v>#REF!</v>
      </c>
      <c r="L37" s="25" t="e">
        <f>IF('CONSOMMATIONS FACTURES'!K9+#REF!+#REF!+#REF!=0,"",'CONSOMMATIONS FACTURES'!K9+#REF!+#REF!+#REF!)</f>
        <v>#REF!</v>
      </c>
      <c r="M37" s="25" t="e">
        <f>IF('CONSOMMATIONS FACTURES'!L9+#REF!+#REF!+#REF!=0,"",'CONSOMMATIONS FACTURES'!L9+#REF!+#REF!+#REF!)</f>
        <v>#REF!</v>
      </c>
      <c r="N37" s="25" t="e">
        <f>IF('CONSOMMATIONS FACTURES'!M13+#REF!+#REF!+#REF!=0,"",'CONSOMMATIONS FACTURES'!M13+#REF!+#REF!+#REF!)</f>
        <v>#REF!</v>
      </c>
      <c r="O37" s="25" t="e">
        <f>IF('CONSOMMATIONS FACTURES'!N9+#REF!+#REF!+#REF!=0,"",'CONSOMMATIONS FACTURES'!N9+#REF!+#REF!+#REF!)</f>
        <v>#REF!</v>
      </c>
      <c r="P37" s="25" t="e">
        <f>IF('CONSOMMATIONS FACTURES'!O9+#REF!+#REF!+#REF!=0,"",'CONSOMMATIONS FACTURES'!O9+#REF!+#REF!+#REF!)</f>
        <v>#REF!</v>
      </c>
      <c r="Q37" s="25" t="e">
        <f>IF('CONSOMMATIONS FACTURES'!P9+#REF!+#REF!+#REF!=0,"",'CONSOMMATIONS FACTURES'!P9+#REF!+#REF!+#REF!)</f>
        <v>#REF!</v>
      </c>
      <c r="R37" s="35" t="e">
        <f>IF('CONSOMMATIONS FACTURES'!AN9+#REF!+#REF!+#REF!=0,"",'CONSOMMATIONS FACTURES'!AN9+#REF!+#REF!+#REF!)</f>
        <v>#REF!</v>
      </c>
      <c r="S37" s="35" t="e">
        <f>IF('CONSOMMATIONS FACTURES'!AO9+#REF!+#REF!+#REF!=0,"",'CONSOMMATIONS FACTURES'!AO9+#REF!+#REF!+#REF!)</f>
        <v>#REF!</v>
      </c>
      <c r="T37" s="35" t="e">
        <f>IF('CONSOMMATIONS FACTURES'!AP9+#REF!+#REF!+#REF!=0,"",'CONSOMMATIONS FACTURES'!AP9+#REF!+#REF!+#REF!)</f>
        <v>#REF!</v>
      </c>
      <c r="U37" s="35" t="e">
        <f>IF('CONSOMMATIONS FACTURES'!AQ9+#REF!+#REF!+#REF!=0,"",'CONSOMMATIONS FACTURES'!AQ9+#REF!+#REF!+#REF!)</f>
        <v>#REF!</v>
      </c>
      <c r="V37" s="35" t="e">
        <f>IF('CONSOMMATIONS FACTURES'!AR9+#REF!+#REF!+#REF!=0,"",'CONSOMMATIONS FACTURES'!AR9+#REF!+#REF!+#REF!)</f>
        <v>#REF!</v>
      </c>
      <c r="W37" s="35" t="e">
        <f>IF('CONSOMMATIONS FACTURES'!AS9+#REF!+#REF!+#REF!=0,"",'CONSOMMATIONS FACTURES'!AS9+#REF!+#REF!+#REF!)</f>
        <v>#REF!</v>
      </c>
      <c r="X37" s="35" t="e">
        <f>IF('CONSOMMATIONS FACTURES'!AT9+#REF!+#REF!+#REF!=0,"",'CONSOMMATIONS FACTURES'!AT9+#REF!+#REF!+#REF!)</f>
        <v>#REF!</v>
      </c>
      <c r="Y37" s="35" t="e">
        <f>IF('CONSOMMATIONS FACTURES'!AU9+#REF!+#REF!+#REF!=0,"",'CONSOMMATIONS FACTURES'!AU9+#REF!+#REF!+#REF!)</f>
        <v>#REF!</v>
      </c>
      <c r="Z37" s="35" t="e">
        <f>IF('CONSOMMATIONS FACTURES'!AV9+#REF!+#REF!+#REF!=0,"",'CONSOMMATIONS FACTURES'!AV9+#REF!+#REF!+#REF!)</f>
        <v>#REF!</v>
      </c>
      <c r="AA37" s="35" t="e">
        <f>IF('CONSOMMATIONS FACTURES'!AW9+#REF!+#REF!+#REF!=0,"",'CONSOMMATIONS FACTURES'!AW9+#REF!+#REF!+#REF!)</f>
        <v>#REF!</v>
      </c>
      <c r="AB37" s="35" t="e">
        <f>IF('CONSOMMATIONS FACTURES'!AX9+#REF!+#REF!+#REF!=0,"",'CONSOMMATIONS FACTURES'!AX9+#REF!+#REF!+#REF!)</f>
        <v>#REF!</v>
      </c>
      <c r="AC37" s="52"/>
      <c r="AD37" s="56" t="e">
        <f t="shared" si="0"/>
        <v>#REF!</v>
      </c>
      <c r="AE37" s="56" t="e">
        <f t="shared" si="1"/>
        <v>#REF!</v>
      </c>
      <c r="AF37" s="57" t="e">
        <f t="shared" si="2"/>
        <v>#REF!</v>
      </c>
      <c r="AG37" s="57" t="e">
        <f t="shared" si="3"/>
        <v>#REF!</v>
      </c>
      <c r="AH37" s="57" t="e">
        <f t="shared" si="4"/>
        <v>#REF!</v>
      </c>
      <c r="AI37" s="57" t="e">
        <f t="shared" si="5"/>
        <v>#REF!</v>
      </c>
      <c r="AJ37" s="57" t="e">
        <f t="shared" si="6"/>
        <v>#REF!</v>
      </c>
      <c r="AK37" s="57" t="e">
        <f t="shared" si="7"/>
        <v>#REF!</v>
      </c>
      <c r="AL37" s="57" t="e">
        <f t="shared" si="8"/>
        <v>#REF!</v>
      </c>
      <c r="AM37" s="57" t="e">
        <f t="shared" si="9"/>
        <v>#REF!</v>
      </c>
      <c r="AN37" s="57" t="e">
        <f t="shared" si="10"/>
        <v>#REF!</v>
      </c>
      <c r="AO37" s="57" t="e">
        <f t="shared" si="11"/>
        <v>#REF!</v>
      </c>
      <c r="AP37" s="13" t="e">
        <f t="shared" si="12"/>
        <v>#REF!</v>
      </c>
    </row>
    <row r="38" spans="1:42" ht="15.6" customHeight="1" x14ac:dyDescent="0.25">
      <c r="A38" s="28"/>
      <c r="B38" s="16" t="e">
        <f>IF(PATRIMOINE!#REF!="","",PATRIMOINE!#REF!)</f>
        <v>#REF!</v>
      </c>
      <c r="C38" s="11" t="e">
        <f>IF(PATRIMOINE!#REF!="","",PATRIMOINE!#REF!)</f>
        <v>#REF!</v>
      </c>
      <c r="D38" s="11" t="e">
        <f>IF(PATRIMOINE!#REF!="","",PATRIMOINE!#REF!)</f>
        <v>#REF!</v>
      </c>
      <c r="E38" s="45" t="e">
        <f>IF(PATRIMOINE!#REF!="","",PATRIMOINE!#REF!)</f>
        <v>#REF!</v>
      </c>
      <c r="F38" s="45" t="e">
        <f>IF(PATRIMOINE!#REF!="","",PATRIMOINE!#REF!)</f>
        <v>#REF!</v>
      </c>
      <c r="G38" s="25" t="e">
        <f>IF('CONSOMMATIONS FACTURES'!#REF!+#REF!+#REF!+#REF!=0,"",'CONSOMMATIONS FACTURES'!#REF!+#REF!+#REF!+#REF!)</f>
        <v>#REF!</v>
      </c>
      <c r="H38" s="25" t="e">
        <f>IF('CONSOMMATIONS FACTURES'!#REF!+#REF!+#REF!+#REF!=0,"",'CONSOMMATIONS FACTURES'!#REF!+#REF!+#REF!+#REF!)</f>
        <v>#REF!</v>
      </c>
      <c r="I38" s="25" t="e">
        <f>IF('CONSOMMATIONS FACTURES'!#REF!+#REF!+#REF!+#REF!=0,"",'CONSOMMATIONS FACTURES'!#REF!+#REF!+#REF!+#REF!)</f>
        <v>#REF!</v>
      </c>
      <c r="J38" s="25" t="e">
        <f>IF('CONSOMMATIONS FACTURES'!#REF!+#REF!+#REF!+#REF!=0,"",'CONSOMMATIONS FACTURES'!#REF!+#REF!+#REF!+#REF!)</f>
        <v>#REF!</v>
      </c>
      <c r="K38" s="25" t="e">
        <f>IF('CONSOMMATIONS FACTURES'!#REF!+#REF!+#REF!+#REF!=0,"",'CONSOMMATIONS FACTURES'!#REF!+#REF!+#REF!+#REF!)</f>
        <v>#REF!</v>
      </c>
      <c r="L38" s="25" t="e">
        <f>IF('CONSOMMATIONS FACTURES'!#REF!+#REF!+#REF!+#REF!=0,"",'CONSOMMATIONS FACTURES'!#REF!+#REF!+#REF!+#REF!)</f>
        <v>#REF!</v>
      </c>
      <c r="M38" s="25" t="e">
        <f>IF('CONSOMMATIONS FACTURES'!#REF!+#REF!+#REF!+#REF!=0,"",'CONSOMMATIONS FACTURES'!#REF!+#REF!+#REF!+#REF!)</f>
        <v>#REF!</v>
      </c>
      <c r="N38" s="25" t="e">
        <f>IF('CONSOMMATIONS FACTURES'!#REF!+#REF!+#REF!+#REF!=0,"",'CONSOMMATIONS FACTURES'!#REF!+#REF!+#REF!+#REF!)</f>
        <v>#REF!</v>
      </c>
      <c r="O38" s="25" t="e">
        <f>IF('CONSOMMATIONS FACTURES'!#REF!+#REF!+#REF!+#REF!=0,"",'CONSOMMATIONS FACTURES'!#REF!+#REF!+#REF!+#REF!)</f>
        <v>#REF!</v>
      </c>
      <c r="P38" s="25" t="e">
        <f>IF('CONSOMMATIONS FACTURES'!#REF!+#REF!+#REF!+#REF!=0,"",'CONSOMMATIONS FACTURES'!#REF!+#REF!+#REF!+#REF!)</f>
        <v>#REF!</v>
      </c>
      <c r="Q38" s="25" t="e">
        <f>IF('CONSOMMATIONS FACTURES'!#REF!+#REF!+#REF!+#REF!=0,"",'CONSOMMATIONS FACTURES'!#REF!+#REF!+#REF!+#REF!)</f>
        <v>#REF!</v>
      </c>
      <c r="R38" s="35" t="e">
        <f>IF('CONSOMMATIONS FACTURES'!#REF!+#REF!+#REF!+#REF!=0,"",'CONSOMMATIONS FACTURES'!#REF!+#REF!+#REF!+#REF!)</f>
        <v>#REF!</v>
      </c>
      <c r="S38" s="35" t="e">
        <f>IF('CONSOMMATIONS FACTURES'!#REF!+#REF!+#REF!+#REF!=0,"",'CONSOMMATIONS FACTURES'!#REF!+#REF!+#REF!+#REF!)</f>
        <v>#REF!</v>
      </c>
      <c r="T38" s="35" t="e">
        <f>IF('CONSOMMATIONS FACTURES'!#REF!+#REF!+#REF!+#REF!=0,"",'CONSOMMATIONS FACTURES'!#REF!+#REF!+#REF!+#REF!)</f>
        <v>#REF!</v>
      </c>
      <c r="U38" s="35" t="e">
        <f>IF('CONSOMMATIONS FACTURES'!#REF!+#REF!+#REF!+#REF!=0,"",'CONSOMMATIONS FACTURES'!#REF!+#REF!+#REF!+#REF!)</f>
        <v>#REF!</v>
      </c>
      <c r="V38" s="35" t="e">
        <f>IF('CONSOMMATIONS FACTURES'!#REF!+#REF!+#REF!+#REF!=0,"",'CONSOMMATIONS FACTURES'!#REF!+#REF!+#REF!+#REF!)</f>
        <v>#REF!</v>
      </c>
      <c r="W38" s="35" t="e">
        <f>IF('CONSOMMATIONS FACTURES'!#REF!+#REF!+#REF!+#REF!=0,"",'CONSOMMATIONS FACTURES'!#REF!+#REF!+#REF!+#REF!)</f>
        <v>#REF!</v>
      </c>
      <c r="X38" s="35" t="e">
        <f>IF('CONSOMMATIONS FACTURES'!#REF!+#REF!+#REF!+#REF!=0,"",'CONSOMMATIONS FACTURES'!#REF!+#REF!+#REF!+#REF!)</f>
        <v>#REF!</v>
      </c>
      <c r="Y38" s="35" t="e">
        <f>IF('CONSOMMATIONS FACTURES'!#REF!+#REF!+#REF!+#REF!=0,"",'CONSOMMATIONS FACTURES'!#REF!+#REF!+#REF!+#REF!)</f>
        <v>#REF!</v>
      </c>
      <c r="Z38" s="35" t="e">
        <f>IF('CONSOMMATIONS FACTURES'!#REF!+#REF!+#REF!+#REF!=0,"",'CONSOMMATIONS FACTURES'!#REF!+#REF!+#REF!+#REF!)</f>
        <v>#REF!</v>
      </c>
      <c r="AA38" s="35" t="e">
        <f>IF('CONSOMMATIONS FACTURES'!#REF!+#REF!+#REF!+#REF!=0,"",'CONSOMMATIONS FACTURES'!#REF!+#REF!+#REF!+#REF!)</f>
        <v>#REF!</v>
      </c>
      <c r="AB38" s="35" t="e">
        <f>IF('CONSOMMATIONS FACTURES'!#REF!+#REF!+#REF!+#REF!=0,"",'CONSOMMATIONS FACTURES'!#REF!+#REF!+#REF!+#REF!)</f>
        <v>#REF!</v>
      </c>
      <c r="AC38" s="52"/>
      <c r="AD38" s="56" t="e">
        <f t="shared" si="0"/>
        <v>#REF!</v>
      </c>
      <c r="AE38" s="56" t="e">
        <f t="shared" si="1"/>
        <v>#REF!</v>
      </c>
      <c r="AF38" s="57" t="e">
        <f t="shared" si="2"/>
        <v>#REF!</v>
      </c>
      <c r="AG38" s="57" t="e">
        <f t="shared" si="3"/>
        <v>#REF!</v>
      </c>
      <c r="AH38" s="57" t="e">
        <f t="shared" si="4"/>
        <v>#REF!</v>
      </c>
      <c r="AI38" s="57" t="e">
        <f t="shared" si="5"/>
        <v>#REF!</v>
      </c>
      <c r="AJ38" s="57" t="e">
        <f t="shared" si="6"/>
        <v>#REF!</v>
      </c>
      <c r="AK38" s="57" t="e">
        <f t="shared" si="7"/>
        <v>#REF!</v>
      </c>
      <c r="AL38" s="57" t="e">
        <f t="shared" si="8"/>
        <v>#REF!</v>
      </c>
      <c r="AM38" s="57" t="e">
        <f t="shared" si="9"/>
        <v>#REF!</v>
      </c>
      <c r="AN38" s="57" t="e">
        <f t="shared" si="10"/>
        <v>#REF!</v>
      </c>
      <c r="AO38" s="57" t="e">
        <f t="shared" si="11"/>
        <v>#REF!</v>
      </c>
      <c r="AP38" s="13" t="e">
        <f t="shared" si="12"/>
        <v>#REF!</v>
      </c>
    </row>
    <row r="39" spans="1:42" ht="15.6" customHeight="1" x14ac:dyDescent="0.25">
      <c r="A39" s="28"/>
      <c r="B39" s="16" t="e">
        <f>IF(PATRIMOINE!#REF!="","",PATRIMOINE!#REF!)</f>
        <v>#REF!</v>
      </c>
      <c r="C39" s="11" t="e">
        <f>IF(PATRIMOINE!#REF!="","",PATRIMOINE!#REF!)</f>
        <v>#REF!</v>
      </c>
      <c r="D39" s="11" t="e">
        <f>IF(PATRIMOINE!#REF!="","",PATRIMOINE!#REF!)</f>
        <v>#REF!</v>
      </c>
      <c r="E39" s="45" t="e">
        <f>IF(PATRIMOINE!#REF!="","",PATRIMOINE!#REF!)</f>
        <v>#REF!</v>
      </c>
      <c r="F39" s="45" t="e">
        <f>IF(PATRIMOINE!#REF!="","",PATRIMOINE!#REF!)</f>
        <v>#REF!</v>
      </c>
      <c r="G39" s="25" t="e">
        <f>IF('CONSOMMATIONS FACTURES'!#REF!+#REF!+#REF!+#REF!=0,"",'CONSOMMATIONS FACTURES'!#REF!+#REF!+#REF!+#REF!)</f>
        <v>#REF!</v>
      </c>
      <c r="H39" s="25" t="e">
        <f>IF('CONSOMMATIONS FACTURES'!#REF!+#REF!+#REF!+#REF!=0,"",'CONSOMMATIONS FACTURES'!#REF!+#REF!+#REF!+#REF!)</f>
        <v>#REF!</v>
      </c>
      <c r="I39" s="25" t="e">
        <f>IF('CONSOMMATIONS FACTURES'!#REF!+#REF!+#REF!+#REF!=0,"",'CONSOMMATIONS FACTURES'!#REF!+#REF!+#REF!+#REF!)</f>
        <v>#REF!</v>
      </c>
      <c r="J39" s="25" t="e">
        <f>IF('CONSOMMATIONS FACTURES'!#REF!+#REF!+#REF!+#REF!=0,"",'CONSOMMATIONS FACTURES'!#REF!+#REF!+#REF!+#REF!)</f>
        <v>#REF!</v>
      </c>
      <c r="K39" s="25" t="e">
        <f>IF('CONSOMMATIONS FACTURES'!#REF!+#REF!+#REF!+#REF!=0,"",'CONSOMMATIONS FACTURES'!#REF!+#REF!+#REF!+#REF!)</f>
        <v>#REF!</v>
      </c>
      <c r="L39" s="25" t="e">
        <f>IF('CONSOMMATIONS FACTURES'!#REF!+#REF!+#REF!+#REF!=0,"",'CONSOMMATIONS FACTURES'!#REF!+#REF!+#REF!+#REF!)</f>
        <v>#REF!</v>
      </c>
      <c r="M39" s="25" t="e">
        <f>IF('CONSOMMATIONS FACTURES'!#REF!+#REF!+#REF!+#REF!=0,"",'CONSOMMATIONS FACTURES'!#REF!+#REF!+#REF!+#REF!)</f>
        <v>#REF!</v>
      </c>
      <c r="N39" s="25" t="e">
        <f>IF('CONSOMMATIONS FACTURES'!#REF!+#REF!+#REF!+#REF!=0,"",'CONSOMMATIONS FACTURES'!#REF!+#REF!+#REF!+#REF!)</f>
        <v>#REF!</v>
      </c>
      <c r="O39" s="25" t="e">
        <f>IF('CONSOMMATIONS FACTURES'!#REF!+#REF!+#REF!+#REF!=0,"",'CONSOMMATIONS FACTURES'!#REF!+#REF!+#REF!+#REF!)</f>
        <v>#REF!</v>
      </c>
      <c r="P39" s="25" t="e">
        <f>IF('CONSOMMATIONS FACTURES'!#REF!+#REF!+#REF!+#REF!=0,"",'CONSOMMATIONS FACTURES'!#REF!+#REF!+#REF!+#REF!)</f>
        <v>#REF!</v>
      </c>
      <c r="Q39" s="25" t="e">
        <f>IF('CONSOMMATIONS FACTURES'!#REF!+#REF!+#REF!+#REF!=0,"",'CONSOMMATIONS FACTURES'!#REF!+#REF!+#REF!+#REF!)</f>
        <v>#REF!</v>
      </c>
      <c r="R39" s="35" t="e">
        <f>IF('CONSOMMATIONS FACTURES'!#REF!+#REF!+#REF!+#REF!=0,"",'CONSOMMATIONS FACTURES'!#REF!+#REF!+#REF!+#REF!)</f>
        <v>#REF!</v>
      </c>
      <c r="S39" s="35" t="e">
        <f>IF('CONSOMMATIONS FACTURES'!#REF!+#REF!+#REF!+#REF!=0,"",'CONSOMMATIONS FACTURES'!#REF!+#REF!+#REF!+#REF!)</f>
        <v>#REF!</v>
      </c>
      <c r="T39" s="35" t="e">
        <f>IF('CONSOMMATIONS FACTURES'!#REF!+#REF!+#REF!+#REF!=0,"",'CONSOMMATIONS FACTURES'!#REF!+#REF!+#REF!+#REF!)</f>
        <v>#REF!</v>
      </c>
      <c r="U39" s="35" t="e">
        <f>IF('CONSOMMATIONS FACTURES'!#REF!+#REF!+#REF!+#REF!=0,"",'CONSOMMATIONS FACTURES'!#REF!+#REF!+#REF!+#REF!)</f>
        <v>#REF!</v>
      </c>
      <c r="V39" s="35" t="e">
        <f>IF('CONSOMMATIONS FACTURES'!#REF!+#REF!+#REF!+#REF!=0,"",'CONSOMMATIONS FACTURES'!#REF!+#REF!+#REF!+#REF!)</f>
        <v>#REF!</v>
      </c>
      <c r="W39" s="35" t="e">
        <f>IF('CONSOMMATIONS FACTURES'!#REF!+#REF!+#REF!+#REF!=0,"",'CONSOMMATIONS FACTURES'!#REF!+#REF!+#REF!+#REF!)</f>
        <v>#REF!</v>
      </c>
      <c r="X39" s="35" t="e">
        <f>IF('CONSOMMATIONS FACTURES'!#REF!+#REF!+#REF!+#REF!=0,"",'CONSOMMATIONS FACTURES'!#REF!+#REF!+#REF!+#REF!)</f>
        <v>#REF!</v>
      </c>
      <c r="Y39" s="35" t="e">
        <f>IF('CONSOMMATIONS FACTURES'!#REF!+#REF!+#REF!+#REF!=0,"",'CONSOMMATIONS FACTURES'!#REF!+#REF!+#REF!+#REF!)</f>
        <v>#REF!</v>
      </c>
      <c r="Z39" s="35" t="e">
        <f>IF('CONSOMMATIONS FACTURES'!#REF!+#REF!+#REF!+#REF!=0,"",'CONSOMMATIONS FACTURES'!#REF!+#REF!+#REF!+#REF!)</f>
        <v>#REF!</v>
      </c>
      <c r="AA39" s="35" t="e">
        <f>IF('CONSOMMATIONS FACTURES'!#REF!+#REF!+#REF!+#REF!=0,"",'CONSOMMATIONS FACTURES'!#REF!+#REF!+#REF!+#REF!)</f>
        <v>#REF!</v>
      </c>
      <c r="AB39" s="35" t="e">
        <f>IF('CONSOMMATIONS FACTURES'!#REF!+#REF!+#REF!+#REF!=0,"",'CONSOMMATIONS FACTURES'!#REF!+#REF!+#REF!+#REF!)</f>
        <v>#REF!</v>
      </c>
      <c r="AC39" s="52"/>
      <c r="AD39" s="56" t="e">
        <f t="shared" si="0"/>
        <v>#REF!</v>
      </c>
      <c r="AE39" s="56" t="e">
        <f t="shared" si="1"/>
        <v>#REF!</v>
      </c>
      <c r="AF39" s="57" t="e">
        <f t="shared" si="2"/>
        <v>#REF!</v>
      </c>
      <c r="AG39" s="57" t="e">
        <f t="shared" si="3"/>
        <v>#REF!</v>
      </c>
      <c r="AH39" s="57" t="e">
        <f t="shared" si="4"/>
        <v>#REF!</v>
      </c>
      <c r="AI39" s="57" t="e">
        <f t="shared" si="5"/>
        <v>#REF!</v>
      </c>
      <c r="AJ39" s="57" t="e">
        <f t="shared" si="6"/>
        <v>#REF!</v>
      </c>
      <c r="AK39" s="57" t="e">
        <f t="shared" si="7"/>
        <v>#REF!</v>
      </c>
      <c r="AL39" s="57" t="e">
        <f t="shared" si="8"/>
        <v>#REF!</v>
      </c>
      <c r="AM39" s="57" t="e">
        <f t="shared" si="9"/>
        <v>#REF!</v>
      </c>
      <c r="AN39" s="57" t="e">
        <f t="shared" si="10"/>
        <v>#REF!</v>
      </c>
      <c r="AO39" s="57" t="e">
        <f t="shared" si="11"/>
        <v>#REF!</v>
      </c>
      <c r="AP39" s="13" t="e">
        <f t="shared" si="12"/>
        <v>#REF!</v>
      </c>
    </row>
    <row r="40" spans="1:42" ht="15.6" customHeight="1" x14ac:dyDescent="0.25">
      <c r="A40" s="28"/>
      <c r="B40" s="16" t="e">
        <f>IF(PATRIMOINE!#REF!="","",PATRIMOINE!#REF!)</f>
        <v>#REF!</v>
      </c>
      <c r="C40" s="11" t="e">
        <f>IF(PATRIMOINE!#REF!="","",PATRIMOINE!#REF!)</f>
        <v>#REF!</v>
      </c>
      <c r="D40" s="11" t="e">
        <f>IF(PATRIMOINE!#REF!="","",PATRIMOINE!#REF!)</f>
        <v>#REF!</v>
      </c>
      <c r="E40" s="45" t="e">
        <f>IF(PATRIMOINE!#REF!="","",PATRIMOINE!#REF!)</f>
        <v>#REF!</v>
      </c>
      <c r="F40" s="45" t="e">
        <f>IF(PATRIMOINE!#REF!="","",PATRIMOINE!#REF!)</f>
        <v>#REF!</v>
      </c>
      <c r="G40" s="25" t="e">
        <f>IF('CONSOMMATIONS FACTURES'!#REF!+#REF!+#REF!+#REF!=0,"",'CONSOMMATIONS FACTURES'!#REF!+#REF!+#REF!+#REF!)</f>
        <v>#REF!</v>
      </c>
      <c r="H40" s="25" t="e">
        <f>IF('CONSOMMATIONS FACTURES'!#REF!+#REF!+#REF!+#REF!=0,"",'CONSOMMATIONS FACTURES'!#REF!+#REF!+#REF!+#REF!)</f>
        <v>#REF!</v>
      </c>
      <c r="I40" s="25" t="e">
        <f>IF('CONSOMMATIONS FACTURES'!#REF!+#REF!+#REF!+#REF!=0,"",'CONSOMMATIONS FACTURES'!#REF!+#REF!+#REF!+#REF!)</f>
        <v>#REF!</v>
      </c>
      <c r="J40" s="25" t="e">
        <f>IF('CONSOMMATIONS FACTURES'!#REF!+#REF!+#REF!+#REF!=0,"",'CONSOMMATIONS FACTURES'!#REF!+#REF!+#REF!+#REF!)</f>
        <v>#REF!</v>
      </c>
      <c r="K40" s="25" t="e">
        <f>IF('CONSOMMATIONS FACTURES'!#REF!+#REF!+#REF!+#REF!=0,"",'CONSOMMATIONS FACTURES'!#REF!+#REF!+#REF!+#REF!)</f>
        <v>#REF!</v>
      </c>
      <c r="L40" s="25" t="e">
        <f>IF('CONSOMMATIONS FACTURES'!#REF!+#REF!+#REF!+#REF!=0,"",'CONSOMMATIONS FACTURES'!#REF!+#REF!+#REF!+#REF!)</f>
        <v>#REF!</v>
      </c>
      <c r="M40" s="25" t="e">
        <f>IF('CONSOMMATIONS FACTURES'!#REF!+#REF!+#REF!+#REF!=0,"",'CONSOMMATIONS FACTURES'!#REF!+#REF!+#REF!+#REF!)</f>
        <v>#REF!</v>
      </c>
      <c r="N40" s="25" t="e">
        <f>IF('CONSOMMATIONS FACTURES'!#REF!+#REF!+#REF!+#REF!=0,"",'CONSOMMATIONS FACTURES'!#REF!+#REF!+#REF!+#REF!)</f>
        <v>#REF!</v>
      </c>
      <c r="O40" s="25" t="e">
        <f>IF('CONSOMMATIONS FACTURES'!#REF!+#REF!+#REF!+#REF!=0,"",'CONSOMMATIONS FACTURES'!#REF!+#REF!+#REF!+#REF!)</f>
        <v>#REF!</v>
      </c>
      <c r="P40" s="25" t="e">
        <f>IF('CONSOMMATIONS FACTURES'!#REF!+#REF!+#REF!+#REF!=0,"",'CONSOMMATIONS FACTURES'!#REF!+#REF!+#REF!+#REF!)</f>
        <v>#REF!</v>
      </c>
      <c r="Q40" s="25" t="e">
        <f>IF('CONSOMMATIONS FACTURES'!#REF!+#REF!+#REF!+#REF!=0,"",'CONSOMMATIONS FACTURES'!#REF!+#REF!+#REF!+#REF!)</f>
        <v>#REF!</v>
      </c>
      <c r="R40" s="35" t="e">
        <f>IF('CONSOMMATIONS FACTURES'!#REF!+#REF!+#REF!+#REF!=0,"",'CONSOMMATIONS FACTURES'!#REF!+#REF!+#REF!+#REF!)</f>
        <v>#REF!</v>
      </c>
      <c r="S40" s="35" t="e">
        <f>IF('CONSOMMATIONS FACTURES'!#REF!+#REF!+#REF!+#REF!=0,"",'CONSOMMATIONS FACTURES'!#REF!+#REF!+#REF!+#REF!)</f>
        <v>#REF!</v>
      </c>
      <c r="T40" s="35" t="e">
        <f>IF('CONSOMMATIONS FACTURES'!#REF!+#REF!+#REF!+#REF!=0,"",'CONSOMMATIONS FACTURES'!#REF!+#REF!+#REF!+#REF!)</f>
        <v>#REF!</v>
      </c>
      <c r="U40" s="35" t="e">
        <f>IF('CONSOMMATIONS FACTURES'!#REF!+#REF!+#REF!+#REF!=0,"",'CONSOMMATIONS FACTURES'!#REF!+#REF!+#REF!+#REF!)</f>
        <v>#REF!</v>
      </c>
      <c r="V40" s="35" t="e">
        <f>IF('CONSOMMATIONS FACTURES'!#REF!+#REF!+#REF!+#REF!=0,"",'CONSOMMATIONS FACTURES'!#REF!+#REF!+#REF!+#REF!)</f>
        <v>#REF!</v>
      </c>
      <c r="W40" s="35" t="e">
        <f>IF('CONSOMMATIONS FACTURES'!#REF!+#REF!+#REF!+#REF!=0,"",'CONSOMMATIONS FACTURES'!#REF!+#REF!+#REF!+#REF!)</f>
        <v>#REF!</v>
      </c>
      <c r="X40" s="35" t="e">
        <f>IF('CONSOMMATIONS FACTURES'!#REF!+#REF!+#REF!+#REF!=0,"",'CONSOMMATIONS FACTURES'!#REF!+#REF!+#REF!+#REF!)</f>
        <v>#REF!</v>
      </c>
      <c r="Y40" s="35" t="e">
        <f>IF('CONSOMMATIONS FACTURES'!#REF!+#REF!+#REF!+#REF!=0,"",'CONSOMMATIONS FACTURES'!#REF!+#REF!+#REF!+#REF!)</f>
        <v>#REF!</v>
      </c>
      <c r="Z40" s="35" t="e">
        <f>IF('CONSOMMATIONS FACTURES'!#REF!+#REF!+#REF!+#REF!=0,"",'CONSOMMATIONS FACTURES'!#REF!+#REF!+#REF!+#REF!)</f>
        <v>#REF!</v>
      </c>
      <c r="AA40" s="35" t="e">
        <f>IF('CONSOMMATIONS FACTURES'!#REF!+#REF!+#REF!+#REF!=0,"",'CONSOMMATIONS FACTURES'!#REF!+#REF!+#REF!+#REF!)</f>
        <v>#REF!</v>
      </c>
      <c r="AB40" s="35" t="e">
        <f>IF('CONSOMMATIONS FACTURES'!#REF!+#REF!+#REF!+#REF!=0,"",'CONSOMMATIONS FACTURES'!#REF!+#REF!+#REF!+#REF!)</f>
        <v>#REF!</v>
      </c>
      <c r="AC40" s="52"/>
      <c r="AD40" s="56" t="e">
        <f t="shared" si="0"/>
        <v>#REF!</v>
      </c>
      <c r="AE40" s="56" t="e">
        <f t="shared" si="1"/>
        <v>#REF!</v>
      </c>
      <c r="AF40" s="57" t="e">
        <f t="shared" si="2"/>
        <v>#REF!</v>
      </c>
      <c r="AG40" s="57" t="e">
        <f t="shared" si="3"/>
        <v>#REF!</v>
      </c>
      <c r="AH40" s="57" t="e">
        <f t="shared" si="4"/>
        <v>#REF!</v>
      </c>
      <c r="AI40" s="57" t="e">
        <f t="shared" si="5"/>
        <v>#REF!</v>
      </c>
      <c r="AJ40" s="57" t="e">
        <f t="shared" si="6"/>
        <v>#REF!</v>
      </c>
      <c r="AK40" s="57" t="e">
        <f t="shared" si="7"/>
        <v>#REF!</v>
      </c>
      <c r="AL40" s="57" t="e">
        <f t="shared" si="8"/>
        <v>#REF!</v>
      </c>
      <c r="AM40" s="57" t="e">
        <f t="shared" si="9"/>
        <v>#REF!</v>
      </c>
      <c r="AN40" s="57" t="e">
        <f t="shared" si="10"/>
        <v>#REF!</v>
      </c>
      <c r="AO40" s="57" t="e">
        <f t="shared" si="11"/>
        <v>#REF!</v>
      </c>
      <c r="AP40" s="13" t="e">
        <f t="shared" si="12"/>
        <v>#REF!</v>
      </c>
    </row>
    <row r="41" spans="1:42" ht="15.6" customHeight="1" x14ac:dyDescent="0.25">
      <c r="A41" s="28"/>
      <c r="B41" s="16" t="e">
        <f>IF(PATRIMOINE!#REF!="","",PATRIMOINE!#REF!)</f>
        <v>#REF!</v>
      </c>
      <c r="C41" s="11" t="e">
        <f>IF(PATRIMOINE!#REF!="","",PATRIMOINE!#REF!)</f>
        <v>#REF!</v>
      </c>
      <c r="D41" s="11" t="e">
        <f>IF(PATRIMOINE!#REF!="","",PATRIMOINE!#REF!)</f>
        <v>#REF!</v>
      </c>
      <c r="E41" s="45" t="e">
        <f>IF(PATRIMOINE!#REF!="","",PATRIMOINE!#REF!)</f>
        <v>#REF!</v>
      </c>
      <c r="F41" s="45" t="e">
        <f>IF(PATRIMOINE!#REF!="","",PATRIMOINE!#REF!)</f>
        <v>#REF!</v>
      </c>
      <c r="G41" s="25" t="e">
        <f>IF('CONSOMMATIONS FACTURES'!#REF!+#REF!+#REF!+#REF!=0,"",'CONSOMMATIONS FACTURES'!#REF!+#REF!+#REF!+#REF!)</f>
        <v>#REF!</v>
      </c>
      <c r="H41" s="25" t="e">
        <f>IF('CONSOMMATIONS FACTURES'!#REF!+#REF!+#REF!+#REF!=0,"",'CONSOMMATIONS FACTURES'!#REF!+#REF!+#REF!+#REF!)</f>
        <v>#REF!</v>
      </c>
      <c r="I41" s="25" t="e">
        <f>IF('CONSOMMATIONS FACTURES'!#REF!+#REF!+#REF!+#REF!=0,"",'CONSOMMATIONS FACTURES'!#REF!+#REF!+#REF!+#REF!)</f>
        <v>#REF!</v>
      </c>
      <c r="J41" s="25" t="e">
        <f>IF('CONSOMMATIONS FACTURES'!#REF!+#REF!+#REF!+#REF!=0,"",'CONSOMMATIONS FACTURES'!#REF!+#REF!+#REF!+#REF!)</f>
        <v>#REF!</v>
      </c>
      <c r="K41" s="25" t="e">
        <f>IF('CONSOMMATIONS FACTURES'!#REF!+#REF!+#REF!+#REF!=0,"",'CONSOMMATIONS FACTURES'!#REF!+#REF!+#REF!+#REF!)</f>
        <v>#REF!</v>
      </c>
      <c r="L41" s="25" t="e">
        <f>IF('CONSOMMATIONS FACTURES'!#REF!+#REF!+#REF!+#REF!=0,"",'CONSOMMATIONS FACTURES'!#REF!+#REF!+#REF!+#REF!)</f>
        <v>#REF!</v>
      </c>
      <c r="M41" s="25" t="e">
        <f>IF('CONSOMMATIONS FACTURES'!#REF!+#REF!+#REF!+#REF!=0,"",'CONSOMMATIONS FACTURES'!#REF!+#REF!+#REF!+#REF!)</f>
        <v>#REF!</v>
      </c>
      <c r="N41" s="25" t="e">
        <f>IF('CONSOMMATIONS FACTURES'!#REF!+#REF!+#REF!+#REF!=0,"",'CONSOMMATIONS FACTURES'!#REF!+#REF!+#REF!+#REF!)</f>
        <v>#REF!</v>
      </c>
      <c r="O41" s="25" t="e">
        <f>IF('CONSOMMATIONS FACTURES'!#REF!+#REF!+#REF!+#REF!=0,"",'CONSOMMATIONS FACTURES'!#REF!+#REF!+#REF!+#REF!)</f>
        <v>#REF!</v>
      </c>
      <c r="P41" s="25" t="e">
        <f>IF('CONSOMMATIONS FACTURES'!#REF!+#REF!+#REF!+#REF!=0,"",'CONSOMMATIONS FACTURES'!#REF!+#REF!+#REF!+#REF!)</f>
        <v>#REF!</v>
      </c>
      <c r="Q41" s="25" t="e">
        <f>IF('CONSOMMATIONS FACTURES'!#REF!+#REF!+#REF!+#REF!=0,"",'CONSOMMATIONS FACTURES'!#REF!+#REF!+#REF!+#REF!)</f>
        <v>#REF!</v>
      </c>
      <c r="R41" s="35" t="e">
        <f>IF('CONSOMMATIONS FACTURES'!#REF!+#REF!+#REF!+#REF!=0,"",'CONSOMMATIONS FACTURES'!#REF!+#REF!+#REF!+#REF!)</f>
        <v>#REF!</v>
      </c>
      <c r="S41" s="35" t="e">
        <f>IF('CONSOMMATIONS FACTURES'!#REF!+#REF!+#REF!+#REF!=0,"",'CONSOMMATIONS FACTURES'!#REF!+#REF!+#REF!+#REF!)</f>
        <v>#REF!</v>
      </c>
      <c r="T41" s="35" t="e">
        <f>IF('CONSOMMATIONS FACTURES'!#REF!+#REF!+#REF!+#REF!=0,"",'CONSOMMATIONS FACTURES'!#REF!+#REF!+#REF!+#REF!)</f>
        <v>#REF!</v>
      </c>
      <c r="U41" s="35" t="e">
        <f>IF('CONSOMMATIONS FACTURES'!#REF!+#REF!+#REF!+#REF!=0,"",'CONSOMMATIONS FACTURES'!#REF!+#REF!+#REF!+#REF!)</f>
        <v>#REF!</v>
      </c>
      <c r="V41" s="35" t="e">
        <f>IF('CONSOMMATIONS FACTURES'!#REF!+#REF!+#REF!+#REF!=0,"",'CONSOMMATIONS FACTURES'!#REF!+#REF!+#REF!+#REF!)</f>
        <v>#REF!</v>
      </c>
      <c r="W41" s="35" t="e">
        <f>IF('CONSOMMATIONS FACTURES'!#REF!+#REF!+#REF!+#REF!=0,"",'CONSOMMATIONS FACTURES'!#REF!+#REF!+#REF!+#REF!)</f>
        <v>#REF!</v>
      </c>
      <c r="X41" s="35" t="e">
        <f>IF('CONSOMMATIONS FACTURES'!#REF!+#REF!+#REF!+#REF!=0,"",'CONSOMMATIONS FACTURES'!#REF!+#REF!+#REF!+#REF!)</f>
        <v>#REF!</v>
      </c>
      <c r="Y41" s="35" t="e">
        <f>IF('CONSOMMATIONS FACTURES'!#REF!+#REF!+#REF!+#REF!=0,"",'CONSOMMATIONS FACTURES'!#REF!+#REF!+#REF!+#REF!)</f>
        <v>#REF!</v>
      </c>
      <c r="Z41" s="35" t="e">
        <f>IF('CONSOMMATIONS FACTURES'!#REF!+#REF!+#REF!+#REF!=0,"",'CONSOMMATIONS FACTURES'!#REF!+#REF!+#REF!+#REF!)</f>
        <v>#REF!</v>
      </c>
      <c r="AA41" s="35" t="e">
        <f>IF('CONSOMMATIONS FACTURES'!#REF!+#REF!+#REF!+#REF!=0,"",'CONSOMMATIONS FACTURES'!#REF!+#REF!+#REF!+#REF!)</f>
        <v>#REF!</v>
      </c>
      <c r="AB41" s="35" t="e">
        <f>IF('CONSOMMATIONS FACTURES'!#REF!+#REF!+#REF!+#REF!=0,"",'CONSOMMATIONS FACTURES'!#REF!+#REF!+#REF!+#REF!)</f>
        <v>#REF!</v>
      </c>
      <c r="AC41" s="52"/>
      <c r="AD41" s="56" t="e">
        <f t="shared" si="0"/>
        <v>#REF!</v>
      </c>
      <c r="AE41" s="56" t="e">
        <f t="shared" si="1"/>
        <v>#REF!</v>
      </c>
      <c r="AF41" s="57" t="e">
        <f t="shared" si="2"/>
        <v>#REF!</v>
      </c>
      <c r="AG41" s="57" t="e">
        <f t="shared" si="3"/>
        <v>#REF!</v>
      </c>
      <c r="AH41" s="57" t="e">
        <f t="shared" si="4"/>
        <v>#REF!</v>
      </c>
      <c r="AI41" s="57" t="e">
        <f t="shared" si="5"/>
        <v>#REF!</v>
      </c>
      <c r="AJ41" s="57" t="e">
        <f t="shared" si="6"/>
        <v>#REF!</v>
      </c>
      <c r="AK41" s="57" t="e">
        <f t="shared" si="7"/>
        <v>#REF!</v>
      </c>
      <c r="AL41" s="57" t="e">
        <f t="shared" si="8"/>
        <v>#REF!</v>
      </c>
      <c r="AM41" s="57" t="e">
        <f t="shared" si="9"/>
        <v>#REF!</v>
      </c>
      <c r="AN41" s="57" t="e">
        <f t="shared" si="10"/>
        <v>#REF!</v>
      </c>
      <c r="AO41" s="57" t="e">
        <f t="shared" si="11"/>
        <v>#REF!</v>
      </c>
      <c r="AP41" s="13" t="e">
        <f t="shared" si="12"/>
        <v>#REF!</v>
      </c>
    </row>
    <row r="42" spans="1:42" ht="15.6" customHeight="1" x14ac:dyDescent="0.25">
      <c r="A42" s="28"/>
      <c r="B42" s="16" t="e">
        <f>IF(PATRIMOINE!#REF!="","",PATRIMOINE!#REF!)</f>
        <v>#REF!</v>
      </c>
      <c r="C42" s="11" t="e">
        <f>IF(PATRIMOINE!#REF!="","",PATRIMOINE!#REF!)</f>
        <v>#REF!</v>
      </c>
      <c r="D42" s="11" t="e">
        <f>IF(PATRIMOINE!#REF!="","",PATRIMOINE!#REF!)</f>
        <v>#REF!</v>
      </c>
      <c r="E42" s="45" t="e">
        <f>IF(PATRIMOINE!#REF!="","",PATRIMOINE!#REF!)</f>
        <v>#REF!</v>
      </c>
      <c r="F42" s="45" t="e">
        <f>IF(PATRIMOINE!#REF!="","",PATRIMOINE!#REF!)</f>
        <v>#REF!</v>
      </c>
      <c r="G42" s="25" t="e">
        <f>IF('CONSOMMATIONS FACTURES'!F10+#REF!+#REF!+#REF!=0,"",'CONSOMMATIONS FACTURES'!F10+#REF!+#REF!+#REF!)</f>
        <v>#REF!</v>
      </c>
      <c r="H42" s="25" t="e">
        <f>IF('CONSOMMATIONS FACTURES'!G10+#REF!+#REF!+#REF!=0,"",'CONSOMMATIONS FACTURES'!G10+#REF!+#REF!+#REF!)</f>
        <v>#REF!</v>
      </c>
      <c r="I42" s="25" t="e">
        <f>IF('CONSOMMATIONS FACTURES'!H10+#REF!+#REF!+#REF!=0,"",'CONSOMMATIONS FACTURES'!H10+#REF!+#REF!+#REF!)</f>
        <v>#REF!</v>
      </c>
      <c r="J42" s="25" t="e">
        <f>IF('CONSOMMATIONS FACTURES'!I10+#REF!+#REF!+#REF!=0,"",'CONSOMMATIONS FACTURES'!I10+#REF!+#REF!+#REF!)</f>
        <v>#REF!</v>
      </c>
      <c r="K42" s="25" t="e">
        <f>IF('CONSOMMATIONS FACTURES'!J10+#REF!+#REF!+#REF!=0,"",'CONSOMMATIONS FACTURES'!J10+#REF!+#REF!+#REF!)</f>
        <v>#REF!</v>
      </c>
      <c r="L42" s="25" t="e">
        <f>IF('CONSOMMATIONS FACTURES'!K10+#REF!+#REF!+#REF!=0,"",'CONSOMMATIONS FACTURES'!K10+#REF!+#REF!+#REF!)</f>
        <v>#REF!</v>
      </c>
      <c r="M42" s="25" t="e">
        <f>IF('CONSOMMATIONS FACTURES'!L10+#REF!+#REF!+#REF!=0,"",'CONSOMMATIONS FACTURES'!L10+#REF!+#REF!+#REF!)</f>
        <v>#REF!</v>
      </c>
      <c r="N42" s="25" t="e">
        <f>IF('CONSOMMATIONS FACTURES'!M14+#REF!+#REF!+#REF!=0,"",'CONSOMMATIONS FACTURES'!M14+#REF!+#REF!+#REF!)</f>
        <v>#REF!</v>
      </c>
      <c r="O42" s="25" t="e">
        <f>IF('CONSOMMATIONS FACTURES'!N10+#REF!+#REF!+#REF!=0,"",'CONSOMMATIONS FACTURES'!N10+#REF!+#REF!+#REF!)</f>
        <v>#REF!</v>
      </c>
      <c r="P42" s="25" t="e">
        <f>IF('CONSOMMATIONS FACTURES'!O10+#REF!+#REF!+#REF!=0,"",'CONSOMMATIONS FACTURES'!O10+#REF!+#REF!+#REF!)</f>
        <v>#REF!</v>
      </c>
      <c r="Q42" s="25" t="e">
        <f>IF('CONSOMMATIONS FACTURES'!P10+#REF!+#REF!+#REF!=0,"",'CONSOMMATIONS FACTURES'!P10+#REF!+#REF!+#REF!)</f>
        <v>#REF!</v>
      </c>
      <c r="R42" s="35" t="e">
        <f>IF('CONSOMMATIONS FACTURES'!AN10+#REF!+#REF!+#REF!=0,"",'CONSOMMATIONS FACTURES'!AN10+#REF!+#REF!+#REF!)</f>
        <v>#REF!</v>
      </c>
      <c r="S42" s="35" t="e">
        <f>IF('CONSOMMATIONS FACTURES'!AO10+#REF!+#REF!+#REF!=0,"",'CONSOMMATIONS FACTURES'!AO10+#REF!+#REF!+#REF!)</f>
        <v>#REF!</v>
      </c>
      <c r="T42" s="35" t="e">
        <f>IF('CONSOMMATIONS FACTURES'!AP10+#REF!+#REF!+#REF!=0,"",'CONSOMMATIONS FACTURES'!AP10+#REF!+#REF!+#REF!)</f>
        <v>#REF!</v>
      </c>
      <c r="U42" s="35" t="e">
        <f>IF('CONSOMMATIONS FACTURES'!AQ10+#REF!+#REF!+#REF!=0,"",'CONSOMMATIONS FACTURES'!AQ10+#REF!+#REF!+#REF!)</f>
        <v>#REF!</v>
      </c>
      <c r="V42" s="35" t="e">
        <f>IF('CONSOMMATIONS FACTURES'!AR10+#REF!+#REF!+#REF!=0,"",'CONSOMMATIONS FACTURES'!AR10+#REF!+#REF!+#REF!)</f>
        <v>#REF!</v>
      </c>
      <c r="W42" s="35" t="e">
        <f>IF('CONSOMMATIONS FACTURES'!AS10+#REF!+#REF!+#REF!=0,"",'CONSOMMATIONS FACTURES'!AS10+#REF!+#REF!+#REF!)</f>
        <v>#REF!</v>
      </c>
      <c r="X42" s="35" t="e">
        <f>IF('CONSOMMATIONS FACTURES'!AT10+#REF!+#REF!+#REF!=0,"",'CONSOMMATIONS FACTURES'!AT10+#REF!+#REF!+#REF!)</f>
        <v>#REF!</v>
      </c>
      <c r="Y42" s="35" t="e">
        <f>IF('CONSOMMATIONS FACTURES'!AU10+#REF!+#REF!+#REF!=0,"",'CONSOMMATIONS FACTURES'!AU10+#REF!+#REF!+#REF!)</f>
        <v>#REF!</v>
      </c>
      <c r="Z42" s="35" t="e">
        <f>IF('CONSOMMATIONS FACTURES'!AV10+#REF!+#REF!+#REF!=0,"",'CONSOMMATIONS FACTURES'!AV10+#REF!+#REF!+#REF!)</f>
        <v>#REF!</v>
      </c>
      <c r="AA42" s="35" t="e">
        <f>IF('CONSOMMATIONS FACTURES'!AW10+#REF!+#REF!+#REF!=0,"",'CONSOMMATIONS FACTURES'!AW10+#REF!+#REF!+#REF!)</f>
        <v>#REF!</v>
      </c>
      <c r="AB42" s="35" t="e">
        <f>IF('CONSOMMATIONS FACTURES'!AX10+#REF!+#REF!+#REF!=0,"",'CONSOMMATIONS FACTURES'!AX10+#REF!+#REF!+#REF!)</f>
        <v>#REF!</v>
      </c>
      <c r="AC42" s="52"/>
      <c r="AD42" s="56" t="e">
        <f t="shared" si="0"/>
        <v>#REF!</v>
      </c>
      <c r="AE42" s="56" t="e">
        <f t="shared" si="1"/>
        <v>#REF!</v>
      </c>
      <c r="AF42" s="57" t="e">
        <f t="shared" si="2"/>
        <v>#REF!</v>
      </c>
      <c r="AG42" s="57" t="e">
        <f t="shared" si="3"/>
        <v>#REF!</v>
      </c>
      <c r="AH42" s="57" t="e">
        <f t="shared" si="4"/>
        <v>#REF!</v>
      </c>
      <c r="AI42" s="57" t="e">
        <f t="shared" si="5"/>
        <v>#REF!</v>
      </c>
      <c r="AJ42" s="57" t="e">
        <f t="shared" si="6"/>
        <v>#REF!</v>
      </c>
      <c r="AK42" s="57" t="e">
        <f t="shared" si="7"/>
        <v>#REF!</v>
      </c>
      <c r="AL42" s="57" t="e">
        <f t="shared" si="8"/>
        <v>#REF!</v>
      </c>
      <c r="AM42" s="57" t="e">
        <f t="shared" si="9"/>
        <v>#REF!</v>
      </c>
      <c r="AN42" s="57" t="e">
        <f t="shared" si="10"/>
        <v>#REF!</v>
      </c>
      <c r="AO42" s="57" t="e">
        <f t="shared" si="11"/>
        <v>#REF!</v>
      </c>
      <c r="AP42" s="13" t="e">
        <f t="shared" si="12"/>
        <v>#REF!</v>
      </c>
    </row>
    <row r="43" spans="1:42" ht="9.9499999999999993" customHeight="1" x14ac:dyDescent="0.25">
      <c r="A43" s="28"/>
      <c r="B43" s="16" t="e">
        <f>IF(PATRIMOINE!#REF!="","",PATRIMOINE!#REF!)</f>
        <v>#REF!</v>
      </c>
      <c r="C43" s="11" t="e">
        <f>IF(PATRIMOINE!#REF!="","",PATRIMOINE!#REF!)</f>
        <v>#REF!</v>
      </c>
      <c r="D43" s="11" t="e">
        <f>IF(PATRIMOINE!#REF!="","",PATRIMOINE!#REF!)</f>
        <v>#REF!</v>
      </c>
      <c r="E43" s="45" t="e">
        <f>IF(PATRIMOINE!#REF!="","",PATRIMOINE!#REF!)</f>
        <v>#REF!</v>
      </c>
      <c r="F43" s="45" t="e">
        <f>IF(PATRIMOINE!#REF!="","",PATRIMOINE!#REF!)</f>
        <v>#REF!</v>
      </c>
      <c r="G43" s="25" t="e">
        <f>IF('CONSOMMATIONS FACTURES'!F11+#REF!+#REF!+#REF!=0,"",'CONSOMMATIONS FACTURES'!F11+#REF!+#REF!+#REF!)</f>
        <v>#REF!</v>
      </c>
      <c r="H43" s="25" t="e">
        <f>IF('CONSOMMATIONS FACTURES'!G11+#REF!+#REF!+#REF!=0,"",'CONSOMMATIONS FACTURES'!G11+#REF!+#REF!+#REF!)</f>
        <v>#REF!</v>
      </c>
      <c r="I43" s="25" t="e">
        <f>IF('CONSOMMATIONS FACTURES'!H11+#REF!+#REF!+#REF!=0,"",'CONSOMMATIONS FACTURES'!H11+#REF!+#REF!+#REF!)</f>
        <v>#REF!</v>
      </c>
      <c r="J43" s="25" t="e">
        <f>IF('CONSOMMATIONS FACTURES'!I11+#REF!+#REF!+#REF!=0,"",'CONSOMMATIONS FACTURES'!I11+#REF!+#REF!+#REF!)</f>
        <v>#REF!</v>
      </c>
      <c r="K43" s="25" t="e">
        <f>IF('CONSOMMATIONS FACTURES'!J11+#REF!+#REF!+#REF!=0,"",'CONSOMMATIONS FACTURES'!J11+#REF!+#REF!+#REF!)</f>
        <v>#REF!</v>
      </c>
      <c r="L43" s="25" t="e">
        <f>IF('CONSOMMATIONS FACTURES'!K11+#REF!+#REF!+#REF!=0,"",'CONSOMMATIONS FACTURES'!K11+#REF!+#REF!+#REF!)</f>
        <v>#REF!</v>
      </c>
      <c r="M43" s="25" t="e">
        <f>IF('CONSOMMATIONS FACTURES'!L11+#REF!+#REF!+#REF!=0,"",'CONSOMMATIONS FACTURES'!L11+#REF!+#REF!+#REF!)</f>
        <v>#REF!</v>
      </c>
      <c r="N43" s="25" t="e">
        <f>IF('CONSOMMATIONS FACTURES'!M15+#REF!+#REF!+#REF!=0,"",'CONSOMMATIONS FACTURES'!M15+#REF!+#REF!+#REF!)</f>
        <v>#REF!</v>
      </c>
      <c r="O43" s="25" t="e">
        <f>IF('CONSOMMATIONS FACTURES'!N11+#REF!+#REF!+#REF!=0,"",'CONSOMMATIONS FACTURES'!N11+#REF!+#REF!+#REF!)</f>
        <v>#REF!</v>
      </c>
      <c r="P43" s="25" t="e">
        <f>IF('CONSOMMATIONS FACTURES'!O11+#REF!+#REF!+#REF!=0,"",'CONSOMMATIONS FACTURES'!O11+#REF!+#REF!+#REF!)</f>
        <v>#REF!</v>
      </c>
      <c r="Q43" s="25" t="e">
        <f>IF('CONSOMMATIONS FACTURES'!P11+#REF!+#REF!+#REF!=0,"",'CONSOMMATIONS FACTURES'!P11+#REF!+#REF!+#REF!)</f>
        <v>#REF!</v>
      </c>
      <c r="R43" s="35" t="e">
        <f>IF('CONSOMMATIONS FACTURES'!AN11+#REF!+#REF!+#REF!=0,"",'CONSOMMATIONS FACTURES'!AN11+#REF!+#REF!+#REF!)</f>
        <v>#REF!</v>
      </c>
      <c r="S43" s="35" t="e">
        <f>IF('CONSOMMATIONS FACTURES'!AO11+#REF!+#REF!+#REF!=0,"",'CONSOMMATIONS FACTURES'!AO11+#REF!+#REF!+#REF!)</f>
        <v>#REF!</v>
      </c>
      <c r="T43" s="35" t="e">
        <f>IF('CONSOMMATIONS FACTURES'!AP11+#REF!+#REF!+#REF!=0,"",'CONSOMMATIONS FACTURES'!AP11+#REF!+#REF!+#REF!)</f>
        <v>#REF!</v>
      </c>
      <c r="U43" s="35" t="e">
        <f>IF('CONSOMMATIONS FACTURES'!AQ11+#REF!+#REF!+#REF!=0,"",'CONSOMMATIONS FACTURES'!AQ11+#REF!+#REF!+#REF!)</f>
        <v>#REF!</v>
      </c>
      <c r="V43" s="35" t="e">
        <f>IF('CONSOMMATIONS FACTURES'!AR11+#REF!+#REF!+#REF!=0,"",'CONSOMMATIONS FACTURES'!AR11+#REF!+#REF!+#REF!)</f>
        <v>#REF!</v>
      </c>
      <c r="W43" s="35" t="e">
        <f>IF('CONSOMMATIONS FACTURES'!AS11+#REF!+#REF!+#REF!=0,"",'CONSOMMATIONS FACTURES'!AS11+#REF!+#REF!+#REF!)</f>
        <v>#REF!</v>
      </c>
      <c r="X43" s="35" t="e">
        <f>IF('CONSOMMATIONS FACTURES'!AT11+#REF!+#REF!+#REF!=0,"",'CONSOMMATIONS FACTURES'!AT11+#REF!+#REF!+#REF!)</f>
        <v>#REF!</v>
      </c>
      <c r="Y43" s="35" t="e">
        <f>IF('CONSOMMATIONS FACTURES'!AU11+#REF!+#REF!+#REF!=0,"",'CONSOMMATIONS FACTURES'!AU11+#REF!+#REF!+#REF!)</f>
        <v>#REF!</v>
      </c>
      <c r="Z43" s="35" t="e">
        <f>IF('CONSOMMATIONS FACTURES'!AV11+#REF!+#REF!+#REF!=0,"",'CONSOMMATIONS FACTURES'!AV11+#REF!+#REF!+#REF!)</f>
        <v>#REF!</v>
      </c>
      <c r="AA43" s="35" t="e">
        <f>IF('CONSOMMATIONS FACTURES'!AW11+#REF!+#REF!+#REF!=0,"",'CONSOMMATIONS FACTURES'!AW11+#REF!+#REF!+#REF!)</f>
        <v>#REF!</v>
      </c>
      <c r="AB43" s="35" t="e">
        <f>IF('CONSOMMATIONS FACTURES'!AX11+#REF!+#REF!+#REF!=0,"",'CONSOMMATIONS FACTURES'!AX11+#REF!+#REF!+#REF!)</f>
        <v>#REF!</v>
      </c>
      <c r="AC43" s="52"/>
      <c r="AD43" s="56" t="e">
        <f t="shared" si="0"/>
        <v>#REF!</v>
      </c>
      <c r="AE43" s="56" t="e">
        <f t="shared" ref="AE43:AE102" si="13">G43/E43</f>
        <v>#REF!</v>
      </c>
      <c r="AF43" s="57" t="e">
        <f t="shared" ref="AF43:AF102" si="14">H43/E43</f>
        <v>#REF!</v>
      </c>
      <c r="AG43" s="57" t="e">
        <f t="shared" ref="AG43:AG102" si="15">I43/E43</f>
        <v>#REF!</v>
      </c>
      <c r="AH43" s="57" t="e">
        <f t="shared" ref="AH43:AH102" si="16">J43/E43</f>
        <v>#REF!</v>
      </c>
      <c r="AI43" s="57" t="e">
        <f t="shared" ref="AI43:AI102" si="17">K43/E43</f>
        <v>#REF!</v>
      </c>
      <c r="AJ43" s="57" t="e">
        <f t="shared" ref="AJ43:AJ102" si="18">L43/E43</f>
        <v>#REF!</v>
      </c>
      <c r="AK43" s="57" t="e">
        <f t="shared" ref="AK43:AK102" si="19">M43/E43</f>
        <v>#REF!</v>
      </c>
      <c r="AL43" s="57" t="e">
        <f t="shared" ref="AL43:AL102" si="20">N43/E43</f>
        <v>#REF!</v>
      </c>
      <c r="AM43" s="57" t="e">
        <f t="shared" ref="AM43:AM102" si="21">O43/E43</f>
        <v>#REF!</v>
      </c>
      <c r="AN43" s="57" t="e">
        <f t="shared" ref="AN43:AN102" si="22">P43/E43</f>
        <v>#REF!</v>
      </c>
      <c r="AO43" s="57" t="e">
        <f t="shared" ref="AO43:AO102" si="23">Q43/E43</f>
        <v>#REF!</v>
      </c>
      <c r="AP43" s="13" t="e">
        <f t="shared" si="12"/>
        <v>#REF!</v>
      </c>
    </row>
    <row r="44" spans="1:42" ht="9.9499999999999993" customHeight="1" x14ac:dyDescent="0.25">
      <c r="A44" s="28"/>
      <c r="B44" s="16" t="e">
        <f>IF(PATRIMOINE!#REF!="","",PATRIMOINE!#REF!)</f>
        <v>#REF!</v>
      </c>
      <c r="C44" s="11" t="e">
        <f>IF(PATRIMOINE!#REF!="","",PATRIMOINE!#REF!)</f>
        <v>#REF!</v>
      </c>
      <c r="D44" s="11" t="e">
        <f>IF(PATRIMOINE!#REF!="","",PATRIMOINE!#REF!)</f>
        <v>#REF!</v>
      </c>
      <c r="E44" s="45" t="e">
        <f>IF(PATRIMOINE!#REF!="","",PATRIMOINE!#REF!)</f>
        <v>#REF!</v>
      </c>
      <c r="F44" s="45" t="e">
        <f>IF(PATRIMOINE!#REF!="","",PATRIMOINE!#REF!)</f>
        <v>#REF!</v>
      </c>
      <c r="G44" s="25" t="e">
        <f>IF('CONSOMMATIONS FACTURES'!F18+#REF!+#REF!+#REF!=0,"",'CONSOMMATIONS FACTURES'!F18+#REF!+#REF!+#REF!)</f>
        <v>#REF!</v>
      </c>
      <c r="H44" s="25" t="e">
        <f>IF('CONSOMMATIONS FACTURES'!G18+#REF!+#REF!+#REF!=0,"",'CONSOMMATIONS FACTURES'!G18+#REF!+#REF!+#REF!)</f>
        <v>#REF!</v>
      </c>
      <c r="I44" s="25" t="e">
        <f>IF('CONSOMMATIONS FACTURES'!H18+#REF!+#REF!+#REF!=0,"",'CONSOMMATIONS FACTURES'!H18+#REF!+#REF!+#REF!)</f>
        <v>#REF!</v>
      </c>
      <c r="J44" s="25" t="e">
        <f>IF('CONSOMMATIONS FACTURES'!I18+#REF!+#REF!+#REF!=0,"",'CONSOMMATIONS FACTURES'!I18+#REF!+#REF!+#REF!)</f>
        <v>#REF!</v>
      </c>
      <c r="K44" s="25" t="e">
        <f>IF('CONSOMMATIONS FACTURES'!J18+#REF!+#REF!+#REF!=0,"",'CONSOMMATIONS FACTURES'!J18+#REF!+#REF!+#REF!)</f>
        <v>#REF!</v>
      </c>
      <c r="L44" s="25" t="e">
        <f>IF('CONSOMMATIONS FACTURES'!K18+#REF!+#REF!+#REF!=0,"",'CONSOMMATIONS FACTURES'!K18+#REF!+#REF!+#REF!)</f>
        <v>#REF!</v>
      </c>
      <c r="M44" s="25" t="e">
        <f>IF('CONSOMMATIONS FACTURES'!L18+#REF!+#REF!+#REF!=0,"",'CONSOMMATIONS FACTURES'!L18+#REF!+#REF!+#REF!)</f>
        <v>#REF!</v>
      </c>
      <c r="N44" s="25" t="e">
        <f>IF('CONSOMMATIONS FACTURES'!M18+#REF!+#REF!+#REF!=0,"",'CONSOMMATIONS FACTURES'!M18+#REF!+#REF!+#REF!)</f>
        <v>#REF!</v>
      </c>
      <c r="O44" s="25" t="e">
        <f>IF('CONSOMMATIONS FACTURES'!N18+#REF!+#REF!+#REF!=0,"",'CONSOMMATIONS FACTURES'!N18+#REF!+#REF!+#REF!)</f>
        <v>#REF!</v>
      </c>
      <c r="P44" s="25" t="e">
        <f>IF('CONSOMMATIONS FACTURES'!O18+#REF!+#REF!+#REF!=0,"",'CONSOMMATIONS FACTURES'!O18+#REF!+#REF!+#REF!)</f>
        <v>#REF!</v>
      </c>
      <c r="Q44" s="25" t="e">
        <f>IF('CONSOMMATIONS FACTURES'!P18+#REF!+#REF!+#REF!=0,"",'CONSOMMATIONS FACTURES'!P18+#REF!+#REF!+#REF!)</f>
        <v>#REF!</v>
      </c>
      <c r="R44" s="35" t="e">
        <f>IF('CONSOMMATIONS FACTURES'!AN18+#REF!+#REF!+#REF!=0,"",'CONSOMMATIONS FACTURES'!AN18+#REF!+#REF!+#REF!)</f>
        <v>#REF!</v>
      </c>
      <c r="S44" s="35" t="e">
        <f>IF('CONSOMMATIONS FACTURES'!AO18+#REF!+#REF!+#REF!=0,"",'CONSOMMATIONS FACTURES'!AO18+#REF!+#REF!+#REF!)</f>
        <v>#REF!</v>
      </c>
      <c r="T44" s="35" t="e">
        <f>IF('CONSOMMATIONS FACTURES'!AP18+#REF!+#REF!+#REF!=0,"",'CONSOMMATIONS FACTURES'!AP18+#REF!+#REF!+#REF!)</f>
        <v>#REF!</v>
      </c>
      <c r="U44" s="35" t="e">
        <f>IF('CONSOMMATIONS FACTURES'!AQ18+#REF!+#REF!+#REF!=0,"",'CONSOMMATIONS FACTURES'!AQ18+#REF!+#REF!+#REF!)</f>
        <v>#REF!</v>
      </c>
      <c r="V44" s="35" t="e">
        <f>IF('CONSOMMATIONS FACTURES'!AR18+#REF!+#REF!+#REF!=0,"",'CONSOMMATIONS FACTURES'!AR18+#REF!+#REF!+#REF!)</f>
        <v>#REF!</v>
      </c>
      <c r="W44" s="35" t="e">
        <f>IF('CONSOMMATIONS FACTURES'!AS18+#REF!+#REF!+#REF!=0,"",'CONSOMMATIONS FACTURES'!AS18+#REF!+#REF!+#REF!)</f>
        <v>#REF!</v>
      </c>
      <c r="X44" s="35" t="e">
        <f>IF('CONSOMMATIONS FACTURES'!AT18+#REF!+#REF!+#REF!=0,"",'CONSOMMATIONS FACTURES'!AT18+#REF!+#REF!+#REF!)</f>
        <v>#REF!</v>
      </c>
      <c r="Y44" s="35" t="e">
        <f>IF('CONSOMMATIONS FACTURES'!AU18+#REF!+#REF!+#REF!=0,"",'CONSOMMATIONS FACTURES'!AU18+#REF!+#REF!+#REF!)</f>
        <v>#REF!</v>
      </c>
      <c r="Z44" s="35" t="e">
        <f>IF('CONSOMMATIONS FACTURES'!AV18+#REF!+#REF!+#REF!=0,"",'CONSOMMATIONS FACTURES'!AV18+#REF!+#REF!+#REF!)</f>
        <v>#REF!</v>
      </c>
      <c r="AA44" s="35" t="e">
        <f>IF('CONSOMMATIONS FACTURES'!AW18+#REF!+#REF!+#REF!=0,"",'CONSOMMATIONS FACTURES'!AW18+#REF!+#REF!+#REF!)</f>
        <v>#REF!</v>
      </c>
      <c r="AB44" s="35" t="e">
        <f>IF('CONSOMMATIONS FACTURES'!AX18+#REF!+#REF!+#REF!=0,"",'CONSOMMATIONS FACTURES'!AX18+#REF!+#REF!+#REF!)</f>
        <v>#REF!</v>
      </c>
      <c r="AC44" s="52"/>
      <c r="AD44" s="56" t="e">
        <f t="shared" si="0"/>
        <v>#REF!</v>
      </c>
      <c r="AE44" s="56" t="e">
        <f t="shared" si="13"/>
        <v>#REF!</v>
      </c>
      <c r="AF44" s="57" t="e">
        <f t="shared" si="14"/>
        <v>#REF!</v>
      </c>
      <c r="AG44" s="57" t="e">
        <f t="shared" si="15"/>
        <v>#REF!</v>
      </c>
      <c r="AH44" s="57" t="e">
        <f t="shared" si="16"/>
        <v>#REF!</v>
      </c>
      <c r="AI44" s="57" t="e">
        <f t="shared" si="17"/>
        <v>#REF!</v>
      </c>
      <c r="AJ44" s="57" t="e">
        <f t="shared" si="18"/>
        <v>#REF!</v>
      </c>
      <c r="AK44" s="57" t="e">
        <f t="shared" si="19"/>
        <v>#REF!</v>
      </c>
      <c r="AL44" s="57" t="e">
        <f t="shared" si="20"/>
        <v>#REF!</v>
      </c>
      <c r="AM44" s="57" t="e">
        <f t="shared" si="21"/>
        <v>#REF!</v>
      </c>
      <c r="AN44" s="57" t="e">
        <f t="shared" si="22"/>
        <v>#REF!</v>
      </c>
      <c r="AO44" s="57" t="e">
        <f t="shared" si="23"/>
        <v>#REF!</v>
      </c>
      <c r="AP44" s="13" t="e">
        <f t="shared" si="12"/>
        <v>#REF!</v>
      </c>
    </row>
    <row r="45" spans="1:42" ht="9.9499999999999993" customHeight="1" x14ac:dyDescent="0.25">
      <c r="A45" s="28"/>
      <c r="B45" s="16" t="e">
        <f>IF(PATRIMOINE!#REF!="","",PATRIMOINE!#REF!)</f>
        <v>#REF!</v>
      </c>
      <c r="C45" s="11" t="e">
        <f>IF(PATRIMOINE!#REF!="","",PATRIMOINE!#REF!)</f>
        <v>#REF!</v>
      </c>
      <c r="D45" s="11" t="e">
        <f>IF(PATRIMOINE!#REF!="","",PATRIMOINE!#REF!)</f>
        <v>#REF!</v>
      </c>
      <c r="E45" s="45" t="e">
        <f>IF(PATRIMOINE!#REF!="","",PATRIMOINE!#REF!)</f>
        <v>#REF!</v>
      </c>
      <c r="F45" s="45" t="e">
        <f>IF(PATRIMOINE!#REF!="","",PATRIMOINE!#REF!)</f>
        <v>#REF!</v>
      </c>
      <c r="G45" s="25" t="e">
        <f>IF('CONSOMMATIONS FACTURES'!#REF!+#REF!+#REF!+#REF!=0,"",'CONSOMMATIONS FACTURES'!#REF!+#REF!+#REF!+#REF!)</f>
        <v>#REF!</v>
      </c>
      <c r="H45" s="25" t="e">
        <f>IF('CONSOMMATIONS FACTURES'!F19+#REF!+#REF!+#REF!=0,"",'CONSOMMATIONS FACTURES'!F19+#REF!+#REF!+#REF!)</f>
        <v>#VALUE!</v>
      </c>
      <c r="I45" s="25" t="e">
        <f>IF('CONSOMMATIONS FACTURES'!H19+#REF!+#REF!+#REF!=0,"",'CONSOMMATIONS FACTURES'!H19+#REF!+#REF!+#REF!)</f>
        <v>#REF!</v>
      </c>
      <c r="J45" s="25" t="e">
        <f>IF('CONSOMMATIONS FACTURES'!I19+#REF!+#REF!+#REF!=0,"",'CONSOMMATIONS FACTURES'!I19+#REF!+#REF!+#REF!)</f>
        <v>#REF!</v>
      </c>
      <c r="K45" s="25" t="e">
        <f>IF('CONSOMMATIONS FACTURES'!J19+#REF!+#REF!+#REF!=0,"",'CONSOMMATIONS FACTURES'!J19+#REF!+#REF!+#REF!)</f>
        <v>#REF!</v>
      </c>
      <c r="L45" s="25" t="e">
        <f>IF('CONSOMMATIONS FACTURES'!K19+#REF!+#REF!+#REF!=0,"",'CONSOMMATIONS FACTURES'!K19+#REF!+#REF!+#REF!)</f>
        <v>#REF!</v>
      </c>
      <c r="M45" s="25" t="e">
        <f>IF('CONSOMMATIONS FACTURES'!L19+#REF!+#REF!+#REF!=0,"",'CONSOMMATIONS FACTURES'!L19+#REF!+#REF!+#REF!)</f>
        <v>#REF!</v>
      </c>
      <c r="N45" s="25" t="e">
        <f>IF('CONSOMMATIONS FACTURES'!M19+#REF!+#REF!+#REF!=0,"",'CONSOMMATIONS FACTURES'!M19+#REF!+#REF!+#REF!)</f>
        <v>#REF!</v>
      </c>
      <c r="O45" s="25" t="e">
        <f>IF('CONSOMMATIONS FACTURES'!N19+#REF!+#REF!+#REF!=0,"",'CONSOMMATIONS FACTURES'!N19+#REF!+#REF!+#REF!)</f>
        <v>#REF!</v>
      </c>
      <c r="P45" s="25" t="e">
        <f>IF('CONSOMMATIONS FACTURES'!O19+#REF!+#REF!+#REF!=0,"",'CONSOMMATIONS FACTURES'!O19+#REF!+#REF!+#REF!)</f>
        <v>#REF!</v>
      </c>
      <c r="Q45" s="25" t="e">
        <f>IF('CONSOMMATIONS FACTURES'!P19+#REF!+#REF!+#REF!=0,"",'CONSOMMATIONS FACTURES'!P19+#REF!+#REF!+#REF!)</f>
        <v>#REF!</v>
      </c>
      <c r="R45" s="35" t="e">
        <f>IF('CONSOMMATIONS FACTURES'!AN19+#REF!+#REF!+#REF!=0,"",'CONSOMMATIONS FACTURES'!AN19+#REF!+#REF!+#REF!)</f>
        <v>#REF!</v>
      </c>
      <c r="S45" s="35" t="e">
        <f>IF('CONSOMMATIONS FACTURES'!AO19+#REF!+#REF!+#REF!=0,"",'CONSOMMATIONS FACTURES'!AO19+#REF!+#REF!+#REF!)</f>
        <v>#REF!</v>
      </c>
      <c r="T45" s="35" t="e">
        <f>IF('CONSOMMATIONS FACTURES'!AP19+#REF!+#REF!+#REF!=0,"",'CONSOMMATIONS FACTURES'!AP19+#REF!+#REF!+#REF!)</f>
        <v>#REF!</v>
      </c>
      <c r="U45" s="35" t="e">
        <f>IF('CONSOMMATIONS FACTURES'!AQ19+#REF!+#REF!+#REF!=0,"",'CONSOMMATIONS FACTURES'!AQ19+#REF!+#REF!+#REF!)</f>
        <v>#REF!</v>
      </c>
      <c r="V45" s="35" t="e">
        <f>IF('CONSOMMATIONS FACTURES'!AR19+#REF!+#REF!+#REF!=0,"",'CONSOMMATIONS FACTURES'!AR19+#REF!+#REF!+#REF!)</f>
        <v>#REF!</v>
      </c>
      <c r="W45" s="35" t="e">
        <f>IF('CONSOMMATIONS FACTURES'!AS19+#REF!+#REF!+#REF!=0,"",'CONSOMMATIONS FACTURES'!AS19+#REF!+#REF!+#REF!)</f>
        <v>#REF!</v>
      </c>
      <c r="X45" s="35" t="e">
        <f>IF('CONSOMMATIONS FACTURES'!AT19+#REF!+#REF!+#REF!=0,"",'CONSOMMATIONS FACTURES'!AT19+#REF!+#REF!+#REF!)</f>
        <v>#REF!</v>
      </c>
      <c r="Y45" s="35" t="e">
        <f>IF('CONSOMMATIONS FACTURES'!AU19+#REF!+#REF!+#REF!=0,"",'CONSOMMATIONS FACTURES'!AU19+#REF!+#REF!+#REF!)</f>
        <v>#REF!</v>
      </c>
      <c r="Z45" s="35" t="e">
        <f>IF('CONSOMMATIONS FACTURES'!AV19+#REF!+#REF!+#REF!=0,"",'CONSOMMATIONS FACTURES'!AV19+#REF!+#REF!+#REF!)</f>
        <v>#REF!</v>
      </c>
      <c r="AA45" s="35" t="e">
        <f>IF('CONSOMMATIONS FACTURES'!AW19+#REF!+#REF!+#REF!=0,"",'CONSOMMATIONS FACTURES'!AW19+#REF!+#REF!+#REF!)</f>
        <v>#REF!</v>
      </c>
      <c r="AB45" s="35" t="e">
        <f>IF('CONSOMMATIONS FACTURES'!AX19+#REF!+#REF!+#REF!=0,"",'CONSOMMATIONS FACTURES'!AX19+#REF!+#REF!+#REF!)</f>
        <v>#REF!</v>
      </c>
      <c r="AC45" s="52"/>
      <c r="AD45" s="56" t="e">
        <f t="shared" si="0"/>
        <v>#REF!</v>
      </c>
      <c r="AE45" s="56" t="e">
        <f t="shared" si="13"/>
        <v>#REF!</v>
      </c>
      <c r="AF45" s="57" t="e">
        <f t="shared" si="14"/>
        <v>#VALUE!</v>
      </c>
      <c r="AG45" s="57" t="e">
        <f t="shared" si="15"/>
        <v>#REF!</v>
      </c>
      <c r="AH45" s="57" t="e">
        <f t="shared" si="16"/>
        <v>#REF!</v>
      </c>
      <c r="AI45" s="57" t="e">
        <f t="shared" si="17"/>
        <v>#REF!</v>
      </c>
      <c r="AJ45" s="57" t="e">
        <f t="shared" si="18"/>
        <v>#REF!</v>
      </c>
      <c r="AK45" s="57" t="e">
        <f t="shared" si="19"/>
        <v>#REF!</v>
      </c>
      <c r="AL45" s="57" t="e">
        <f t="shared" si="20"/>
        <v>#REF!</v>
      </c>
      <c r="AM45" s="57" t="e">
        <f t="shared" si="21"/>
        <v>#REF!</v>
      </c>
      <c r="AN45" s="57" t="e">
        <f t="shared" si="22"/>
        <v>#REF!</v>
      </c>
      <c r="AO45" s="57" t="e">
        <f t="shared" si="23"/>
        <v>#REF!</v>
      </c>
      <c r="AP45" s="13" t="e">
        <f t="shared" si="12"/>
        <v>#REF!</v>
      </c>
    </row>
    <row r="46" spans="1:42" ht="9.9499999999999993" customHeight="1" x14ac:dyDescent="0.25">
      <c r="A46" s="28"/>
      <c r="B46" s="16" t="e">
        <f>IF(PATRIMOINE!#REF!="","",PATRIMOINE!#REF!)</f>
        <v>#REF!</v>
      </c>
      <c r="C46" s="11" t="e">
        <f>IF(PATRIMOINE!#REF!="","",PATRIMOINE!#REF!)</f>
        <v>#REF!</v>
      </c>
      <c r="D46" s="11" t="e">
        <f>IF(PATRIMOINE!#REF!="","",PATRIMOINE!#REF!)</f>
        <v>#REF!</v>
      </c>
      <c r="E46" s="45" t="e">
        <f>IF(PATRIMOINE!#REF!="","",PATRIMOINE!#REF!)</f>
        <v>#REF!</v>
      </c>
      <c r="F46" s="45" t="e">
        <f>IF(PATRIMOINE!#REF!="","",PATRIMOINE!#REF!)</f>
        <v>#REF!</v>
      </c>
      <c r="G46" s="25" t="e">
        <f>IF('CONSOMMATIONS FACTURES'!#REF!+#REF!+#REF!+#REF!=0,"",'CONSOMMATIONS FACTURES'!#REF!+#REF!+#REF!+#REF!)</f>
        <v>#REF!</v>
      </c>
      <c r="H46" s="25" t="e">
        <f>IF('CONSOMMATIONS FACTURES'!F20+#REF!+#REF!+#REF!=0,"",'CONSOMMATIONS FACTURES'!F20+#REF!+#REF!+#REF!)</f>
        <v>#REF!</v>
      </c>
      <c r="I46" s="25" t="e">
        <f>IF('CONSOMMATIONS FACTURES'!G20+#REF!+#REF!+#REF!=0,"",'CONSOMMATIONS FACTURES'!G20+#REF!+#REF!+#REF!)</f>
        <v>#REF!</v>
      </c>
      <c r="J46" s="25" t="e">
        <f>IF('CONSOMMATIONS FACTURES'!H20+#REF!+#REF!+#REF!=0,"",'CONSOMMATIONS FACTURES'!H20+#REF!+#REF!+#REF!)</f>
        <v>#REF!</v>
      </c>
      <c r="K46" s="25" t="e">
        <f>IF('CONSOMMATIONS FACTURES'!I20+#REF!+#REF!+#REF!=0,"",'CONSOMMATIONS FACTURES'!I20+#REF!+#REF!+#REF!)</f>
        <v>#REF!</v>
      </c>
      <c r="L46" s="25" t="e">
        <f>IF('CONSOMMATIONS FACTURES'!J20+#REF!+#REF!+#REF!=0,"",'CONSOMMATIONS FACTURES'!J20+#REF!+#REF!+#REF!)</f>
        <v>#REF!</v>
      </c>
      <c r="M46" s="25" t="e">
        <f>IF('CONSOMMATIONS FACTURES'!K20+#REF!+#REF!+#REF!=0,"",'CONSOMMATIONS FACTURES'!K20+#REF!+#REF!+#REF!)</f>
        <v>#REF!</v>
      </c>
      <c r="N46" s="25" t="e">
        <f>IF('CONSOMMATIONS FACTURES'!L20+#REF!+#REF!+#REF!=0,"",'CONSOMMATIONS FACTURES'!L20+#REF!+#REF!+#REF!)</f>
        <v>#REF!</v>
      </c>
      <c r="O46" s="25" t="e">
        <f>IF('CONSOMMATIONS FACTURES'!M20+#REF!+#REF!+#REF!=0,"",'CONSOMMATIONS FACTURES'!M20+#REF!+#REF!+#REF!)</f>
        <v>#REF!</v>
      </c>
      <c r="P46" s="25" t="e">
        <f>IF('CONSOMMATIONS FACTURES'!N20+#REF!+#REF!+#REF!=0,"",'CONSOMMATIONS FACTURES'!N20+#REF!+#REF!+#REF!)</f>
        <v>#REF!</v>
      </c>
      <c r="Q46" s="25" t="e">
        <f>IF('CONSOMMATIONS FACTURES'!O20+#REF!+#REF!+#REF!=0,"",'CONSOMMATIONS FACTURES'!O20+#REF!+#REF!+#REF!)</f>
        <v>#REF!</v>
      </c>
      <c r="R46" s="35" t="e">
        <f>IF('CONSOMMATIONS FACTURES'!AN20+#REF!+#REF!+#REF!=0,"",'CONSOMMATIONS FACTURES'!AN20+#REF!+#REF!+#REF!)</f>
        <v>#REF!</v>
      </c>
      <c r="S46" s="35" t="e">
        <f>IF('CONSOMMATIONS FACTURES'!AO20+#REF!+#REF!+#REF!=0,"",'CONSOMMATIONS FACTURES'!AO20+#REF!+#REF!+#REF!)</f>
        <v>#REF!</v>
      </c>
      <c r="T46" s="35" t="e">
        <f>IF('CONSOMMATIONS FACTURES'!AP20+#REF!+#REF!+#REF!=0,"",'CONSOMMATIONS FACTURES'!AP20+#REF!+#REF!+#REF!)</f>
        <v>#REF!</v>
      </c>
      <c r="U46" s="35" t="e">
        <f>IF('CONSOMMATIONS FACTURES'!AQ20+#REF!+#REF!+#REF!=0,"",'CONSOMMATIONS FACTURES'!AQ20+#REF!+#REF!+#REF!)</f>
        <v>#REF!</v>
      </c>
      <c r="V46" s="35" t="e">
        <f>IF('CONSOMMATIONS FACTURES'!AR20+#REF!+#REF!+#REF!=0,"",'CONSOMMATIONS FACTURES'!AR20+#REF!+#REF!+#REF!)</f>
        <v>#REF!</v>
      </c>
      <c r="W46" s="35" t="e">
        <f>IF('CONSOMMATIONS FACTURES'!AS20+#REF!+#REF!+#REF!=0,"",'CONSOMMATIONS FACTURES'!AS20+#REF!+#REF!+#REF!)</f>
        <v>#REF!</v>
      </c>
      <c r="X46" s="35" t="e">
        <f>IF('CONSOMMATIONS FACTURES'!AT20+#REF!+#REF!+#REF!=0,"",'CONSOMMATIONS FACTURES'!AT20+#REF!+#REF!+#REF!)</f>
        <v>#REF!</v>
      </c>
      <c r="Y46" s="35" t="e">
        <f>IF('CONSOMMATIONS FACTURES'!AU20+#REF!+#REF!+#REF!=0,"",'CONSOMMATIONS FACTURES'!AU20+#REF!+#REF!+#REF!)</f>
        <v>#REF!</v>
      </c>
      <c r="Z46" s="35" t="e">
        <f>IF('CONSOMMATIONS FACTURES'!AV20+#REF!+#REF!+#REF!=0,"",'CONSOMMATIONS FACTURES'!AV20+#REF!+#REF!+#REF!)</f>
        <v>#REF!</v>
      </c>
      <c r="AA46" s="35" t="e">
        <f>IF('CONSOMMATIONS FACTURES'!AW20+#REF!+#REF!+#REF!=0,"",'CONSOMMATIONS FACTURES'!AW20+#REF!+#REF!+#REF!)</f>
        <v>#REF!</v>
      </c>
      <c r="AB46" s="35" t="e">
        <f>IF('CONSOMMATIONS FACTURES'!AX20+#REF!+#REF!+#REF!=0,"",'CONSOMMATIONS FACTURES'!AX20+#REF!+#REF!+#REF!)</f>
        <v>#REF!</v>
      </c>
      <c r="AC46" s="52"/>
      <c r="AD46" s="56" t="e">
        <f t="shared" si="0"/>
        <v>#REF!</v>
      </c>
      <c r="AE46" s="56" t="e">
        <f t="shared" si="13"/>
        <v>#REF!</v>
      </c>
      <c r="AF46" s="57" t="e">
        <f t="shared" si="14"/>
        <v>#REF!</v>
      </c>
      <c r="AG46" s="57" t="e">
        <f t="shared" si="15"/>
        <v>#REF!</v>
      </c>
      <c r="AH46" s="57" t="e">
        <f t="shared" si="16"/>
        <v>#REF!</v>
      </c>
      <c r="AI46" s="57" t="e">
        <f t="shared" si="17"/>
        <v>#REF!</v>
      </c>
      <c r="AJ46" s="57" t="e">
        <f t="shared" si="18"/>
        <v>#REF!</v>
      </c>
      <c r="AK46" s="57" t="e">
        <f t="shared" si="19"/>
        <v>#REF!</v>
      </c>
      <c r="AL46" s="57" t="e">
        <f t="shared" si="20"/>
        <v>#REF!</v>
      </c>
      <c r="AM46" s="57" t="e">
        <f t="shared" si="21"/>
        <v>#REF!</v>
      </c>
      <c r="AN46" s="57" t="e">
        <f t="shared" si="22"/>
        <v>#REF!</v>
      </c>
      <c r="AO46" s="57" t="e">
        <f t="shared" si="23"/>
        <v>#REF!</v>
      </c>
      <c r="AP46" s="13" t="e">
        <f t="shared" si="12"/>
        <v>#REF!</v>
      </c>
    </row>
    <row r="47" spans="1:42" ht="9.9499999999999993" customHeight="1" x14ac:dyDescent="0.25">
      <c r="A47" s="28"/>
      <c r="B47" s="16" t="e">
        <f>IF(PATRIMOINE!#REF!="","",PATRIMOINE!#REF!)</f>
        <v>#REF!</v>
      </c>
      <c r="C47" s="11" t="e">
        <f>IF(PATRIMOINE!#REF!="","",PATRIMOINE!#REF!)</f>
        <v>#REF!</v>
      </c>
      <c r="D47" s="11" t="e">
        <f>IF(PATRIMOINE!#REF!="","",PATRIMOINE!#REF!)</f>
        <v>#REF!</v>
      </c>
      <c r="E47" s="45" t="e">
        <f>IF(PATRIMOINE!#REF!="","",PATRIMOINE!#REF!)</f>
        <v>#REF!</v>
      </c>
      <c r="F47" s="45" t="e">
        <f>IF(PATRIMOINE!#REF!="","",PATRIMOINE!#REF!)</f>
        <v>#REF!</v>
      </c>
      <c r="G47" s="25" t="e">
        <f>IF('CONSOMMATIONS FACTURES'!#REF!+#REF!+#REF!+#REF!=0,"",'CONSOMMATIONS FACTURES'!#REF!+#REF!+#REF!+#REF!)</f>
        <v>#REF!</v>
      </c>
      <c r="H47" s="25" t="e">
        <f>IF('CONSOMMATIONS FACTURES'!F21+#REF!+#REF!+#REF!=0,"",'CONSOMMATIONS FACTURES'!F21+#REF!+#REF!+#REF!)</f>
        <v>#REF!</v>
      </c>
      <c r="I47" s="25" t="e">
        <f>IF('CONSOMMATIONS FACTURES'!G21+#REF!+#REF!+#REF!=0,"",'CONSOMMATIONS FACTURES'!G21+#REF!+#REF!+#REF!)</f>
        <v>#REF!</v>
      </c>
      <c r="J47" s="25" t="e">
        <f>IF('CONSOMMATIONS FACTURES'!H21+#REF!+#REF!+#REF!=0,"",'CONSOMMATIONS FACTURES'!H21+#REF!+#REF!+#REF!)</f>
        <v>#REF!</v>
      </c>
      <c r="K47" s="25" t="e">
        <f>IF('CONSOMMATIONS FACTURES'!I21+#REF!+#REF!+#REF!=0,"",'CONSOMMATIONS FACTURES'!I21+#REF!+#REF!+#REF!)</f>
        <v>#REF!</v>
      </c>
      <c r="L47" s="25" t="e">
        <f>IF('CONSOMMATIONS FACTURES'!J21+#REF!+#REF!+#REF!=0,"",'CONSOMMATIONS FACTURES'!J21+#REF!+#REF!+#REF!)</f>
        <v>#REF!</v>
      </c>
      <c r="M47" s="25" t="e">
        <f>IF('CONSOMMATIONS FACTURES'!K21+#REF!+#REF!+#REF!=0,"",'CONSOMMATIONS FACTURES'!K21+#REF!+#REF!+#REF!)</f>
        <v>#REF!</v>
      </c>
      <c r="N47" s="25" t="e">
        <f>IF('CONSOMMATIONS FACTURES'!L21+#REF!+#REF!+#REF!=0,"",'CONSOMMATIONS FACTURES'!L21+#REF!+#REF!+#REF!)</f>
        <v>#REF!</v>
      </c>
      <c r="O47" s="25" t="e">
        <f>IF('CONSOMMATIONS FACTURES'!M21+#REF!+#REF!+#REF!=0,"",'CONSOMMATIONS FACTURES'!M21+#REF!+#REF!+#REF!)</f>
        <v>#REF!</v>
      </c>
      <c r="P47" s="25" t="e">
        <f>IF('CONSOMMATIONS FACTURES'!N21+#REF!+#REF!+#REF!=0,"",'CONSOMMATIONS FACTURES'!N21+#REF!+#REF!+#REF!)</f>
        <v>#REF!</v>
      </c>
      <c r="Q47" s="25" t="e">
        <f>IF('CONSOMMATIONS FACTURES'!O21+#REF!+#REF!+#REF!=0,"",'CONSOMMATIONS FACTURES'!O21+#REF!+#REF!+#REF!)</f>
        <v>#REF!</v>
      </c>
      <c r="R47" s="35" t="e">
        <f>IF('CONSOMMATIONS FACTURES'!AN21+#REF!+#REF!+#REF!=0,"",'CONSOMMATIONS FACTURES'!AN21+#REF!+#REF!+#REF!)</f>
        <v>#REF!</v>
      </c>
      <c r="S47" s="35" t="e">
        <f>IF('CONSOMMATIONS FACTURES'!AO21+#REF!+#REF!+#REF!=0,"",'CONSOMMATIONS FACTURES'!AO21+#REF!+#REF!+#REF!)</f>
        <v>#REF!</v>
      </c>
      <c r="T47" s="35" t="e">
        <f>IF('CONSOMMATIONS FACTURES'!AP21+#REF!+#REF!+#REF!=0,"",'CONSOMMATIONS FACTURES'!AP21+#REF!+#REF!+#REF!)</f>
        <v>#REF!</v>
      </c>
      <c r="U47" s="35" t="e">
        <f>IF('CONSOMMATIONS FACTURES'!AQ21+#REF!+#REF!+#REF!=0,"",'CONSOMMATIONS FACTURES'!AQ21+#REF!+#REF!+#REF!)</f>
        <v>#REF!</v>
      </c>
      <c r="V47" s="35" t="e">
        <f>IF('CONSOMMATIONS FACTURES'!AR21+#REF!+#REF!+#REF!=0,"",'CONSOMMATIONS FACTURES'!AR21+#REF!+#REF!+#REF!)</f>
        <v>#REF!</v>
      </c>
      <c r="W47" s="35" t="e">
        <f>IF('CONSOMMATIONS FACTURES'!AS21+#REF!+#REF!+#REF!=0,"",'CONSOMMATIONS FACTURES'!AS21+#REF!+#REF!+#REF!)</f>
        <v>#REF!</v>
      </c>
      <c r="X47" s="35" t="e">
        <f>IF('CONSOMMATIONS FACTURES'!AT21+#REF!+#REF!+#REF!=0,"",'CONSOMMATIONS FACTURES'!AT21+#REF!+#REF!+#REF!)</f>
        <v>#REF!</v>
      </c>
      <c r="Y47" s="35" t="e">
        <f>IF('CONSOMMATIONS FACTURES'!AU21+#REF!+#REF!+#REF!=0,"",'CONSOMMATIONS FACTURES'!AU21+#REF!+#REF!+#REF!)</f>
        <v>#REF!</v>
      </c>
      <c r="Z47" s="35" t="e">
        <f>IF('CONSOMMATIONS FACTURES'!AV21+#REF!+#REF!+#REF!=0,"",'CONSOMMATIONS FACTURES'!AV21+#REF!+#REF!+#REF!)</f>
        <v>#REF!</v>
      </c>
      <c r="AA47" s="35" t="e">
        <f>IF('CONSOMMATIONS FACTURES'!AW21+#REF!+#REF!+#REF!=0,"",'CONSOMMATIONS FACTURES'!AW21+#REF!+#REF!+#REF!)</f>
        <v>#REF!</v>
      </c>
      <c r="AB47" s="35" t="e">
        <f>IF('CONSOMMATIONS FACTURES'!AX21+#REF!+#REF!+#REF!=0,"",'CONSOMMATIONS FACTURES'!AX21+#REF!+#REF!+#REF!)</f>
        <v>#REF!</v>
      </c>
      <c r="AC47" s="52"/>
      <c r="AD47" s="56" t="e">
        <f t="shared" si="0"/>
        <v>#REF!</v>
      </c>
      <c r="AE47" s="56" t="e">
        <f t="shared" si="13"/>
        <v>#REF!</v>
      </c>
      <c r="AF47" s="57" t="e">
        <f t="shared" si="14"/>
        <v>#REF!</v>
      </c>
      <c r="AG47" s="57" t="e">
        <f t="shared" si="15"/>
        <v>#REF!</v>
      </c>
      <c r="AH47" s="57" t="e">
        <f t="shared" si="16"/>
        <v>#REF!</v>
      </c>
      <c r="AI47" s="57" t="e">
        <f t="shared" si="17"/>
        <v>#REF!</v>
      </c>
      <c r="AJ47" s="57" t="e">
        <f t="shared" si="18"/>
        <v>#REF!</v>
      </c>
      <c r="AK47" s="57" t="e">
        <f t="shared" si="19"/>
        <v>#REF!</v>
      </c>
      <c r="AL47" s="57" t="e">
        <f t="shared" si="20"/>
        <v>#REF!</v>
      </c>
      <c r="AM47" s="57" t="e">
        <f t="shared" si="21"/>
        <v>#REF!</v>
      </c>
      <c r="AN47" s="57" t="e">
        <f t="shared" si="22"/>
        <v>#REF!</v>
      </c>
      <c r="AO47" s="57" t="e">
        <f t="shared" si="23"/>
        <v>#REF!</v>
      </c>
      <c r="AP47" s="13" t="e">
        <f t="shared" si="12"/>
        <v>#REF!</v>
      </c>
    </row>
    <row r="48" spans="1:42" ht="9.9499999999999993" customHeight="1" x14ac:dyDescent="0.25">
      <c r="A48" s="28"/>
      <c r="B48" s="16" t="e">
        <f>IF(PATRIMOINE!#REF!="","",PATRIMOINE!#REF!)</f>
        <v>#REF!</v>
      </c>
      <c r="C48" s="11" t="e">
        <f>IF(PATRIMOINE!#REF!="","",PATRIMOINE!#REF!)</f>
        <v>#REF!</v>
      </c>
      <c r="D48" s="11" t="e">
        <f>IF(PATRIMOINE!#REF!="","",PATRIMOINE!#REF!)</f>
        <v>#REF!</v>
      </c>
      <c r="E48" s="45" t="e">
        <f>IF(PATRIMOINE!#REF!="","",PATRIMOINE!#REF!)</f>
        <v>#REF!</v>
      </c>
      <c r="F48" s="45" t="e">
        <f>IF(PATRIMOINE!#REF!="","",PATRIMOINE!#REF!)</f>
        <v>#REF!</v>
      </c>
      <c r="G48" s="25" t="e">
        <f>IF('CONSOMMATIONS FACTURES'!#REF!+#REF!+#REF!+#REF!=0,"",'CONSOMMATIONS FACTURES'!#REF!+#REF!+#REF!+#REF!)</f>
        <v>#REF!</v>
      </c>
      <c r="H48" s="25" t="e">
        <f>IF('CONSOMMATIONS FACTURES'!F22+#REF!+#REF!+#REF!=0,"",'CONSOMMATIONS FACTURES'!F22+#REF!+#REF!+#REF!)</f>
        <v>#REF!</v>
      </c>
      <c r="I48" s="25" t="e">
        <f>IF('CONSOMMATIONS FACTURES'!G22+#REF!+#REF!+#REF!=0,"",'CONSOMMATIONS FACTURES'!G22+#REF!+#REF!+#REF!)</f>
        <v>#REF!</v>
      </c>
      <c r="J48" s="25" t="e">
        <f>IF('CONSOMMATIONS FACTURES'!H22+#REF!+#REF!+#REF!=0,"",'CONSOMMATIONS FACTURES'!H22+#REF!+#REF!+#REF!)</f>
        <v>#REF!</v>
      </c>
      <c r="K48" s="25" t="e">
        <f>IF('CONSOMMATIONS FACTURES'!I22+#REF!+#REF!+#REF!=0,"",'CONSOMMATIONS FACTURES'!I22+#REF!+#REF!+#REF!)</f>
        <v>#REF!</v>
      </c>
      <c r="L48" s="25" t="e">
        <f>IF('CONSOMMATIONS FACTURES'!J22+#REF!+#REF!+#REF!=0,"",'CONSOMMATIONS FACTURES'!J22+#REF!+#REF!+#REF!)</f>
        <v>#REF!</v>
      </c>
      <c r="M48" s="25" t="e">
        <f>IF('CONSOMMATIONS FACTURES'!K22+#REF!+#REF!+#REF!=0,"",'CONSOMMATIONS FACTURES'!K22+#REF!+#REF!+#REF!)</f>
        <v>#REF!</v>
      </c>
      <c r="N48" s="25" t="e">
        <f>IF('CONSOMMATIONS FACTURES'!L22+#REF!+#REF!+#REF!=0,"",'CONSOMMATIONS FACTURES'!L22+#REF!+#REF!+#REF!)</f>
        <v>#REF!</v>
      </c>
      <c r="O48" s="25" t="e">
        <f>IF('CONSOMMATIONS FACTURES'!M22+#REF!+#REF!+#REF!=0,"",'CONSOMMATIONS FACTURES'!M22+#REF!+#REF!+#REF!)</f>
        <v>#REF!</v>
      </c>
      <c r="P48" s="25" t="e">
        <f>IF('CONSOMMATIONS FACTURES'!N22+#REF!+#REF!+#REF!=0,"",'CONSOMMATIONS FACTURES'!N22+#REF!+#REF!+#REF!)</f>
        <v>#REF!</v>
      </c>
      <c r="Q48" s="25" t="e">
        <f>IF('CONSOMMATIONS FACTURES'!O22+#REF!+#REF!+#REF!=0,"",'CONSOMMATIONS FACTURES'!O22+#REF!+#REF!+#REF!)</f>
        <v>#REF!</v>
      </c>
      <c r="R48" s="35" t="e">
        <f>IF('CONSOMMATIONS FACTURES'!AN22+#REF!+#REF!+#REF!=0,"",'CONSOMMATIONS FACTURES'!AN22+#REF!+#REF!+#REF!)</f>
        <v>#REF!</v>
      </c>
      <c r="S48" s="35" t="e">
        <f>IF('CONSOMMATIONS FACTURES'!AO22+#REF!+#REF!+#REF!=0,"",'CONSOMMATIONS FACTURES'!AO22+#REF!+#REF!+#REF!)</f>
        <v>#REF!</v>
      </c>
      <c r="T48" s="35" t="e">
        <f>IF('CONSOMMATIONS FACTURES'!AP22+#REF!+#REF!+#REF!=0,"",'CONSOMMATIONS FACTURES'!AP22+#REF!+#REF!+#REF!)</f>
        <v>#REF!</v>
      </c>
      <c r="U48" s="35" t="e">
        <f>IF('CONSOMMATIONS FACTURES'!AQ22+#REF!+#REF!+#REF!=0,"",'CONSOMMATIONS FACTURES'!AQ22+#REF!+#REF!+#REF!)</f>
        <v>#REF!</v>
      </c>
      <c r="V48" s="35" t="e">
        <f>IF('CONSOMMATIONS FACTURES'!AR22+#REF!+#REF!+#REF!=0,"",'CONSOMMATIONS FACTURES'!AR22+#REF!+#REF!+#REF!)</f>
        <v>#REF!</v>
      </c>
      <c r="W48" s="35" t="e">
        <f>IF('CONSOMMATIONS FACTURES'!AS22+#REF!+#REF!+#REF!=0,"",'CONSOMMATIONS FACTURES'!AS22+#REF!+#REF!+#REF!)</f>
        <v>#REF!</v>
      </c>
      <c r="X48" s="35" t="e">
        <f>IF('CONSOMMATIONS FACTURES'!AT22+#REF!+#REF!+#REF!=0,"",'CONSOMMATIONS FACTURES'!AT22+#REF!+#REF!+#REF!)</f>
        <v>#REF!</v>
      </c>
      <c r="Y48" s="35" t="e">
        <f>IF('CONSOMMATIONS FACTURES'!AU22+#REF!+#REF!+#REF!=0,"",'CONSOMMATIONS FACTURES'!AU22+#REF!+#REF!+#REF!)</f>
        <v>#REF!</v>
      </c>
      <c r="Z48" s="35" t="e">
        <f>IF('CONSOMMATIONS FACTURES'!AV22+#REF!+#REF!+#REF!=0,"",'CONSOMMATIONS FACTURES'!AV22+#REF!+#REF!+#REF!)</f>
        <v>#REF!</v>
      </c>
      <c r="AA48" s="35" t="e">
        <f>IF('CONSOMMATIONS FACTURES'!AW22+#REF!+#REF!+#REF!=0,"",'CONSOMMATIONS FACTURES'!AW22+#REF!+#REF!+#REF!)</f>
        <v>#REF!</v>
      </c>
      <c r="AB48" s="35" t="e">
        <f>IF('CONSOMMATIONS FACTURES'!AX22+#REF!+#REF!+#REF!=0,"",'CONSOMMATIONS FACTURES'!AX22+#REF!+#REF!+#REF!)</f>
        <v>#REF!</v>
      </c>
      <c r="AC48" s="52"/>
      <c r="AD48" s="56" t="e">
        <f t="shared" si="0"/>
        <v>#REF!</v>
      </c>
      <c r="AE48" s="56" t="e">
        <f t="shared" si="13"/>
        <v>#REF!</v>
      </c>
      <c r="AF48" s="57" t="e">
        <f t="shared" si="14"/>
        <v>#REF!</v>
      </c>
      <c r="AG48" s="57" t="e">
        <f t="shared" si="15"/>
        <v>#REF!</v>
      </c>
      <c r="AH48" s="57" t="e">
        <f t="shared" si="16"/>
        <v>#REF!</v>
      </c>
      <c r="AI48" s="57" t="e">
        <f t="shared" si="17"/>
        <v>#REF!</v>
      </c>
      <c r="AJ48" s="57" t="e">
        <f t="shared" si="18"/>
        <v>#REF!</v>
      </c>
      <c r="AK48" s="57" t="e">
        <f t="shared" si="19"/>
        <v>#REF!</v>
      </c>
      <c r="AL48" s="57" t="e">
        <f t="shared" si="20"/>
        <v>#REF!</v>
      </c>
      <c r="AM48" s="57" t="e">
        <f t="shared" si="21"/>
        <v>#REF!</v>
      </c>
      <c r="AN48" s="57" t="e">
        <f t="shared" si="22"/>
        <v>#REF!</v>
      </c>
      <c r="AO48" s="57" t="e">
        <f t="shared" si="23"/>
        <v>#REF!</v>
      </c>
      <c r="AP48" s="13" t="e">
        <f t="shared" si="12"/>
        <v>#REF!</v>
      </c>
    </row>
    <row r="49" spans="1:42" ht="9.9499999999999993" customHeight="1" x14ac:dyDescent="0.25">
      <c r="A49" s="28"/>
      <c r="B49" s="16" t="e">
        <f>IF(PATRIMOINE!#REF!="","",PATRIMOINE!#REF!)</f>
        <v>#REF!</v>
      </c>
      <c r="C49" s="11" t="e">
        <f>IF(PATRIMOINE!#REF!="","",PATRIMOINE!#REF!)</f>
        <v>#REF!</v>
      </c>
      <c r="D49" s="11" t="e">
        <f>IF(PATRIMOINE!#REF!="","",PATRIMOINE!#REF!)</f>
        <v>#REF!</v>
      </c>
      <c r="E49" s="45" t="e">
        <f>IF(PATRIMOINE!#REF!="","",PATRIMOINE!#REF!)</f>
        <v>#REF!</v>
      </c>
      <c r="F49" s="45" t="e">
        <f>IF(PATRIMOINE!#REF!="","",PATRIMOINE!#REF!)</f>
        <v>#REF!</v>
      </c>
      <c r="G49" s="25" t="e">
        <f>IF('CONSOMMATIONS FACTURES'!#REF!+#REF!+#REF!+#REF!=0,"",'CONSOMMATIONS FACTURES'!#REF!+#REF!+#REF!+#REF!)</f>
        <v>#REF!</v>
      </c>
      <c r="H49" s="25" t="e">
        <f>IF('CONSOMMATIONS FACTURES'!F23+#REF!+#REF!+#REF!=0,"",'CONSOMMATIONS FACTURES'!F23+#REF!+#REF!+#REF!)</f>
        <v>#REF!</v>
      </c>
      <c r="I49" s="25" t="e">
        <f>IF('CONSOMMATIONS FACTURES'!G23+#REF!+#REF!+#REF!=0,"",'CONSOMMATIONS FACTURES'!G23+#REF!+#REF!+#REF!)</f>
        <v>#REF!</v>
      </c>
      <c r="J49" s="25" t="e">
        <f>IF('CONSOMMATIONS FACTURES'!H23+#REF!+#REF!+#REF!=0,"",'CONSOMMATIONS FACTURES'!H23+#REF!+#REF!+#REF!)</f>
        <v>#REF!</v>
      </c>
      <c r="K49" s="25" t="e">
        <f>IF('CONSOMMATIONS FACTURES'!I23+#REF!+#REF!+#REF!=0,"",'CONSOMMATIONS FACTURES'!I23+#REF!+#REF!+#REF!)</f>
        <v>#REF!</v>
      </c>
      <c r="L49" s="25" t="e">
        <f>IF('CONSOMMATIONS FACTURES'!J23+#REF!+#REF!+#REF!=0,"",'CONSOMMATIONS FACTURES'!J23+#REF!+#REF!+#REF!)</f>
        <v>#REF!</v>
      </c>
      <c r="M49" s="25" t="e">
        <f>IF('CONSOMMATIONS FACTURES'!K23+#REF!+#REF!+#REF!=0,"",'CONSOMMATIONS FACTURES'!K23+#REF!+#REF!+#REF!)</f>
        <v>#REF!</v>
      </c>
      <c r="N49" s="25" t="e">
        <f>IF('CONSOMMATIONS FACTURES'!L23+#REF!+#REF!+#REF!=0,"",'CONSOMMATIONS FACTURES'!L23+#REF!+#REF!+#REF!)</f>
        <v>#REF!</v>
      </c>
      <c r="O49" s="25" t="e">
        <f>IF('CONSOMMATIONS FACTURES'!M23+#REF!+#REF!+#REF!=0,"",'CONSOMMATIONS FACTURES'!M23+#REF!+#REF!+#REF!)</f>
        <v>#REF!</v>
      </c>
      <c r="P49" s="25" t="e">
        <f>IF('CONSOMMATIONS FACTURES'!N23+#REF!+#REF!+#REF!=0,"",'CONSOMMATIONS FACTURES'!N23+#REF!+#REF!+#REF!)</f>
        <v>#REF!</v>
      </c>
      <c r="Q49" s="25" t="e">
        <f>IF('CONSOMMATIONS FACTURES'!O23+#REF!+#REF!+#REF!=0,"",'CONSOMMATIONS FACTURES'!O23+#REF!+#REF!+#REF!)</f>
        <v>#REF!</v>
      </c>
      <c r="R49" s="35" t="e">
        <f>IF('CONSOMMATIONS FACTURES'!AN23+#REF!+#REF!+#REF!=0,"",'CONSOMMATIONS FACTURES'!AN23+#REF!+#REF!+#REF!)</f>
        <v>#REF!</v>
      </c>
      <c r="S49" s="35" t="e">
        <f>IF('CONSOMMATIONS FACTURES'!AO23+#REF!+#REF!+#REF!=0,"",'CONSOMMATIONS FACTURES'!AO23+#REF!+#REF!+#REF!)</f>
        <v>#REF!</v>
      </c>
      <c r="T49" s="35" t="e">
        <f>IF('CONSOMMATIONS FACTURES'!AP23+#REF!+#REF!+#REF!=0,"",'CONSOMMATIONS FACTURES'!AP23+#REF!+#REF!+#REF!)</f>
        <v>#REF!</v>
      </c>
      <c r="U49" s="35" t="e">
        <f>IF('CONSOMMATIONS FACTURES'!AQ23+#REF!+#REF!+#REF!=0,"",'CONSOMMATIONS FACTURES'!AQ23+#REF!+#REF!+#REF!)</f>
        <v>#REF!</v>
      </c>
      <c r="V49" s="35" t="e">
        <f>IF('CONSOMMATIONS FACTURES'!AR23+#REF!+#REF!+#REF!=0,"",'CONSOMMATIONS FACTURES'!AR23+#REF!+#REF!+#REF!)</f>
        <v>#REF!</v>
      </c>
      <c r="W49" s="35" t="e">
        <f>IF('CONSOMMATIONS FACTURES'!AS23+#REF!+#REF!+#REF!=0,"",'CONSOMMATIONS FACTURES'!AS23+#REF!+#REF!+#REF!)</f>
        <v>#REF!</v>
      </c>
      <c r="X49" s="35" t="e">
        <f>IF('CONSOMMATIONS FACTURES'!AT23+#REF!+#REF!+#REF!=0,"",'CONSOMMATIONS FACTURES'!AT23+#REF!+#REF!+#REF!)</f>
        <v>#REF!</v>
      </c>
      <c r="Y49" s="35" t="e">
        <f>IF('CONSOMMATIONS FACTURES'!AU23+#REF!+#REF!+#REF!=0,"",'CONSOMMATIONS FACTURES'!AU23+#REF!+#REF!+#REF!)</f>
        <v>#REF!</v>
      </c>
      <c r="Z49" s="35" t="e">
        <f>IF('CONSOMMATIONS FACTURES'!AV23+#REF!+#REF!+#REF!=0,"",'CONSOMMATIONS FACTURES'!AV23+#REF!+#REF!+#REF!)</f>
        <v>#REF!</v>
      </c>
      <c r="AA49" s="35" t="e">
        <f>IF('CONSOMMATIONS FACTURES'!AW23+#REF!+#REF!+#REF!=0,"",'CONSOMMATIONS FACTURES'!AW23+#REF!+#REF!+#REF!)</f>
        <v>#REF!</v>
      </c>
      <c r="AB49" s="35" t="e">
        <f>IF('CONSOMMATIONS FACTURES'!AX23+#REF!+#REF!+#REF!=0,"",'CONSOMMATIONS FACTURES'!AX23+#REF!+#REF!+#REF!)</f>
        <v>#REF!</v>
      </c>
      <c r="AC49" s="52"/>
      <c r="AD49" s="56" t="e">
        <f t="shared" si="0"/>
        <v>#REF!</v>
      </c>
      <c r="AE49" s="56" t="e">
        <f t="shared" si="13"/>
        <v>#REF!</v>
      </c>
      <c r="AF49" s="57" t="e">
        <f t="shared" si="14"/>
        <v>#REF!</v>
      </c>
      <c r="AG49" s="57" t="e">
        <f t="shared" si="15"/>
        <v>#REF!</v>
      </c>
      <c r="AH49" s="57" t="e">
        <f t="shared" si="16"/>
        <v>#REF!</v>
      </c>
      <c r="AI49" s="57" t="e">
        <f t="shared" si="17"/>
        <v>#REF!</v>
      </c>
      <c r="AJ49" s="57" t="e">
        <f t="shared" si="18"/>
        <v>#REF!</v>
      </c>
      <c r="AK49" s="57" t="e">
        <f t="shared" si="19"/>
        <v>#REF!</v>
      </c>
      <c r="AL49" s="57" t="e">
        <f t="shared" si="20"/>
        <v>#REF!</v>
      </c>
      <c r="AM49" s="57" t="e">
        <f t="shared" si="21"/>
        <v>#REF!</v>
      </c>
      <c r="AN49" s="57" t="e">
        <f t="shared" si="22"/>
        <v>#REF!</v>
      </c>
      <c r="AO49" s="57" t="e">
        <f t="shared" si="23"/>
        <v>#REF!</v>
      </c>
      <c r="AP49" s="13" t="e">
        <f t="shared" si="12"/>
        <v>#REF!</v>
      </c>
    </row>
    <row r="50" spans="1:42" ht="9.9499999999999993" customHeight="1" x14ac:dyDescent="0.25">
      <c r="A50" s="28"/>
      <c r="B50" s="16" t="e">
        <f>IF(PATRIMOINE!#REF!="","",PATRIMOINE!#REF!)</f>
        <v>#REF!</v>
      </c>
      <c r="C50" s="11" t="e">
        <f>IF(PATRIMOINE!#REF!="","",PATRIMOINE!#REF!)</f>
        <v>#REF!</v>
      </c>
      <c r="D50" s="11" t="e">
        <f>IF(PATRIMOINE!#REF!="","",PATRIMOINE!#REF!)</f>
        <v>#REF!</v>
      </c>
      <c r="E50" s="45" t="e">
        <f>IF(PATRIMOINE!#REF!="","",PATRIMOINE!#REF!)</f>
        <v>#REF!</v>
      </c>
      <c r="F50" s="45" t="e">
        <f>IF(PATRIMOINE!#REF!="","",PATRIMOINE!#REF!)</f>
        <v>#REF!</v>
      </c>
      <c r="G50" s="25" t="e">
        <f>IF('CONSOMMATIONS FACTURES'!#REF!+#REF!+#REF!+#REF!=0,"",'CONSOMMATIONS FACTURES'!#REF!+#REF!+#REF!+#REF!)</f>
        <v>#REF!</v>
      </c>
      <c r="H50" s="25" t="e">
        <f>IF('CONSOMMATIONS FACTURES'!F24+#REF!+#REF!+#REF!=0,"",'CONSOMMATIONS FACTURES'!F24+#REF!+#REF!+#REF!)</f>
        <v>#REF!</v>
      </c>
      <c r="I50" s="25" t="e">
        <f>IF('CONSOMMATIONS FACTURES'!G24+#REF!+#REF!+#REF!=0,"",'CONSOMMATIONS FACTURES'!G24+#REF!+#REF!+#REF!)</f>
        <v>#REF!</v>
      </c>
      <c r="J50" s="25" t="e">
        <f>IF('CONSOMMATIONS FACTURES'!H24+#REF!+#REF!+#REF!=0,"",'CONSOMMATIONS FACTURES'!H24+#REF!+#REF!+#REF!)</f>
        <v>#REF!</v>
      </c>
      <c r="K50" s="25" t="e">
        <f>IF('CONSOMMATIONS FACTURES'!I24+#REF!+#REF!+#REF!=0,"",'CONSOMMATIONS FACTURES'!I24+#REF!+#REF!+#REF!)</f>
        <v>#REF!</v>
      </c>
      <c r="L50" s="25" t="e">
        <f>IF('CONSOMMATIONS FACTURES'!J24+#REF!+#REF!+#REF!=0,"",'CONSOMMATIONS FACTURES'!J24+#REF!+#REF!+#REF!)</f>
        <v>#REF!</v>
      </c>
      <c r="M50" s="25" t="e">
        <f>IF('CONSOMMATIONS FACTURES'!K24+#REF!+#REF!+#REF!=0,"",'CONSOMMATIONS FACTURES'!K24+#REF!+#REF!+#REF!)</f>
        <v>#REF!</v>
      </c>
      <c r="N50" s="25" t="e">
        <f>IF('CONSOMMATIONS FACTURES'!L24+#REF!+#REF!+#REF!=0,"",'CONSOMMATIONS FACTURES'!L24+#REF!+#REF!+#REF!)</f>
        <v>#REF!</v>
      </c>
      <c r="O50" s="25" t="e">
        <f>IF('CONSOMMATIONS FACTURES'!M24+#REF!+#REF!+#REF!=0,"",'CONSOMMATIONS FACTURES'!M24+#REF!+#REF!+#REF!)</f>
        <v>#REF!</v>
      </c>
      <c r="P50" s="25" t="e">
        <f>IF('CONSOMMATIONS FACTURES'!N24+#REF!+#REF!+#REF!=0,"",'CONSOMMATIONS FACTURES'!N24+#REF!+#REF!+#REF!)</f>
        <v>#REF!</v>
      </c>
      <c r="Q50" s="25" t="e">
        <f>IF('CONSOMMATIONS FACTURES'!O24+#REF!+#REF!+#REF!=0,"",'CONSOMMATIONS FACTURES'!O24+#REF!+#REF!+#REF!)</f>
        <v>#REF!</v>
      </c>
      <c r="R50" s="35" t="e">
        <f>IF('CONSOMMATIONS FACTURES'!AN24+#REF!+#REF!+#REF!=0,"",'CONSOMMATIONS FACTURES'!AN24+#REF!+#REF!+#REF!)</f>
        <v>#REF!</v>
      </c>
      <c r="S50" s="35" t="e">
        <f>IF('CONSOMMATIONS FACTURES'!AO24+#REF!+#REF!+#REF!=0,"",'CONSOMMATIONS FACTURES'!AO24+#REF!+#REF!+#REF!)</f>
        <v>#REF!</v>
      </c>
      <c r="T50" s="35" t="e">
        <f>IF('CONSOMMATIONS FACTURES'!AP24+#REF!+#REF!+#REF!=0,"",'CONSOMMATIONS FACTURES'!AP24+#REF!+#REF!+#REF!)</f>
        <v>#REF!</v>
      </c>
      <c r="U50" s="35" t="e">
        <f>IF('CONSOMMATIONS FACTURES'!AQ24+#REF!+#REF!+#REF!=0,"",'CONSOMMATIONS FACTURES'!AQ24+#REF!+#REF!+#REF!)</f>
        <v>#REF!</v>
      </c>
      <c r="V50" s="35" t="e">
        <f>IF('CONSOMMATIONS FACTURES'!AR24+#REF!+#REF!+#REF!=0,"",'CONSOMMATIONS FACTURES'!AR24+#REF!+#REF!+#REF!)</f>
        <v>#REF!</v>
      </c>
      <c r="W50" s="35" t="e">
        <f>IF('CONSOMMATIONS FACTURES'!AS24+#REF!+#REF!+#REF!=0,"",'CONSOMMATIONS FACTURES'!AS24+#REF!+#REF!+#REF!)</f>
        <v>#REF!</v>
      </c>
      <c r="X50" s="35" t="e">
        <f>IF('CONSOMMATIONS FACTURES'!AT24+#REF!+#REF!+#REF!=0,"",'CONSOMMATIONS FACTURES'!AT24+#REF!+#REF!+#REF!)</f>
        <v>#REF!</v>
      </c>
      <c r="Y50" s="35" t="e">
        <f>IF('CONSOMMATIONS FACTURES'!AU24+#REF!+#REF!+#REF!=0,"",'CONSOMMATIONS FACTURES'!AU24+#REF!+#REF!+#REF!)</f>
        <v>#REF!</v>
      </c>
      <c r="Z50" s="35" t="e">
        <f>IF('CONSOMMATIONS FACTURES'!AV24+#REF!+#REF!+#REF!=0,"",'CONSOMMATIONS FACTURES'!AV24+#REF!+#REF!+#REF!)</f>
        <v>#REF!</v>
      </c>
      <c r="AA50" s="35" t="e">
        <f>IF('CONSOMMATIONS FACTURES'!AW24+#REF!+#REF!+#REF!=0,"",'CONSOMMATIONS FACTURES'!AW24+#REF!+#REF!+#REF!)</f>
        <v>#REF!</v>
      </c>
      <c r="AB50" s="35" t="e">
        <f>IF('CONSOMMATIONS FACTURES'!AX24+#REF!+#REF!+#REF!=0,"",'CONSOMMATIONS FACTURES'!AX24+#REF!+#REF!+#REF!)</f>
        <v>#REF!</v>
      </c>
      <c r="AC50" s="52"/>
      <c r="AD50" s="56" t="e">
        <f t="shared" si="0"/>
        <v>#REF!</v>
      </c>
      <c r="AE50" s="56" t="e">
        <f t="shared" si="13"/>
        <v>#REF!</v>
      </c>
      <c r="AF50" s="57" t="e">
        <f t="shared" si="14"/>
        <v>#REF!</v>
      </c>
      <c r="AG50" s="57" t="e">
        <f t="shared" si="15"/>
        <v>#REF!</v>
      </c>
      <c r="AH50" s="57" t="e">
        <f t="shared" si="16"/>
        <v>#REF!</v>
      </c>
      <c r="AI50" s="57" t="e">
        <f t="shared" si="17"/>
        <v>#REF!</v>
      </c>
      <c r="AJ50" s="57" t="e">
        <f t="shared" si="18"/>
        <v>#REF!</v>
      </c>
      <c r="AK50" s="57" t="e">
        <f t="shared" si="19"/>
        <v>#REF!</v>
      </c>
      <c r="AL50" s="57" t="e">
        <f t="shared" si="20"/>
        <v>#REF!</v>
      </c>
      <c r="AM50" s="57" t="e">
        <f t="shared" si="21"/>
        <v>#REF!</v>
      </c>
      <c r="AN50" s="57" t="e">
        <f t="shared" si="22"/>
        <v>#REF!</v>
      </c>
      <c r="AO50" s="57" t="e">
        <f t="shared" si="23"/>
        <v>#REF!</v>
      </c>
      <c r="AP50" s="13" t="e">
        <f t="shared" si="12"/>
        <v>#REF!</v>
      </c>
    </row>
    <row r="51" spans="1:42" ht="9.9499999999999993" customHeight="1" x14ac:dyDescent="0.25">
      <c r="A51" s="28"/>
      <c r="B51" s="16" t="e">
        <f>IF(PATRIMOINE!#REF!="","",PATRIMOINE!#REF!)</f>
        <v>#REF!</v>
      </c>
      <c r="C51" s="11" t="e">
        <f>IF(PATRIMOINE!#REF!="","",PATRIMOINE!#REF!)</f>
        <v>#REF!</v>
      </c>
      <c r="D51" s="11" t="e">
        <f>IF(PATRIMOINE!#REF!="","",PATRIMOINE!#REF!)</f>
        <v>#REF!</v>
      </c>
      <c r="E51" s="45" t="e">
        <f>IF(PATRIMOINE!#REF!="","",PATRIMOINE!#REF!)</f>
        <v>#REF!</v>
      </c>
      <c r="F51" s="45" t="e">
        <f>IF(PATRIMOINE!#REF!="","",PATRIMOINE!#REF!)</f>
        <v>#REF!</v>
      </c>
      <c r="G51" s="25" t="e">
        <f>IF('CONSOMMATIONS FACTURES'!#REF!+#REF!+#REF!+#REF!=0,"",'CONSOMMATIONS FACTURES'!#REF!+#REF!+#REF!+#REF!)</f>
        <v>#REF!</v>
      </c>
      <c r="H51" s="25" t="e">
        <f>IF('CONSOMMATIONS FACTURES'!F26+#REF!+#REF!+#REF!=0,"",'CONSOMMATIONS FACTURES'!F26+#REF!+#REF!+#REF!)</f>
        <v>#REF!</v>
      </c>
      <c r="I51" s="25" t="e">
        <f>IF('CONSOMMATIONS FACTURES'!G26+#REF!+#REF!+#REF!=0,"",'CONSOMMATIONS FACTURES'!G26+#REF!+#REF!+#REF!)</f>
        <v>#REF!</v>
      </c>
      <c r="J51" s="25" t="e">
        <f>IF('CONSOMMATIONS FACTURES'!H26+#REF!+#REF!+#REF!=0,"",'CONSOMMATIONS FACTURES'!H26+#REF!+#REF!+#REF!)</f>
        <v>#REF!</v>
      </c>
      <c r="K51" s="25" t="e">
        <f>IF('CONSOMMATIONS FACTURES'!I26+#REF!+#REF!+#REF!=0,"",'CONSOMMATIONS FACTURES'!I26+#REF!+#REF!+#REF!)</f>
        <v>#REF!</v>
      </c>
      <c r="L51" s="25" t="e">
        <f>IF('CONSOMMATIONS FACTURES'!J26+#REF!+#REF!+#REF!=0,"",'CONSOMMATIONS FACTURES'!J26+#REF!+#REF!+#REF!)</f>
        <v>#REF!</v>
      </c>
      <c r="M51" s="25" t="e">
        <f>IF('CONSOMMATIONS FACTURES'!K26+#REF!+#REF!+#REF!=0,"",'CONSOMMATIONS FACTURES'!K26+#REF!+#REF!+#REF!)</f>
        <v>#REF!</v>
      </c>
      <c r="N51" s="25" t="e">
        <f>IF('CONSOMMATIONS FACTURES'!L26+#REF!+#REF!+#REF!=0,"",'CONSOMMATIONS FACTURES'!L26+#REF!+#REF!+#REF!)</f>
        <v>#REF!</v>
      </c>
      <c r="O51" s="25" t="e">
        <f>IF('CONSOMMATIONS FACTURES'!M26+#REF!+#REF!+#REF!=0,"",'CONSOMMATIONS FACTURES'!M26+#REF!+#REF!+#REF!)</f>
        <v>#REF!</v>
      </c>
      <c r="P51" s="25" t="e">
        <f>IF('CONSOMMATIONS FACTURES'!N26+#REF!+#REF!+#REF!=0,"",'CONSOMMATIONS FACTURES'!N26+#REF!+#REF!+#REF!)</f>
        <v>#REF!</v>
      </c>
      <c r="Q51" s="25" t="e">
        <f>IF('CONSOMMATIONS FACTURES'!O26+#REF!+#REF!+#REF!=0,"",'CONSOMMATIONS FACTURES'!O26+#REF!+#REF!+#REF!)</f>
        <v>#REF!</v>
      </c>
      <c r="R51" s="35" t="e">
        <f>IF('CONSOMMATIONS FACTURES'!AN26+#REF!+#REF!+#REF!=0,"",'CONSOMMATIONS FACTURES'!AN26+#REF!+#REF!+#REF!)</f>
        <v>#REF!</v>
      </c>
      <c r="S51" s="35" t="e">
        <f>IF('CONSOMMATIONS FACTURES'!AO26+#REF!+#REF!+#REF!=0,"",'CONSOMMATIONS FACTURES'!AO26+#REF!+#REF!+#REF!)</f>
        <v>#REF!</v>
      </c>
      <c r="T51" s="35" t="e">
        <f>IF('CONSOMMATIONS FACTURES'!AP26+#REF!+#REF!+#REF!=0,"",'CONSOMMATIONS FACTURES'!AP26+#REF!+#REF!+#REF!)</f>
        <v>#REF!</v>
      </c>
      <c r="U51" s="35" t="e">
        <f>IF('CONSOMMATIONS FACTURES'!AQ26+#REF!+#REF!+#REF!=0,"",'CONSOMMATIONS FACTURES'!AQ26+#REF!+#REF!+#REF!)</f>
        <v>#REF!</v>
      </c>
      <c r="V51" s="35" t="e">
        <f>IF('CONSOMMATIONS FACTURES'!AR26+#REF!+#REF!+#REF!=0,"",'CONSOMMATIONS FACTURES'!AR26+#REF!+#REF!+#REF!)</f>
        <v>#REF!</v>
      </c>
      <c r="W51" s="35" t="e">
        <f>IF('CONSOMMATIONS FACTURES'!AS26+#REF!+#REF!+#REF!=0,"",'CONSOMMATIONS FACTURES'!AS26+#REF!+#REF!+#REF!)</f>
        <v>#REF!</v>
      </c>
      <c r="X51" s="35" t="e">
        <f>IF('CONSOMMATIONS FACTURES'!AT26+#REF!+#REF!+#REF!=0,"",'CONSOMMATIONS FACTURES'!AT26+#REF!+#REF!+#REF!)</f>
        <v>#REF!</v>
      </c>
      <c r="Y51" s="35" t="e">
        <f>IF('CONSOMMATIONS FACTURES'!AU26+#REF!+#REF!+#REF!=0,"",'CONSOMMATIONS FACTURES'!AU26+#REF!+#REF!+#REF!)</f>
        <v>#REF!</v>
      </c>
      <c r="Z51" s="35" t="e">
        <f>IF('CONSOMMATIONS FACTURES'!AV26+#REF!+#REF!+#REF!=0,"",'CONSOMMATIONS FACTURES'!AV26+#REF!+#REF!+#REF!)</f>
        <v>#REF!</v>
      </c>
      <c r="AA51" s="35" t="e">
        <f>IF('CONSOMMATIONS FACTURES'!AW26+#REF!+#REF!+#REF!=0,"",'CONSOMMATIONS FACTURES'!AW26+#REF!+#REF!+#REF!)</f>
        <v>#REF!</v>
      </c>
      <c r="AB51" s="35" t="e">
        <f>IF('CONSOMMATIONS FACTURES'!AX26+#REF!+#REF!+#REF!=0,"",'CONSOMMATIONS FACTURES'!AX26+#REF!+#REF!+#REF!)</f>
        <v>#REF!</v>
      </c>
      <c r="AC51" s="52"/>
      <c r="AD51" s="56" t="e">
        <f t="shared" si="0"/>
        <v>#REF!</v>
      </c>
      <c r="AE51" s="56" t="e">
        <f t="shared" si="13"/>
        <v>#REF!</v>
      </c>
      <c r="AF51" s="57" t="e">
        <f t="shared" si="14"/>
        <v>#REF!</v>
      </c>
      <c r="AG51" s="57" t="e">
        <f t="shared" si="15"/>
        <v>#REF!</v>
      </c>
      <c r="AH51" s="57" t="e">
        <f t="shared" si="16"/>
        <v>#REF!</v>
      </c>
      <c r="AI51" s="57" t="e">
        <f t="shared" si="17"/>
        <v>#REF!</v>
      </c>
      <c r="AJ51" s="57" t="e">
        <f t="shared" si="18"/>
        <v>#REF!</v>
      </c>
      <c r="AK51" s="57" t="e">
        <f t="shared" si="19"/>
        <v>#REF!</v>
      </c>
      <c r="AL51" s="57" t="e">
        <f t="shared" si="20"/>
        <v>#REF!</v>
      </c>
      <c r="AM51" s="57" t="e">
        <f t="shared" si="21"/>
        <v>#REF!</v>
      </c>
      <c r="AN51" s="57" t="e">
        <f t="shared" si="22"/>
        <v>#REF!</v>
      </c>
      <c r="AO51" s="57" t="e">
        <f t="shared" si="23"/>
        <v>#REF!</v>
      </c>
      <c r="AP51" s="13" t="e">
        <f t="shared" si="12"/>
        <v>#REF!</v>
      </c>
    </row>
    <row r="52" spans="1:42" ht="9.9499999999999993" customHeight="1" x14ac:dyDescent="0.25">
      <c r="A52" s="28"/>
      <c r="B52" s="16" t="e">
        <f>IF(PATRIMOINE!#REF!="","",PATRIMOINE!#REF!)</f>
        <v>#REF!</v>
      </c>
      <c r="C52" s="11" t="e">
        <f>IF(PATRIMOINE!#REF!="","",PATRIMOINE!#REF!)</f>
        <v>#REF!</v>
      </c>
      <c r="D52" s="11" t="e">
        <f>IF(PATRIMOINE!#REF!="","",PATRIMOINE!#REF!)</f>
        <v>#REF!</v>
      </c>
      <c r="E52" s="45" t="e">
        <f>IF(PATRIMOINE!#REF!="","",PATRIMOINE!#REF!)</f>
        <v>#REF!</v>
      </c>
      <c r="F52" s="45" t="e">
        <f>IF(PATRIMOINE!#REF!="","",PATRIMOINE!#REF!)</f>
        <v>#REF!</v>
      </c>
      <c r="G52" s="25" t="e">
        <f>IF('CONSOMMATIONS FACTURES'!F66+#REF!+#REF!+#REF!=0,"",'CONSOMMATIONS FACTURES'!F66+#REF!+#REF!+#REF!)</f>
        <v>#REF!</v>
      </c>
      <c r="H52" s="25" t="e">
        <f>IF('CONSOMMATIONS FACTURES'!G66+#REF!+#REF!+#REF!=0,"",'CONSOMMATIONS FACTURES'!G66+#REF!+#REF!+#REF!)</f>
        <v>#REF!</v>
      </c>
      <c r="I52" s="25" t="e">
        <f>IF('CONSOMMATIONS FACTURES'!H66+#REF!+#REF!+#REF!=0,"",'CONSOMMATIONS FACTURES'!H66+#REF!+#REF!+#REF!)</f>
        <v>#REF!</v>
      </c>
      <c r="J52" s="25" t="e">
        <f>IF('CONSOMMATIONS FACTURES'!I66+#REF!+#REF!+#REF!=0,"",'CONSOMMATIONS FACTURES'!I66+#REF!+#REF!+#REF!)</f>
        <v>#REF!</v>
      </c>
      <c r="K52" s="25" t="e">
        <f>IF('CONSOMMATIONS FACTURES'!J66+#REF!+#REF!+#REF!=0,"",'CONSOMMATIONS FACTURES'!J66+#REF!+#REF!+#REF!)</f>
        <v>#REF!</v>
      </c>
      <c r="L52" s="25" t="e">
        <f>IF('CONSOMMATIONS FACTURES'!K66+#REF!+#REF!+#REF!=0,"",'CONSOMMATIONS FACTURES'!K66+#REF!+#REF!+#REF!)</f>
        <v>#REF!</v>
      </c>
      <c r="M52" s="25" t="e">
        <f>IF('CONSOMMATIONS FACTURES'!L66+#REF!+#REF!+#REF!=0,"",'CONSOMMATIONS FACTURES'!L66+#REF!+#REF!+#REF!)</f>
        <v>#REF!</v>
      </c>
      <c r="N52" s="25" t="e">
        <f>IF('CONSOMMATIONS FACTURES'!M66+#REF!+#REF!+#REF!=0,"",'CONSOMMATIONS FACTURES'!M66+#REF!+#REF!+#REF!)</f>
        <v>#REF!</v>
      </c>
      <c r="O52" s="25" t="e">
        <f>IF('CONSOMMATIONS FACTURES'!N66+#REF!+#REF!+#REF!=0,"",'CONSOMMATIONS FACTURES'!N66+#REF!+#REF!+#REF!)</f>
        <v>#REF!</v>
      </c>
      <c r="P52" s="25" t="e">
        <f>IF('CONSOMMATIONS FACTURES'!O66+#REF!+#REF!+#REF!=0,"",'CONSOMMATIONS FACTURES'!O66+#REF!+#REF!+#REF!)</f>
        <v>#REF!</v>
      </c>
      <c r="Q52" s="25" t="e">
        <f>IF('CONSOMMATIONS FACTURES'!P66+#REF!+#REF!+#REF!=0,"",'CONSOMMATIONS FACTURES'!P66+#REF!+#REF!+#REF!)</f>
        <v>#REF!</v>
      </c>
      <c r="R52" s="35" t="e">
        <f>IF('CONSOMMATIONS FACTURES'!AN34+#REF!+#REF!+#REF!=0,"",'CONSOMMATIONS FACTURES'!AN34+#REF!+#REF!+#REF!)</f>
        <v>#REF!</v>
      </c>
      <c r="S52" s="35" t="e">
        <f>IF('CONSOMMATIONS FACTURES'!AO34+#REF!+#REF!+#REF!=0,"",'CONSOMMATIONS FACTURES'!AO34+#REF!+#REF!+#REF!)</f>
        <v>#REF!</v>
      </c>
      <c r="T52" s="35" t="e">
        <f>IF('CONSOMMATIONS FACTURES'!AP34+#REF!+#REF!+#REF!=0,"",'CONSOMMATIONS FACTURES'!AP34+#REF!+#REF!+#REF!)</f>
        <v>#REF!</v>
      </c>
      <c r="U52" s="35" t="e">
        <f>IF('CONSOMMATIONS FACTURES'!AQ34+#REF!+#REF!+#REF!=0,"",'CONSOMMATIONS FACTURES'!AQ34+#REF!+#REF!+#REF!)</f>
        <v>#REF!</v>
      </c>
      <c r="V52" s="35" t="e">
        <f>IF('CONSOMMATIONS FACTURES'!AR34+#REF!+#REF!+#REF!=0,"",'CONSOMMATIONS FACTURES'!AR34+#REF!+#REF!+#REF!)</f>
        <v>#REF!</v>
      </c>
      <c r="W52" s="35" t="e">
        <f>IF('CONSOMMATIONS FACTURES'!AS34+#REF!+#REF!+#REF!=0,"",'CONSOMMATIONS FACTURES'!AS34+#REF!+#REF!+#REF!)</f>
        <v>#REF!</v>
      </c>
      <c r="X52" s="35" t="e">
        <f>IF('CONSOMMATIONS FACTURES'!AT34+#REF!+#REF!+#REF!=0,"",'CONSOMMATIONS FACTURES'!AT34+#REF!+#REF!+#REF!)</f>
        <v>#REF!</v>
      </c>
      <c r="Y52" s="35" t="e">
        <f>IF('CONSOMMATIONS FACTURES'!AU34+#REF!+#REF!+#REF!=0,"",'CONSOMMATIONS FACTURES'!AU34+#REF!+#REF!+#REF!)</f>
        <v>#REF!</v>
      </c>
      <c r="Z52" s="35" t="e">
        <f>IF('CONSOMMATIONS FACTURES'!AV34+#REF!+#REF!+#REF!=0,"",'CONSOMMATIONS FACTURES'!AV34+#REF!+#REF!+#REF!)</f>
        <v>#REF!</v>
      </c>
      <c r="AA52" s="35" t="e">
        <f>IF('CONSOMMATIONS FACTURES'!AW34+#REF!+#REF!+#REF!=0,"",'CONSOMMATIONS FACTURES'!AW34+#REF!+#REF!+#REF!)</f>
        <v>#REF!</v>
      </c>
      <c r="AB52" s="35" t="e">
        <f>IF('CONSOMMATIONS FACTURES'!AX34+#REF!+#REF!+#REF!=0,"",'CONSOMMATIONS FACTURES'!AX34+#REF!+#REF!+#REF!)</f>
        <v>#REF!</v>
      </c>
      <c r="AC52" s="52"/>
      <c r="AD52" s="56" t="e">
        <f t="shared" si="0"/>
        <v>#REF!</v>
      </c>
      <c r="AE52" s="56" t="e">
        <f t="shared" si="13"/>
        <v>#REF!</v>
      </c>
      <c r="AF52" s="57" t="e">
        <f t="shared" si="14"/>
        <v>#REF!</v>
      </c>
      <c r="AG52" s="57" t="e">
        <f t="shared" si="15"/>
        <v>#REF!</v>
      </c>
      <c r="AH52" s="57" t="e">
        <f t="shared" si="16"/>
        <v>#REF!</v>
      </c>
      <c r="AI52" s="57" t="e">
        <f t="shared" si="17"/>
        <v>#REF!</v>
      </c>
      <c r="AJ52" s="57" t="e">
        <f t="shared" si="18"/>
        <v>#REF!</v>
      </c>
      <c r="AK52" s="57" t="e">
        <f t="shared" si="19"/>
        <v>#REF!</v>
      </c>
      <c r="AL52" s="57" t="e">
        <f t="shared" si="20"/>
        <v>#REF!</v>
      </c>
      <c r="AM52" s="57" t="e">
        <f t="shared" si="21"/>
        <v>#REF!</v>
      </c>
      <c r="AN52" s="57" t="e">
        <f t="shared" si="22"/>
        <v>#REF!</v>
      </c>
      <c r="AO52" s="57" t="e">
        <f t="shared" si="23"/>
        <v>#REF!</v>
      </c>
      <c r="AP52" s="13" t="e">
        <f t="shared" si="12"/>
        <v>#REF!</v>
      </c>
    </row>
    <row r="53" spans="1:42" ht="9.9499999999999993" customHeight="1" x14ac:dyDescent="0.25">
      <c r="A53" s="28"/>
      <c r="B53" s="16" t="e">
        <f>IF(PATRIMOINE!#REF!="","",PATRIMOINE!#REF!)</f>
        <v>#REF!</v>
      </c>
      <c r="C53" s="11" t="e">
        <f>IF(PATRIMOINE!#REF!="","",PATRIMOINE!#REF!)</f>
        <v>#REF!</v>
      </c>
      <c r="D53" s="11" t="e">
        <f>IF(PATRIMOINE!#REF!="","",PATRIMOINE!#REF!)</f>
        <v>#REF!</v>
      </c>
      <c r="E53" s="45" t="e">
        <f>IF(PATRIMOINE!#REF!="","",PATRIMOINE!#REF!)</f>
        <v>#REF!</v>
      </c>
      <c r="F53" s="45" t="e">
        <f>IF(PATRIMOINE!#REF!="","",PATRIMOINE!#REF!)</f>
        <v>#REF!</v>
      </c>
      <c r="G53" s="25" t="e">
        <f>IF('CONSOMMATIONS FACTURES'!#REF!+#REF!+#REF!+#REF!=0,"",'CONSOMMATIONS FACTURES'!#REF!+#REF!+#REF!+#REF!)</f>
        <v>#REF!</v>
      </c>
      <c r="H53" s="25" t="e">
        <f>IF('CONSOMMATIONS FACTURES'!F67+#REF!+#REF!+#REF!=0,"",'CONSOMMATIONS FACTURES'!F67+#REF!+#REF!+#REF!)</f>
        <v>#VALUE!</v>
      </c>
      <c r="I53" s="25" t="e">
        <f>IF('CONSOMMATIONS FACTURES'!H67+#REF!+#REF!+#REF!=0,"",'CONSOMMATIONS FACTURES'!H67+#REF!+#REF!+#REF!)</f>
        <v>#REF!</v>
      </c>
      <c r="J53" s="25" t="e">
        <f>IF('CONSOMMATIONS FACTURES'!I67+#REF!+#REF!+#REF!=0,"",'CONSOMMATIONS FACTURES'!I67+#REF!+#REF!+#REF!)</f>
        <v>#REF!</v>
      </c>
      <c r="K53" s="25" t="e">
        <f>IF('CONSOMMATIONS FACTURES'!J67+#REF!+#REF!+#REF!=0,"",'CONSOMMATIONS FACTURES'!J67+#REF!+#REF!+#REF!)</f>
        <v>#REF!</v>
      </c>
      <c r="L53" s="25" t="e">
        <f>IF('CONSOMMATIONS FACTURES'!K67+#REF!+#REF!+#REF!=0,"",'CONSOMMATIONS FACTURES'!K67+#REF!+#REF!+#REF!)</f>
        <v>#REF!</v>
      </c>
      <c r="M53" s="25" t="e">
        <f>IF('CONSOMMATIONS FACTURES'!L67+#REF!+#REF!+#REF!=0,"",'CONSOMMATIONS FACTURES'!L67+#REF!+#REF!+#REF!)</f>
        <v>#REF!</v>
      </c>
      <c r="N53" s="25" t="e">
        <f>IF('CONSOMMATIONS FACTURES'!M67+#REF!+#REF!+#REF!=0,"",'CONSOMMATIONS FACTURES'!M67+#REF!+#REF!+#REF!)</f>
        <v>#REF!</v>
      </c>
      <c r="O53" s="25" t="e">
        <f>IF('CONSOMMATIONS FACTURES'!N67+#REF!+#REF!+#REF!=0,"",'CONSOMMATIONS FACTURES'!N67+#REF!+#REF!+#REF!)</f>
        <v>#REF!</v>
      </c>
      <c r="P53" s="25" t="e">
        <f>IF('CONSOMMATIONS FACTURES'!O67+#REF!+#REF!+#REF!=0,"",'CONSOMMATIONS FACTURES'!O67+#REF!+#REF!+#REF!)</f>
        <v>#REF!</v>
      </c>
      <c r="Q53" s="25" t="e">
        <f>IF('CONSOMMATIONS FACTURES'!P67+#REF!+#REF!+#REF!=0,"",'CONSOMMATIONS FACTURES'!P67+#REF!+#REF!+#REF!)</f>
        <v>#REF!</v>
      </c>
      <c r="R53" s="35" t="e">
        <f>IF('CONSOMMATIONS FACTURES'!AN35+#REF!+#REF!+#REF!=0,"",'CONSOMMATIONS FACTURES'!AN35+#REF!+#REF!+#REF!)</f>
        <v>#REF!</v>
      </c>
      <c r="S53" s="35" t="e">
        <f>IF('CONSOMMATIONS FACTURES'!AO35+#REF!+#REF!+#REF!=0,"",'CONSOMMATIONS FACTURES'!AO35+#REF!+#REF!+#REF!)</f>
        <v>#REF!</v>
      </c>
      <c r="T53" s="35" t="e">
        <f>IF('CONSOMMATIONS FACTURES'!AP35+#REF!+#REF!+#REF!=0,"",'CONSOMMATIONS FACTURES'!AP35+#REF!+#REF!+#REF!)</f>
        <v>#REF!</v>
      </c>
      <c r="U53" s="35" t="e">
        <f>IF('CONSOMMATIONS FACTURES'!AQ35+#REF!+#REF!+#REF!=0,"",'CONSOMMATIONS FACTURES'!AQ35+#REF!+#REF!+#REF!)</f>
        <v>#REF!</v>
      </c>
      <c r="V53" s="35" t="e">
        <f>IF('CONSOMMATIONS FACTURES'!AR35+#REF!+#REF!+#REF!=0,"",'CONSOMMATIONS FACTURES'!AR35+#REF!+#REF!+#REF!)</f>
        <v>#REF!</v>
      </c>
      <c r="W53" s="35" t="e">
        <f>IF('CONSOMMATIONS FACTURES'!AS35+#REF!+#REF!+#REF!=0,"",'CONSOMMATIONS FACTURES'!AS35+#REF!+#REF!+#REF!)</f>
        <v>#REF!</v>
      </c>
      <c r="X53" s="35" t="e">
        <f>IF('CONSOMMATIONS FACTURES'!AT35+#REF!+#REF!+#REF!=0,"",'CONSOMMATIONS FACTURES'!AT35+#REF!+#REF!+#REF!)</f>
        <v>#REF!</v>
      </c>
      <c r="Y53" s="35" t="e">
        <f>IF('CONSOMMATIONS FACTURES'!AU35+#REF!+#REF!+#REF!=0,"",'CONSOMMATIONS FACTURES'!AU35+#REF!+#REF!+#REF!)</f>
        <v>#REF!</v>
      </c>
      <c r="Z53" s="35" t="e">
        <f>IF('CONSOMMATIONS FACTURES'!AV35+#REF!+#REF!+#REF!=0,"",'CONSOMMATIONS FACTURES'!AV35+#REF!+#REF!+#REF!)</f>
        <v>#REF!</v>
      </c>
      <c r="AA53" s="35" t="e">
        <f>IF('CONSOMMATIONS FACTURES'!AW35+#REF!+#REF!+#REF!=0,"",'CONSOMMATIONS FACTURES'!AW35+#REF!+#REF!+#REF!)</f>
        <v>#REF!</v>
      </c>
      <c r="AB53" s="35" t="e">
        <f>IF('CONSOMMATIONS FACTURES'!AX35+#REF!+#REF!+#REF!=0,"",'CONSOMMATIONS FACTURES'!AX35+#REF!+#REF!+#REF!)</f>
        <v>#REF!</v>
      </c>
      <c r="AC53" s="52"/>
      <c r="AD53" s="56" t="e">
        <f t="shared" si="0"/>
        <v>#REF!</v>
      </c>
      <c r="AE53" s="56" t="e">
        <f t="shared" si="13"/>
        <v>#REF!</v>
      </c>
      <c r="AF53" s="57" t="e">
        <f t="shared" si="14"/>
        <v>#VALUE!</v>
      </c>
      <c r="AG53" s="57" t="e">
        <f t="shared" si="15"/>
        <v>#REF!</v>
      </c>
      <c r="AH53" s="57" t="e">
        <f t="shared" si="16"/>
        <v>#REF!</v>
      </c>
      <c r="AI53" s="57" t="e">
        <f t="shared" si="17"/>
        <v>#REF!</v>
      </c>
      <c r="AJ53" s="57" t="e">
        <f t="shared" si="18"/>
        <v>#REF!</v>
      </c>
      <c r="AK53" s="57" t="e">
        <f t="shared" si="19"/>
        <v>#REF!</v>
      </c>
      <c r="AL53" s="57" t="e">
        <f t="shared" si="20"/>
        <v>#REF!</v>
      </c>
      <c r="AM53" s="57" t="e">
        <f t="shared" si="21"/>
        <v>#REF!</v>
      </c>
      <c r="AN53" s="57" t="e">
        <f t="shared" si="22"/>
        <v>#REF!</v>
      </c>
      <c r="AO53" s="57" t="e">
        <f t="shared" si="23"/>
        <v>#REF!</v>
      </c>
      <c r="AP53" s="13" t="e">
        <f t="shared" si="12"/>
        <v>#REF!</v>
      </c>
    </row>
    <row r="54" spans="1:42" ht="9.9499999999999993" customHeight="1" x14ac:dyDescent="0.25">
      <c r="A54" s="28"/>
      <c r="B54" s="16" t="e">
        <f>IF(PATRIMOINE!#REF!="","",PATRIMOINE!#REF!)</f>
        <v>#REF!</v>
      </c>
      <c r="C54" s="11" t="e">
        <f>IF(PATRIMOINE!#REF!="","",PATRIMOINE!#REF!)</f>
        <v>#REF!</v>
      </c>
      <c r="D54" s="11" t="e">
        <f>IF(PATRIMOINE!#REF!="","",PATRIMOINE!#REF!)</f>
        <v>#REF!</v>
      </c>
      <c r="E54" s="45" t="e">
        <f>IF(PATRIMOINE!#REF!="","",PATRIMOINE!#REF!)</f>
        <v>#REF!</v>
      </c>
      <c r="F54" s="45" t="e">
        <f>IF(PATRIMOINE!#REF!="","",PATRIMOINE!#REF!)</f>
        <v>#REF!</v>
      </c>
      <c r="G54" s="25" t="e">
        <f>IF('CONSOMMATIONS FACTURES'!#REF!+#REF!+#REF!+#REF!=0,"",'CONSOMMATIONS FACTURES'!#REF!+#REF!+#REF!+#REF!)</f>
        <v>#REF!</v>
      </c>
      <c r="H54" s="25" t="e">
        <f>IF('CONSOMMATIONS FACTURES'!F68+#REF!+#REF!+#REF!=0,"",'CONSOMMATIONS FACTURES'!F68+#REF!+#REF!+#REF!)</f>
        <v>#REF!</v>
      </c>
      <c r="I54" s="25" t="e">
        <f>IF('CONSOMMATIONS FACTURES'!G68+#REF!+#REF!+#REF!=0,"",'CONSOMMATIONS FACTURES'!G68+#REF!+#REF!+#REF!)</f>
        <v>#REF!</v>
      </c>
      <c r="J54" s="25" t="e">
        <f>IF('CONSOMMATIONS FACTURES'!H68+#REF!+#REF!+#REF!=0,"",'CONSOMMATIONS FACTURES'!H68+#REF!+#REF!+#REF!)</f>
        <v>#REF!</v>
      </c>
      <c r="K54" s="25" t="e">
        <f>IF('CONSOMMATIONS FACTURES'!I68+#REF!+#REF!+#REF!=0,"",'CONSOMMATIONS FACTURES'!I68+#REF!+#REF!+#REF!)</f>
        <v>#REF!</v>
      </c>
      <c r="L54" s="25" t="e">
        <f>IF('CONSOMMATIONS FACTURES'!J68+#REF!+#REF!+#REF!=0,"",'CONSOMMATIONS FACTURES'!J68+#REF!+#REF!+#REF!)</f>
        <v>#REF!</v>
      </c>
      <c r="M54" s="25" t="e">
        <f>IF('CONSOMMATIONS FACTURES'!K68+#REF!+#REF!+#REF!=0,"",'CONSOMMATIONS FACTURES'!K68+#REF!+#REF!+#REF!)</f>
        <v>#REF!</v>
      </c>
      <c r="N54" s="25" t="e">
        <f>IF('CONSOMMATIONS FACTURES'!L68+#REF!+#REF!+#REF!=0,"",'CONSOMMATIONS FACTURES'!L68+#REF!+#REF!+#REF!)</f>
        <v>#REF!</v>
      </c>
      <c r="O54" s="25" t="e">
        <f>IF('CONSOMMATIONS FACTURES'!M68+#REF!+#REF!+#REF!=0,"",'CONSOMMATIONS FACTURES'!M68+#REF!+#REF!+#REF!)</f>
        <v>#REF!</v>
      </c>
      <c r="P54" s="25" t="e">
        <f>IF('CONSOMMATIONS FACTURES'!N68+#REF!+#REF!+#REF!=0,"",'CONSOMMATIONS FACTURES'!N68+#REF!+#REF!+#REF!)</f>
        <v>#REF!</v>
      </c>
      <c r="Q54" s="25" t="e">
        <f>IF('CONSOMMATIONS FACTURES'!O68+#REF!+#REF!+#REF!=0,"",'CONSOMMATIONS FACTURES'!O68+#REF!+#REF!+#REF!)</f>
        <v>#REF!</v>
      </c>
      <c r="R54" s="35" t="e">
        <f>IF('CONSOMMATIONS FACTURES'!#REF!+#REF!+#REF!+#REF!=0,"",'CONSOMMATIONS FACTURES'!#REF!+#REF!+#REF!+#REF!)</f>
        <v>#REF!</v>
      </c>
      <c r="S54" s="35" t="e">
        <f>IF('CONSOMMATIONS FACTURES'!AN36+#REF!+#REF!+#REF!=0,"",'CONSOMMATIONS FACTURES'!AN36+#REF!+#REF!+#REF!)</f>
        <v>#REF!</v>
      </c>
      <c r="T54" s="35" t="e">
        <f>IF('CONSOMMATIONS FACTURES'!AO36+#REF!+#REF!+#REF!=0,"",'CONSOMMATIONS FACTURES'!AO36+#REF!+#REF!+#REF!)</f>
        <v>#REF!</v>
      </c>
      <c r="U54" s="35" t="e">
        <f>IF('CONSOMMATIONS FACTURES'!AP36+#REF!+#REF!+#REF!=0,"",'CONSOMMATIONS FACTURES'!AP36+#REF!+#REF!+#REF!)</f>
        <v>#REF!</v>
      </c>
      <c r="V54" s="35" t="e">
        <f>IF('CONSOMMATIONS FACTURES'!AQ36+#REF!+#REF!+#REF!=0,"",'CONSOMMATIONS FACTURES'!AQ36+#REF!+#REF!+#REF!)</f>
        <v>#REF!</v>
      </c>
      <c r="W54" s="35" t="e">
        <f>IF('CONSOMMATIONS FACTURES'!AR36+#REF!+#REF!+#REF!=0,"",'CONSOMMATIONS FACTURES'!AR36+#REF!+#REF!+#REF!)</f>
        <v>#REF!</v>
      </c>
      <c r="X54" s="35" t="e">
        <f>IF('CONSOMMATIONS FACTURES'!AS36+#REF!+#REF!+#REF!=0,"",'CONSOMMATIONS FACTURES'!AS36+#REF!+#REF!+#REF!)</f>
        <v>#REF!</v>
      </c>
      <c r="Y54" s="35" t="e">
        <f>IF('CONSOMMATIONS FACTURES'!AT36+#REF!+#REF!+#REF!=0,"",'CONSOMMATIONS FACTURES'!AT36+#REF!+#REF!+#REF!)</f>
        <v>#REF!</v>
      </c>
      <c r="Z54" s="35" t="e">
        <f>IF('CONSOMMATIONS FACTURES'!AU36+#REF!+#REF!+#REF!=0,"",'CONSOMMATIONS FACTURES'!AU36+#REF!+#REF!+#REF!)</f>
        <v>#REF!</v>
      </c>
      <c r="AA54" s="35" t="e">
        <f>IF('CONSOMMATIONS FACTURES'!AV36+#REF!+#REF!+#REF!=0,"",'CONSOMMATIONS FACTURES'!AV36+#REF!+#REF!+#REF!)</f>
        <v>#REF!</v>
      </c>
      <c r="AB54" s="35" t="e">
        <f>IF('CONSOMMATIONS FACTURES'!AW36+#REF!+#REF!+#REF!=0,"",'CONSOMMATIONS FACTURES'!AW36+#REF!+#REF!+#REF!)</f>
        <v>#REF!</v>
      </c>
      <c r="AC54" s="52"/>
      <c r="AD54" s="56" t="e">
        <f t="shared" si="0"/>
        <v>#REF!</v>
      </c>
      <c r="AE54" s="56" t="e">
        <f t="shared" si="13"/>
        <v>#REF!</v>
      </c>
      <c r="AF54" s="57" t="e">
        <f t="shared" si="14"/>
        <v>#REF!</v>
      </c>
      <c r="AG54" s="57" t="e">
        <f t="shared" si="15"/>
        <v>#REF!</v>
      </c>
      <c r="AH54" s="57" t="e">
        <f t="shared" si="16"/>
        <v>#REF!</v>
      </c>
      <c r="AI54" s="57" t="e">
        <f t="shared" si="17"/>
        <v>#REF!</v>
      </c>
      <c r="AJ54" s="57" t="e">
        <f t="shared" si="18"/>
        <v>#REF!</v>
      </c>
      <c r="AK54" s="57" t="e">
        <f t="shared" si="19"/>
        <v>#REF!</v>
      </c>
      <c r="AL54" s="57" t="e">
        <f t="shared" si="20"/>
        <v>#REF!</v>
      </c>
      <c r="AM54" s="57" t="e">
        <f t="shared" si="21"/>
        <v>#REF!</v>
      </c>
      <c r="AN54" s="57" t="e">
        <f t="shared" si="22"/>
        <v>#REF!</v>
      </c>
      <c r="AO54" s="57" t="e">
        <f t="shared" si="23"/>
        <v>#REF!</v>
      </c>
      <c r="AP54" s="13" t="e">
        <f t="shared" si="12"/>
        <v>#REF!</v>
      </c>
    </row>
    <row r="55" spans="1:42" ht="9.9499999999999993" customHeight="1" x14ac:dyDescent="0.25">
      <c r="A55" s="28"/>
      <c r="B55" s="16" t="e">
        <f>IF(PATRIMOINE!#REF!="","",PATRIMOINE!#REF!)</f>
        <v>#REF!</v>
      </c>
      <c r="C55" s="11" t="e">
        <f>IF(PATRIMOINE!#REF!="","",PATRIMOINE!#REF!)</f>
        <v>#REF!</v>
      </c>
      <c r="D55" s="11" t="e">
        <f>IF(PATRIMOINE!#REF!="","",PATRIMOINE!#REF!)</f>
        <v>#REF!</v>
      </c>
      <c r="E55" s="45" t="e">
        <f>IF(PATRIMOINE!#REF!="","",PATRIMOINE!#REF!)</f>
        <v>#REF!</v>
      </c>
      <c r="F55" s="45" t="e">
        <f>IF(PATRIMOINE!#REF!="","",PATRIMOINE!#REF!)</f>
        <v>#REF!</v>
      </c>
      <c r="G55" s="25" t="e">
        <f>IF('CONSOMMATIONS FACTURES'!#REF!+#REF!+#REF!+#REF!=0,"",'CONSOMMATIONS FACTURES'!#REF!+#REF!+#REF!+#REF!)</f>
        <v>#REF!</v>
      </c>
      <c r="H55" s="25" t="e">
        <f>IF('CONSOMMATIONS FACTURES'!F69+#REF!+#REF!+#REF!=0,"",'CONSOMMATIONS FACTURES'!F69+#REF!+#REF!+#REF!)</f>
        <v>#REF!</v>
      </c>
      <c r="I55" s="25" t="e">
        <f>IF('CONSOMMATIONS FACTURES'!G69+#REF!+#REF!+#REF!=0,"",'CONSOMMATIONS FACTURES'!G69+#REF!+#REF!+#REF!)</f>
        <v>#REF!</v>
      </c>
      <c r="J55" s="25" t="e">
        <f>IF('CONSOMMATIONS FACTURES'!H69+#REF!+#REF!+#REF!=0,"",'CONSOMMATIONS FACTURES'!H69+#REF!+#REF!+#REF!)</f>
        <v>#REF!</v>
      </c>
      <c r="K55" s="25" t="e">
        <f>IF('CONSOMMATIONS FACTURES'!I69+#REF!+#REF!+#REF!=0,"",'CONSOMMATIONS FACTURES'!I69+#REF!+#REF!+#REF!)</f>
        <v>#REF!</v>
      </c>
      <c r="L55" s="25" t="e">
        <f>IF('CONSOMMATIONS FACTURES'!J69+#REF!+#REF!+#REF!=0,"",'CONSOMMATIONS FACTURES'!J69+#REF!+#REF!+#REF!)</f>
        <v>#REF!</v>
      </c>
      <c r="M55" s="25" t="e">
        <f>IF('CONSOMMATIONS FACTURES'!K69+#REF!+#REF!+#REF!=0,"",'CONSOMMATIONS FACTURES'!K69+#REF!+#REF!+#REF!)</f>
        <v>#REF!</v>
      </c>
      <c r="N55" s="25" t="e">
        <f>IF('CONSOMMATIONS FACTURES'!L69+#REF!+#REF!+#REF!=0,"",'CONSOMMATIONS FACTURES'!L69+#REF!+#REF!+#REF!)</f>
        <v>#REF!</v>
      </c>
      <c r="O55" s="25" t="e">
        <f>IF('CONSOMMATIONS FACTURES'!M69+#REF!+#REF!+#REF!=0,"",'CONSOMMATIONS FACTURES'!M69+#REF!+#REF!+#REF!)</f>
        <v>#REF!</v>
      </c>
      <c r="P55" s="25" t="e">
        <f>IF('CONSOMMATIONS FACTURES'!N69+#REF!+#REF!+#REF!=0,"",'CONSOMMATIONS FACTURES'!N69+#REF!+#REF!+#REF!)</f>
        <v>#REF!</v>
      </c>
      <c r="Q55" s="25" t="e">
        <f>IF('CONSOMMATIONS FACTURES'!O69+#REF!+#REF!+#REF!=0,"",'CONSOMMATIONS FACTURES'!O69+#REF!+#REF!+#REF!)</f>
        <v>#REF!</v>
      </c>
      <c r="R55" s="35" t="e">
        <f>IF('CONSOMMATIONS FACTURES'!#REF!+#REF!+#REF!+#REF!=0,"",'CONSOMMATIONS FACTURES'!#REF!+#REF!+#REF!+#REF!)</f>
        <v>#REF!</v>
      </c>
      <c r="S55" s="35" t="e">
        <f>IF('CONSOMMATIONS FACTURES'!AN37+#REF!+#REF!+#REF!=0,"",'CONSOMMATIONS FACTURES'!AN37+#REF!+#REF!+#REF!)</f>
        <v>#REF!</v>
      </c>
      <c r="T55" s="35" t="e">
        <f>IF('CONSOMMATIONS FACTURES'!AO37+#REF!+#REF!+#REF!=0,"",'CONSOMMATIONS FACTURES'!AO37+#REF!+#REF!+#REF!)</f>
        <v>#REF!</v>
      </c>
      <c r="U55" s="35" t="e">
        <f>IF('CONSOMMATIONS FACTURES'!AP37+#REF!+#REF!+#REF!=0,"",'CONSOMMATIONS FACTURES'!AP37+#REF!+#REF!+#REF!)</f>
        <v>#REF!</v>
      </c>
      <c r="V55" s="35" t="e">
        <f>IF('CONSOMMATIONS FACTURES'!AQ37+#REF!+#REF!+#REF!=0,"",'CONSOMMATIONS FACTURES'!AQ37+#REF!+#REF!+#REF!)</f>
        <v>#REF!</v>
      </c>
      <c r="W55" s="35" t="e">
        <f>IF('CONSOMMATIONS FACTURES'!AR37+#REF!+#REF!+#REF!=0,"",'CONSOMMATIONS FACTURES'!AR37+#REF!+#REF!+#REF!)</f>
        <v>#REF!</v>
      </c>
      <c r="X55" s="35" t="e">
        <f>IF('CONSOMMATIONS FACTURES'!AS37+#REF!+#REF!+#REF!=0,"",'CONSOMMATIONS FACTURES'!AS37+#REF!+#REF!+#REF!)</f>
        <v>#REF!</v>
      </c>
      <c r="Y55" s="35" t="e">
        <f>IF('CONSOMMATIONS FACTURES'!AT37+#REF!+#REF!+#REF!=0,"",'CONSOMMATIONS FACTURES'!AT37+#REF!+#REF!+#REF!)</f>
        <v>#REF!</v>
      </c>
      <c r="Z55" s="35" t="e">
        <f>IF('CONSOMMATIONS FACTURES'!AU37+#REF!+#REF!+#REF!=0,"",'CONSOMMATIONS FACTURES'!AU37+#REF!+#REF!+#REF!)</f>
        <v>#REF!</v>
      </c>
      <c r="AA55" s="35" t="e">
        <f>IF('CONSOMMATIONS FACTURES'!AV37+#REF!+#REF!+#REF!=0,"",'CONSOMMATIONS FACTURES'!AV37+#REF!+#REF!+#REF!)</f>
        <v>#REF!</v>
      </c>
      <c r="AB55" s="35" t="e">
        <f>IF('CONSOMMATIONS FACTURES'!AW37+#REF!+#REF!+#REF!=0,"",'CONSOMMATIONS FACTURES'!AW37+#REF!+#REF!+#REF!)</f>
        <v>#REF!</v>
      </c>
      <c r="AC55" s="52"/>
      <c r="AD55" s="56" t="e">
        <f t="shared" si="0"/>
        <v>#REF!</v>
      </c>
      <c r="AE55" s="56" t="e">
        <f t="shared" si="13"/>
        <v>#REF!</v>
      </c>
      <c r="AF55" s="57" t="e">
        <f t="shared" si="14"/>
        <v>#REF!</v>
      </c>
      <c r="AG55" s="57" t="e">
        <f t="shared" si="15"/>
        <v>#REF!</v>
      </c>
      <c r="AH55" s="57" t="e">
        <f t="shared" si="16"/>
        <v>#REF!</v>
      </c>
      <c r="AI55" s="57" t="e">
        <f t="shared" si="17"/>
        <v>#REF!</v>
      </c>
      <c r="AJ55" s="57" t="e">
        <f t="shared" si="18"/>
        <v>#REF!</v>
      </c>
      <c r="AK55" s="57" t="e">
        <f t="shared" si="19"/>
        <v>#REF!</v>
      </c>
      <c r="AL55" s="57" t="e">
        <f t="shared" si="20"/>
        <v>#REF!</v>
      </c>
      <c r="AM55" s="57" t="e">
        <f t="shared" si="21"/>
        <v>#REF!</v>
      </c>
      <c r="AN55" s="57" t="e">
        <f t="shared" si="22"/>
        <v>#REF!</v>
      </c>
      <c r="AO55" s="57" t="e">
        <f t="shared" si="23"/>
        <v>#REF!</v>
      </c>
      <c r="AP55" s="13" t="e">
        <f t="shared" si="12"/>
        <v>#REF!</v>
      </c>
    </row>
    <row r="56" spans="1:42" ht="9.9499999999999993" customHeight="1" x14ac:dyDescent="0.25">
      <c r="A56" s="28"/>
      <c r="B56" s="16" t="e">
        <f>IF(PATRIMOINE!#REF!="","",PATRIMOINE!#REF!)</f>
        <v>#REF!</v>
      </c>
      <c r="C56" s="11" t="e">
        <f>IF(PATRIMOINE!#REF!="","",PATRIMOINE!#REF!)</f>
        <v>#REF!</v>
      </c>
      <c r="D56" s="11" t="e">
        <f>IF(PATRIMOINE!#REF!="","",PATRIMOINE!#REF!)</f>
        <v>#REF!</v>
      </c>
      <c r="E56" s="45" t="e">
        <f>IF(PATRIMOINE!#REF!="","",PATRIMOINE!#REF!)</f>
        <v>#REF!</v>
      </c>
      <c r="F56" s="45" t="e">
        <f>IF(PATRIMOINE!#REF!="","",PATRIMOINE!#REF!)</f>
        <v>#REF!</v>
      </c>
      <c r="G56" s="25" t="e">
        <f>IF('CONSOMMATIONS FACTURES'!#REF!+#REF!+#REF!+#REF!=0,"",'CONSOMMATIONS FACTURES'!#REF!+#REF!+#REF!+#REF!)</f>
        <v>#REF!</v>
      </c>
      <c r="H56" s="25" t="e">
        <f>IF('CONSOMMATIONS FACTURES'!F70+#REF!+#REF!+#REF!=0,"",'CONSOMMATIONS FACTURES'!F70+#REF!+#REF!+#REF!)</f>
        <v>#REF!</v>
      </c>
      <c r="I56" s="25" t="e">
        <f>IF('CONSOMMATIONS FACTURES'!G70+#REF!+#REF!+#REF!=0,"",'CONSOMMATIONS FACTURES'!G70+#REF!+#REF!+#REF!)</f>
        <v>#REF!</v>
      </c>
      <c r="J56" s="25" t="e">
        <f>IF('CONSOMMATIONS FACTURES'!H70+#REF!+#REF!+#REF!=0,"",'CONSOMMATIONS FACTURES'!H70+#REF!+#REF!+#REF!)</f>
        <v>#REF!</v>
      </c>
      <c r="K56" s="25" t="e">
        <f>IF('CONSOMMATIONS FACTURES'!I70+#REF!+#REF!+#REF!=0,"",'CONSOMMATIONS FACTURES'!I70+#REF!+#REF!+#REF!)</f>
        <v>#REF!</v>
      </c>
      <c r="L56" s="25" t="e">
        <f>IF('CONSOMMATIONS FACTURES'!J70+#REF!+#REF!+#REF!=0,"",'CONSOMMATIONS FACTURES'!J70+#REF!+#REF!+#REF!)</f>
        <v>#REF!</v>
      </c>
      <c r="M56" s="25" t="e">
        <f>IF('CONSOMMATIONS FACTURES'!K70+#REF!+#REF!+#REF!=0,"",'CONSOMMATIONS FACTURES'!K70+#REF!+#REF!+#REF!)</f>
        <v>#REF!</v>
      </c>
      <c r="N56" s="25" t="e">
        <f>IF('CONSOMMATIONS FACTURES'!L70+#REF!+#REF!+#REF!=0,"",'CONSOMMATIONS FACTURES'!L70+#REF!+#REF!+#REF!)</f>
        <v>#REF!</v>
      </c>
      <c r="O56" s="25" t="e">
        <f>IF('CONSOMMATIONS FACTURES'!M70+#REF!+#REF!+#REF!=0,"",'CONSOMMATIONS FACTURES'!M70+#REF!+#REF!+#REF!)</f>
        <v>#REF!</v>
      </c>
      <c r="P56" s="25" t="e">
        <f>IF('CONSOMMATIONS FACTURES'!N70+#REF!+#REF!+#REF!=0,"",'CONSOMMATIONS FACTURES'!N70+#REF!+#REF!+#REF!)</f>
        <v>#REF!</v>
      </c>
      <c r="Q56" s="25" t="e">
        <f>IF('CONSOMMATIONS FACTURES'!O70+#REF!+#REF!+#REF!=0,"",'CONSOMMATIONS FACTURES'!O70+#REF!+#REF!+#REF!)</f>
        <v>#REF!</v>
      </c>
      <c r="R56" s="35" t="e">
        <f>IF('CONSOMMATIONS FACTURES'!#REF!+#REF!+#REF!+#REF!=0,"",'CONSOMMATIONS FACTURES'!#REF!+#REF!+#REF!+#REF!)</f>
        <v>#REF!</v>
      </c>
      <c r="S56" s="35" t="e">
        <f>IF('CONSOMMATIONS FACTURES'!AN38+#REF!+#REF!+#REF!=0,"",'CONSOMMATIONS FACTURES'!AN38+#REF!+#REF!+#REF!)</f>
        <v>#REF!</v>
      </c>
      <c r="T56" s="35" t="e">
        <f>IF('CONSOMMATIONS FACTURES'!AO38+#REF!+#REF!+#REF!=0,"",'CONSOMMATIONS FACTURES'!AO38+#REF!+#REF!+#REF!)</f>
        <v>#REF!</v>
      </c>
      <c r="U56" s="35" t="e">
        <f>IF('CONSOMMATIONS FACTURES'!AP38+#REF!+#REF!+#REF!=0,"",'CONSOMMATIONS FACTURES'!AP38+#REF!+#REF!+#REF!)</f>
        <v>#REF!</v>
      </c>
      <c r="V56" s="35" t="e">
        <f>IF('CONSOMMATIONS FACTURES'!AQ38+#REF!+#REF!+#REF!=0,"",'CONSOMMATIONS FACTURES'!AQ38+#REF!+#REF!+#REF!)</f>
        <v>#REF!</v>
      </c>
      <c r="W56" s="35" t="e">
        <f>IF('CONSOMMATIONS FACTURES'!AR38+#REF!+#REF!+#REF!=0,"",'CONSOMMATIONS FACTURES'!AR38+#REF!+#REF!+#REF!)</f>
        <v>#REF!</v>
      </c>
      <c r="X56" s="35" t="e">
        <f>IF('CONSOMMATIONS FACTURES'!AS38+#REF!+#REF!+#REF!=0,"",'CONSOMMATIONS FACTURES'!AS38+#REF!+#REF!+#REF!)</f>
        <v>#REF!</v>
      </c>
      <c r="Y56" s="35" t="e">
        <f>IF('CONSOMMATIONS FACTURES'!AT38+#REF!+#REF!+#REF!=0,"",'CONSOMMATIONS FACTURES'!AT38+#REF!+#REF!+#REF!)</f>
        <v>#REF!</v>
      </c>
      <c r="Z56" s="35" t="e">
        <f>IF('CONSOMMATIONS FACTURES'!AU38+#REF!+#REF!+#REF!=0,"",'CONSOMMATIONS FACTURES'!AU38+#REF!+#REF!+#REF!)</f>
        <v>#REF!</v>
      </c>
      <c r="AA56" s="35" t="e">
        <f>IF('CONSOMMATIONS FACTURES'!AV38+#REF!+#REF!+#REF!=0,"",'CONSOMMATIONS FACTURES'!AV38+#REF!+#REF!+#REF!)</f>
        <v>#REF!</v>
      </c>
      <c r="AB56" s="35" t="e">
        <f>IF('CONSOMMATIONS FACTURES'!AW38+#REF!+#REF!+#REF!=0,"",'CONSOMMATIONS FACTURES'!AW38+#REF!+#REF!+#REF!)</f>
        <v>#REF!</v>
      </c>
      <c r="AC56" s="52"/>
      <c r="AD56" s="56" t="e">
        <f t="shared" si="0"/>
        <v>#REF!</v>
      </c>
      <c r="AE56" s="56" t="e">
        <f t="shared" si="13"/>
        <v>#REF!</v>
      </c>
      <c r="AF56" s="57" t="e">
        <f t="shared" si="14"/>
        <v>#REF!</v>
      </c>
      <c r="AG56" s="57" t="e">
        <f t="shared" si="15"/>
        <v>#REF!</v>
      </c>
      <c r="AH56" s="57" t="e">
        <f t="shared" si="16"/>
        <v>#REF!</v>
      </c>
      <c r="AI56" s="57" t="e">
        <f t="shared" si="17"/>
        <v>#REF!</v>
      </c>
      <c r="AJ56" s="57" t="e">
        <f t="shared" si="18"/>
        <v>#REF!</v>
      </c>
      <c r="AK56" s="57" t="e">
        <f t="shared" si="19"/>
        <v>#REF!</v>
      </c>
      <c r="AL56" s="57" t="e">
        <f t="shared" si="20"/>
        <v>#REF!</v>
      </c>
      <c r="AM56" s="57" t="e">
        <f t="shared" si="21"/>
        <v>#REF!</v>
      </c>
      <c r="AN56" s="57" t="e">
        <f t="shared" si="22"/>
        <v>#REF!</v>
      </c>
      <c r="AO56" s="57" t="e">
        <f t="shared" si="23"/>
        <v>#REF!</v>
      </c>
      <c r="AP56" s="13" t="e">
        <f t="shared" si="12"/>
        <v>#REF!</v>
      </c>
    </row>
    <row r="57" spans="1:42" ht="9.9499999999999993" customHeight="1" x14ac:dyDescent="0.25">
      <c r="A57" s="28"/>
      <c r="B57" s="16" t="e">
        <f>IF(PATRIMOINE!#REF!="","",PATRIMOINE!#REF!)</f>
        <v>#REF!</v>
      </c>
      <c r="C57" s="11" t="e">
        <f>IF(PATRIMOINE!#REF!="","",PATRIMOINE!#REF!)</f>
        <v>#REF!</v>
      </c>
      <c r="D57" s="11" t="e">
        <f>IF(PATRIMOINE!#REF!="","",PATRIMOINE!#REF!)</f>
        <v>#REF!</v>
      </c>
      <c r="E57" s="45" t="e">
        <f>IF(PATRIMOINE!#REF!="","",PATRIMOINE!#REF!)</f>
        <v>#REF!</v>
      </c>
      <c r="F57" s="45" t="e">
        <f>IF(PATRIMOINE!#REF!="","",PATRIMOINE!#REF!)</f>
        <v>#REF!</v>
      </c>
      <c r="G57" s="25" t="e">
        <f>IF('CONSOMMATIONS FACTURES'!#REF!+#REF!+#REF!+#REF!=0,"",'CONSOMMATIONS FACTURES'!#REF!+#REF!+#REF!+#REF!)</f>
        <v>#REF!</v>
      </c>
      <c r="H57" s="25" t="e">
        <f>IF('CONSOMMATIONS FACTURES'!F71+#REF!+#REF!+#REF!=0,"",'CONSOMMATIONS FACTURES'!F71+#REF!+#REF!+#REF!)</f>
        <v>#REF!</v>
      </c>
      <c r="I57" s="25" t="e">
        <f>IF('CONSOMMATIONS FACTURES'!G71+#REF!+#REF!+#REF!=0,"",'CONSOMMATIONS FACTURES'!G71+#REF!+#REF!+#REF!)</f>
        <v>#REF!</v>
      </c>
      <c r="J57" s="25" t="e">
        <f>IF('CONSOMMATIONS FACTURES'!H71+#REF!+#REF!+#REF!=0,"",'CONSOMMATIONS FACTURES'!H71+#REF!+#REF!+#REF!)</f>
        <v>#REF!</v>
      </c>
      <c r="K57" s="25" t="e">
        <f>IF('CONSOMMATIONS FACTURES'!I71+#REF!+#REF!+#REF!=0,"",'CONSOMMATIONS FACTURES'!I71+#REF!+#REF!+#REF!)</f>
        <v>#REF!</v>
      </c>
      <c r="L57" s="25" t="e">
        <f>IF('CONSOMMATIONS FACTURES'!J71+#REF!+#REF!+#REF!=0,"",'CONSOMMATIONS FACTURES'!J71+#REF!+#REF!+#REF!)</f>
        <v>#REF!</v>
      </c>
      <c r="M57" s="25" t="e">
        <f>IF('CONSOMMATIONS FACTURES'!K71+#REF!+#REF!+#REF!=0,"",'CONSOMMATIONS FACTURES'!K71+#REF!+#REF!+#REF!)</f>
        <v>#REF!</v>
      </c>
      <c r="N57" s="25" t="e">
        <f>IF('CONSOMMATIONS FACTURES'!L71+#REF!+#REF!+#REF!=0,"",'CONSOMMATIONS FACTURES'!L71+#REF!+#REF!+#REF!)</f>
        <v>#REF!</v>
      </c>
      <c r="O57" s="25" t="e">
        <f>IF('CONSOMMATIONS FACTURES'!M71+#REF!+#REF!+#REF!=0,"",'CONSOMMATIONS FACTURES'!M71+#REF!+#REF!+#REF!)</f>
        <v>#REF!</v>
      </c>
      <c r="P57" s="25" t="e">
        <f>IF('CONSOMMATIONS FACTURES'!N71+#REF!+#REF!+#REF!=0,"",'CONSOMMATIONS FACTURES'!N71+#REF!+#REF!+#REF!)</f>
        <v>#REF!</v>
      </c>
      <c r="Q57" s="25" t="e">
        <f>IF('CONSOMMATIONS FACTURES'!O71+#REF!+#REF!+#REF!=0,"",'CONSOMMATIONS FACTURES'!O71+#REF!+#REF!+#REF!)</f>
        <v>#REF!</v>
      </c>
      <c r="R57" s="35" t="e">
        <f>IF('CONSOMMATIONS FACTURES'!#REF!+#REF!+#REF!+#REF!=0,"",'CONSOMMATIONS FACTURES'!#REF!+#REF!+#REF!+#REF!)</f>
        <v>#REF!</v>
      </c>
      <c r="S57" s="35" t="e">
        <f>IF('CONSOMMATIONS FACTURES'!AN39+#REF!+#REF!+#REF!=0,"",'CONSOMMATIONS FACTURES'!AN39+#REF!+#REF!+#REF!)</f>
        <v>#REF!</v>
      </c>
      <c r="T57" s="35" t="e">
        <f>IF('CONSOMMATIONS FACTURES'!AO39+#REF!+#REF!+#REF!=0,"",'CONSOMMATIONS FACTURES'!AO39+#REF!+#REF!+#REF!)</f>
        <v>#REF!</v>
      </c>
      <c r="U57" s="35" t="e">
        <f>IF('CONSOMMATIONS FACTURES'!AP39+#REF!+#REF!+#REF!=0,"",'CONSOMMATIONS FACTURES'!AP39+#REF!+#REF!+#REF!)</f>
        <v>#REF!</v>
      </c>
      <c r="V57" s="35" t="e">
        <f>IF('CONSOMMATIONS FACTURES'!AQ39+#REF!+#REF!+#REF!=0,"",'CONSOMMATIONS FACTURES'!AQ39+#REF!+#REF!+#REF!)</f>
        <v>#REF!</v>
      </c>
      <c r="W57" s="35" t="e">
        <f>IF('CONSOMMATIONS FACTURES'!AR39+#REF!+#REF!+#REF!=0,"",'CONSOMMATIONS FACTURES'!AR39+#REF!+#REF!+#REF!)</f>
        <v>#REF!</v>
      </c>
      <c r="X57" s="35" t="e">
        <f>IF('CONSOMMATIONS FACTURES'!AS39+#REF!+#REF!+#REF!=0,"",'CONSOMMATIONS FACTURES'!AS39+#REF!+#REF!+#REF!)</f>
        <v>#REF!</v>
      </c>
      <c r="Y57" s="35" t="e">
        <f>IF('CONSOMMATIONS FACTURES'!AT39+#REF!+#REF!+#REF!=0,"",'CONSOMMATIONS FACTURES'!AT39+#REF!+#REF!+#REF!)</f>
        <v>#REF!</v>
      </c>
      <c r="Z57" s="35" t="e">
        <f>IF('CONSOMMATIONS FACTURES'!AU39+#REF!+#REF!+#REF!=0,"",'CONSOMMATIONS FACTURES'!AU39+#REF!+#REF!+#REF!)</f>
        <v>#REF!</v>
      </c>
      <c r="AA57" s="35" t="e">
        <f>IF('CONSOMMATIONS FACTURES'!AV39+#REF!+#REF!+#REF!=0,"",'CONSOMMATIONS FACTURES'!AV39+#REF!+#REF!+#REF!)</f>
        <v>#REF!</v>
      </c>
      <c r="AB57" s="35" t="e">
        <f>IF('CONSOMMATIONS FACTURES'!AW39+#REF!+#REF!+#REF!=0,"",'CONSOMMATIONS FACTURES'!AW39+#REF!+#REF!+#REF!)</f>
        <v>#REF!</v>
      </c>
      <c r="AC57" s="52"/>
      <c r="AD57" s="56" t="e">
        <f t="shared" si="0"/>
        <v>#REF!</v>
      </c>
      <c r="AE57" s="56" t="e">
        <f t="shared" si="13"/>
        <v>#REF!</v>
      </c>
      <c r="AF57" s="57" t="e">
        <f t="shared" si="14"/>
        <v>#REF!</v>
      </c>
      <c r="AG57" s="57" t="e">
        <f t="shared" si="15"/>
        <v>#REF!</v>
      </c>
      <c r="AH57" s="57" t="e">
        <f t="shared" si="16"/>
        <v>#REF!</v>
      </c>
      <c r="AI57" s="57" t="e">
        <f t="shared" si="17"/>
        <v>#REF!</v>
      </c>
      <c r="AJ57" s="57" t="e">
        <f t="shared" si="18"/>
        <v>#REF!</v>
      </c>
      <c r="AK57" s="57" t="e">
        <f t="shared" si="19"/>
        <v>#REF!</v>
      </c>
      <c r="AL57" s="57" t="e">
        <f t="shared" si="20"/>
        <v>#REF!</v>
      </c>
      <c r="AM57" s="57" t="e">
        <f t="shared" si="21"/>
        <v>#REF!</v>
      </c>
      <c r="AN57" s="57" t="e">
        <f t="shared" si="22"/>
        <v>#REF!</v>
      </c>
      <c r="AO57" s="57" t="e">
        <f t="shared" si="23"/>
        <v>#REF!</v>
      </c>
      <c r="AP57" s="13" t="e">
        <f t="shared" si="12"/>
        <v>#REF!</v>
      </c>
    </row>
    <row r="58" spans="1:42" ht="9.9499999999999993" customHeight="1" x14ac:dyDescent="0.25">
      <c r="A58" s="28"/>
      <c r="B58" s="16" t="e">
        <f>IF(PATRIMOINE!#REF!="","",PATRIMOINE!#REF!)</f>
        <v>#REF!</v>
      </c>
      <c r="C58" s="11" t="e">
        <f>IF(PATRIMOINE!#REF!="","",PATRIMOINE!#REF!)</f>
        <v>#REF!</v>
      </c>
      <c r="D58" s="11" t="e">
        <f>IF(PATRIMOINE!#REF!="","",PATRIMOINE!#REF!)</f>
        <v>#REF!</v>
      </c>
      <c r="E58" s="45" t="e">
        <f>IF(PATRIMOINE!#REF!="","",PATRIMOINE!#REF!)</f>
        <v>#REF!</v>
      </c>
      <c r="F58" s="45" t="e">
        <f>IF(PATRIMOINE!#REF!="","",PATRIMOINE!#REF!)</f>
        <v>#REF!</v>
      </c>
      <c r="G58" s="25" t="e">
        <f>IF('CONSOMMATIONS FACTURES'!#REF!+#REF!+#REF!+#REF!=0,"",'CONSOMMATIONS FACTURES'!#REF!+#REF!+#REF!+#REF!)</f>
        <v>#REF!</v>
      </c>
      <c r="H58" s="25" t="e">
        <f>IF('CONSOMMATIONS FACTURES'!F72+#REF!+#REF!+#REF!=0,"",'CONSOMMATIONS FACTURES'!F72+#REF!+#REF!+#REF!)</f>
        <v>#REF!</v>
      </c>
      <c r="I58" s="25" t="e">
        <f>IF('CONSOMMATIONS FACTURES'!G72+#REF!+#REF!+#REF!=0,"",'CONSOMMATIONS FACTURES'!G72+#REF!+#REF!+#REF!)</f>
        <v>#REF!</v>
      </c>
      <c r="J58" s="25" t="e">
        <f>IF('CONSOMMATIONS FACTURES'!H72+#REF!+#REF!+#REF!=0,"",'CONSOMMATIONS FACTURES'!H72+#REF!+#REF!+#REF!)</f>
        <v>#REF!</v>
      </c>
      <c r="K58" s="25" t="e">
        <f>IF('CONSOMMATIONS FACTURES'!I72+#REF!+#REF!+#REF!=0,"",'CONSOMMATIONS FACTURES'!I72+#REF!+#REF!+#REF!)</f>
        <v>#REF!</v>
      </c>
      <c r="L58" s="25" t="e">
        <f>IF('CONSOMMATIONS FACTURES'!J72+#REF!+#REF!+#REF!=0,"",'CONSOMMATIONS FACTURES'!J72+#REF!+#REF!+#REF!)</f>
        <v>#REF!</v>
      </c>
      <c r="M58" s="25" t="e">
        <f>IF('CONSOMMATIONS FACTURES'!K72+#REF!+#REF!+#REF!=0,"",'CONSOMMATIONS FACTURES'!K72+#REF!+#REF!+#REF!)</f>
        <v>#REF!</v>
      </c>
      <c r="N58" s="25" t="e">
        <f>IF('CONSOMMATIONS FACTURES'!L72+#REF!+#REF!+#REF!=0,"",'CONSOMMATIONS FACTURES'!L72+#REF!+#REF!+#REF!)</f>
        <v>#REF!</v>
      </c>
      <c r="O58" s="25" t="e">
        <f>IF('CONSOMMATIONS FACTURES'!M72+#REF!+#REF!+#REF!=0,"",'CONSOMMATIONS FACTURES'!M72+#REF!+#REF!+#REF!)</f>
        <v>#REF!</v>
      </c>
      <c r="P58" s="25" t="e">
        <f>IF('CONSOMMATIONS FACTURES'!N72+#REF!+#REF!+#REF!=0,"",'CONSOMMATIONS FACTURES'!N72+#REF!+#REF!+#REF!)</f>
        <v>#REF!</v>
      </c>
      <c r="Q58" s="25" t="e">
        <f>IF('CONSOMMATIONS FACTURES'!O72+#REF!+#REF!+#REF!=0,"",'CONSOMMATIONS FACTURES'!O72+#REF!+#REF!+#REF!)</f>
        <v>#REF!</v>
      </c>
      <c r="R58" s="35" t="e">
        <f>IF('CONSOMMATIONS FACTURES'!#REF!+#REF!+#REF!+#REF!=0,"",'CONSOMMATIONS FACTURES'!#REF!+#REF!+#REF!+#REF!)</f>
        <v>#REF!</v>
      </c>
      <c r="S58" s="35" t="e">
        <f>IF('CONSOMMATIONS FACTURES'!AN40+#REF!+#REF!+#REF!=0,"",'CONSOMMATIONS FACTURES'!AN40+#REF!+#REF!+#REF!)</f>
        <v>#REF!</v>
      </c>
      <c r="T58" s="35" t="e">
        <f>IF('CONSOMMATIONS FACTURES'!AO40+#REF!+#REF!+#REF!=0,"",'CONSOMMATIONS FACTURES'!AO40+#REF!+#REF!+#REF!)</f>
        <v>#REF!</v>
      </c>
      <c r="U58" s="35" t="e">
        <f>IF('CONSOMMATIONS FACTURES'!AP40+#REF!+#REF!+#REF!=0,"",'CONSOMMATIONS FACTURES'!AP40+#REF!+#REF!+#REF!)</f>
        <v>#REF!</v>
      </c>
      <c r="V58" s="35" t="e">
        <f>IF('CONSOMMATIONS FACTURES'!AQ40+#REF!+#REF!+#REF!=0,"",'CONSOMMATIONS FACTURES'!AQ40+#REF!+#REF!+#REF!)</f>
        <v>#REF!</v>
      </c>
      <c r="W58" s="35" t="e">
        <f>IF('CONSOMMATIONS FACTURES'!AR40+#REF!+#REF!+#REF!=0,"",'CONSOMMATIONS FACTURES'!AR40+#REF!+#REF!+#REF!)</f>
        <v>#REF!</v>
      </c>
      <c r="X58" s="35" t="e">
        <f>IF('CONSOMMATIONS FACTURES'!AS40+#REF!+#REF!+#REF!=0,"",'CONSOMMATIONS FACTURES'!AS40+#REF!+#REF!+#REF!)</f>
        <v>#REF!</v>
      </c>
      <c r="Y58" s="35" t="e">
        <f>IF('CONSOMMATIONS FACTURES'!AT40+#REF!+#REF!+#REF!=0,"",'CONSOMMATIONS FACTURES'!AT40+#REF!+#REF!+#REF!)</f>
        <v>#REF!</v>
      </c>
      <c r="Z58" s="35" t="e">
        <f>IF('CONSOMMATIONS FACTURES'!AU40+#REF!+#REF!+#REF!=0,"",'CONSOMMATIONS FACTURES'!AU40+#REF!+#REF!+#REF!)</f>
        <v>#REF!</v>
      </c>
      <c r="AA58" s="35" t="e">
        <f>IF('CONSOMMATIONS FACTURES'!AV40+#REF!+#REF!+#REF!=0,"",'CONSOMMATIONS FACTURES'!AV40+#REF!+#REF!+#REF!)</f>
        <v>#REF!</v>
      </c>
      <c r="AB58" s="35" t="e">
        <f>IF('CONSOMMATIONS FACTURES'!AW40+#REF!+#REF!+#REF!=0,"",'CONSOMMATIONS FACTURES'!AW40+#REF!+#REF!+#REF!)</f>
        <v>#REF!</v>
      </c>
      <c r="AC58" s="52"/>
      <c r="AD58" s="56" t="e">
        <f t="shared" si="0"/>
        <v>#REF!</v>
      </c>
      <c r="AE58" s="56" t="e">
        <f t="shared" si="13"/>
        <v>#REF!</v>
      </c>
      <c r="AF58" s="57" t="e">
        <f t="shared" si="14"/>
        <v>#REF!</v>
      </c>
      <c r="AG58" s="57" t="e">
        <f t="shared" si="15"/>
        <v>#REF!</v>
      </c>
      <c r="AH58" s="57" t="e">
        <f t="shared" si="16"/>
        <v>#REF!</v>
      </c>
      <c r="AI58" s="57" t="e">
        <f t="shared" si="17"/>
        <v>#REF!</v>
      </c>
      <c r="AJ58" s="57" t="e">
        <f t="shared" si="18"/>
        <v>#REF!</v>
      </c>
      <c r="AK58" s="57" t="e">
        <f t="shared" si="19"/>
        <v>#REF!</v>
      </c>
      <c r="AL58" s="57" t="e">
        <f t="shared" si="20"/>
        <v>#REF!</v>
      </c>
      <c r="AM58" s="57" t="e">
        <f t="shared" si="21"/>
        <v>#REF!</v>
      </c>
      <c r="AN58" s="57" t="e">
        <f t="shared" si="22"/>
        <v>#REF!</v>
      </c>
      <c r="AO58" s="57" t="e">
        <f t="shared" si="23"/>
        <v>#REF!</v>
      </c>
      <c r="AP58" s="13" t="e">
        <f t="shared" si="12"/>
        <v>#REF!</v>
      </c>
    </row>
    <row r="59" spans="1:42" ht="9.9499999999999993" customHeight="1" x14ac:dyDescent="0.25">
      <c r="A59" s="28"/>
      <c r="B59" s="16" t="e">
        <f>IF(PATRIMOINE!#REF!="","",PATRIMOINE!#REF!)</f>
        <v>#REF!</v>
      </c>
      <c r="C59" s="11" t="e">
        <f>IF(PATRIMOINE!#REF!="","",PATRIMOINE!#REF!)</f>
        <v>#REF!</v>
      </c>
      <c r="D59" s="11" t="e">
        <f>IF(PATRIMOINE!#REF!="","",PATRIMOINE!#REF!)</f>
        <v>#REF!</v>
      </c>
      <c r="E59" s="45" t="e">
        <f>IF(PATRIMOINE!#REF!="","",PATRIMOINE!#REF!)</f>
        <v>#REF!</v>
      </c>
      <c r="F59" s="45" t="e">
        <f>IF(PATRIMOINE!#REF!="","",PATRIMOINE!#REF!)</f>
        <v>#REF!</v>
      </c>
      <c r="G59" s="25" t="e">
        <f>IF('CONSOMMATIONS FACTURES'!F74+#REF!+#REF!+#REF!=0,"",'CONSOMMATIONS FACTURES'!F74+#REF!+#REF!+#REF!)</f>
        <v>#REF!</v>
      </c>
      <c r="H59" s="25" t="e">
        <f>IF('CONSOMMATIONS FACTURES'!G74+#REF!+#REF!+#REF!=0,"",'CONSOMMATIONS FACTURES'!G74+#REF!+#REF!+#REF!)</f>
        <v>#REF!</v>
      </c>
      <c r="I59" s="25" t="e">
        <f>IF('CONSOMMATIONS FACTURES'!H74+#REF!+#REF!+#REF!=0,"",'CONSOMMATIONS FACTURES'!H74+#REF!+#REF!+#REF!)</f>
        <v>#REF!</v>
      </c>
      <c r="J59" s="25" t="e">
        <f>IF('CONSOMMATIONS FACTURES'!I74+#REF!+#REF!+#REF!=0,"",'CONSOMMATIONS FACTURES'!I74+#REF!+#REF!+#REF!)</f>
        <v>#REF!</v>
      </c>
      <c r="K59" s="25" t="e">
        <f>IF('CONSOMMATIONS FACTURES'!J74+#REF!+#REF!+#REF!=0,"",'CONSOMMATIONS FACTURES'!J74+#REF!+#REF!+#REF!)</f>
        <v>#REF!</v>
      </c>
      <c r="L59" s="25" t="e">
        <f>IF('CONSOMMATIONS FACTURES'!K74+#REF!+#REF!+#REF!=0,"",'CONSOMMATIONS FACTURES'!K74+#REF!+#REF!+#REF!)</f>
        <v>#REF!</v>
      </c>
      <c r="M59" s="25" t="e">
        <f>IF('CONSOMMATIONS FACTURES'!L74+#REF!+#REF!+#REF!=0,"",'CONSOMMATIONS FACTURES'!L74+#REF!+#REF!+#REF!)</f>
        <v>#REF!</v>
      </c>
      <c r="N59" s="25" t="e">
        <f>IF('CONSOMMATIONS FACTURES'!M74+#REF!+#REF!+#REF!=0,"",'CONSOMMATIONS FACTURES'!M74+#REF!+#REF!+#REF!)</f>
        <v>#REF!</v>
      </c>
      <c r="O59" s="25" t="e">
        <f>IF('CONSOMMATIONS FACTURES'!N74+#REF!+#REF!+#REF!=0,"",'CONSOMMATIONS FACTURES'!N74+#REF!+#REF!+#REF!)</f>
        <v>#REF!</v>
      </c>
      <c r="P59" s="25" t="e">
        <f>IF('CONSOMMATIONS FACTURES'!O74+#REF!+#REF!+#REF!=0,"",'CONSOMMATIONS FACTURES'!O74+#REF!+#REF!+#REF!)</f>
        <v>#REF!</v>
      </c>
      <c r="Q59" s="25" t="e">
        <f>IF('CONSOMMATIONS FACTURES'!P74+#REF!+#REF!+#REF!=0,"",'CONSOMMATIONS FACTURES'!P74+#REF!+#REF!+#REF!)</f>
        <v>#REF!</v>
      </c>
      <c r="R59" s="35" t="e">
        <f>IF('CONSOMMATIONS FACTURES'!AN42+#REF!+#REF!+#REF!=0,"",'CONSOMMATIONS FACTURES'!AN42+#REF!+#REF!+#REF!)</f>
        <v>#REF!</v>
      </c>
      <c r="S59" s="35" t="e">
        <f>IF('CONSOMMATIONS FACTURES'!AO42+#REF!+#REF!+#REF!=0,"",'CONSOMMATIONS FACTURES'!AO42+#REF!+#REF!+#REF!)</f>
        <v>#REF!</v>
      </c>
      <c r="T59" s="35" t="e">
        <f>IF('CONSOMMATIONS FACTURES'!AP42+#REF!+#REF!+#REF!=0,"",'CONSOMMATIONS FACTURES'!AP42+#REF!+#REF!+#REF!)</f>
        <v>#REF!</v>
      </c>
      <c r="U59" s="35" t="e">
        <f>IF('CONSOMMATIONS FACTURES'!AQ42+#REF!+#REF!+#REF!=0,"",'CONSOMMATIONS FACTURES'!AQ42+#REF!+#REF!+#REF!)</f>
        <v>#REF!</v>
      </c>
      <c r="V59" s="35" t="e">
        <f>IF('CONSOMMATIONS FACTURES'!AR42+#REF!+#REF!+#REF!=0,"",'CONSOMMATIONS FACTURES'!AR42+#REF!+#REF!+#REF!)</f>
        <v>#REF!</v>
      </c>
      <c r="W59" s="35" t="e">
        <f>IF('CONSOMMATIONS FACTURES'!AS42+#REF!+#REF!+#REF!=0,"",'CONSOMMATIONS FACTURES'!AS42+#REF!+#REF!+#REF!)</f>
        <v>#REF!</v>
      </c>
      <c r="X59" s="35" t="e">
        <f>IF('CONSOMMATIONS FACTURES'!AT42+#REF!+#REF!+#REF!=0,"",'CONSOMMATIONS FACTURES'!AT42+#REF!+#REF!+#REF!)</f>
        <v>#REF!</v>
      </c>
      <c r="Y59" s="35" t="e">
        <f>IF('CONSOMMATIONS FACTURES'!AU42+#REF!+#REF!+#REF!=0,"",'CONSOMMATIONS FACTURES'!AU42+#REF!+#REF!+#REF!)</f>
        <v>#REF!</v>
      </c>
      <c r="Z59" s="35" t="e">
        <f>IF('CONSOMMATIONS FACTURES'!AV42+#REF!+#REF!+#REF!=0,"",'CONSOMMATIONS FACTURES'!AV42+#REF!+#REF!+#REF!)</f>
        <v>#REF!</v>
      </c>
      <c r="AA59" s="35" t="e">
        <f>IF('CONSOMMATIONS FACTURES'!AW42+#REF!+#REF!+#REF!=0,"",'CONSOMMATIONS FACTURES'!AW42+#REF!+#REF!+#REF!)</f>
        <v>#REF!</v>
      </c>
      <c r="AB59" s="35" t="e">
        <f>IF('CONSOMMATIONS FACTURES'!AX42+#REF!+#REF!+#REF!=0,"",'CONSOMMATIONS FACTURES'!AX42+#REF!+#REF!+#REF!)</f>
        <v>#REF!</v>
      </c>
      <c r="AC59" s="52"/>
      <c r="AD59" s="56" t="e">
        <f t="shared" si="0"/>
        <v>#REF!</v>
      </c>
      <c r="AE59" s="56" t="e">
        <f t="shared" si="13"/>
        <v>#REF!</v>
      </c>
      <c r="AF59" s="57" t="e">
        <f t="shared" si="14"/>
        <v>#REF!</v>
      </c>
      <c r="AG59" s="57" t="e">
        <f t="shared" si="15"/>
        <v>#REF!</v>
      </c>
      <c r="AH59" s="57" t="e">
        <f t="shared" si="16"/>
        <v>#REF!</v>
      </c>
      <c r="AI59" s="57" t="e">
        <f t="shared" si="17"/>
        <v>#REF!</v>
      </c>
      <c r="AJ59" s="57" t="e">
        <f t="shared" si="18"/>
        <v>#REF!</v>
      </c>
      <c r="AK59" s="57" t="e">
        <f t="shared" si="19"/>
        <v>#REF!</v>
      </c>
      <c r="AL59" s="57" t="e">
        <f t="shared" si="20"/>
        <v>#REF!</v>
      </c>
      <c r="AM59" s="57" t="e">
        <f t="shared" si="21"/>
        <v>#REF!</v>
      </c>
      <c r="AN59" s="57" t="e">
        <f t="shared" si="22"/>
        <v>#REF!</v>
      </c>
      <c r="AO59" s="57" t="e">
        <f t="shared" si="23"/>
        <v>#REF!</v>
      </c>
      <c r="AP59" s="13" t="e">
        <f t="shared" si="12"/>
        <v>#REF!</v>
      </c>
    </row>
    <row r="60" spans="1:42" ht="9.9499999999999993" customHeight="1" x14ac:dyDescent="0.25">
      <c r="A60" s="28"/>
      <c r="B60" s="16" t="e">
        <f>IF(PATRIMOINE!#REF!="","",PATRIMOINE!#REF!)</f>
        <v>#REF!</v>
      </c>
      <c r="C60" s="11" t="e">
        <f>IF(PATRIMOINE!#REF!="","",PATRIMOINE!#REF!)</f>
        <v>#REF!</v>
      </c>
      <c r="D60" s="11" t="e">
        <f>IF(PATRIMOINE!#REF!="","",PATRIMOINE!#REF!)</f>
        <v>#REF!</v>
      </c>
      <c r="E60" s="45" t="e">
        <f>IF(PATRIMOINE!#REF!="","",PATRIMOINE!#REF!)</f>
        <v>#REF!</v>
      </c>
      <c r="F60" s="45" t="e">
        <f>IF(PATRIMOINE!#REF!="","",PATRIMOINE!#REF!)</f>
        <v>#REF!</v>
      </c>
      <c r="G60" s="25" t="e">
        <f>IF('CONSOMMATIONS FACTURES'!F82+#REF!+#REF!+#REF!=0,"",'CONSOMMATIONS FACTURES'!F82+#REF!+#REF!+#REF!)</f>
        <v>#REF!</v>
      </c>
      <c r="H60" s="25" t="e">
        <f>IF('CONSOMMATIONS FACTURES'!G82+#REF!+#REF!+#REF!=0,"",'CONSOMMATIONS FACTURES'!G82+#REF!+#REF!+#REF!)</f>
        <v>#REF!</v>
      </c>
      <c r="I60" s="25" t="e">
        <f>IF('CONSOMMATIONS FACTURES'!H82+#REF!+#REF!+#REF!=0,"",'CONSOMMATIONS FACTURES'!H82+#REF!+#REF!+#REF!)</f>
        <v>#REF!</v>
      </c>
      <c r="J60" s="25" t="e">
        <f>IF('CONSOMMATIONS FACTURES'!I82+#REF!+#REF!+#REF!=0,"",'CONSOMMATIONS FACTURES'!I82+#REF!+#REF!+#REF!)</f>
        <v>#REF!</v>
      </c>
      <c r="K60" s="25" t="e">
        <f>IF('CONSOMMATIONS FACTURES'!J82+#REF!+#REF!+#REF!=0,"",'CONSOMMATIONS FACTURES'!J82+#REF!+#REF!+#REF!)</f>
        <v>#REF!</v>
      </c>
      <c r="L60" s="25" t="e">
        <f>IF('CONSOMMATIONS FACTURES'!K82+#REF!+#REF!+#REF!=0,"",'CONSOMMATIONS FACTURES'!K82+#REF!+#REF!+#REF!)</f>
        <v>#REF!</v>
      </c>
      <c r="M60" s="25" t="e">
        <f>IF('CONSOMMATIONS FACTURES'!L82+#REF!+#REF!+#REF!=0,"",'CONSOMMATIONS FACTURES'!L82+#REF!+#REF!+#REF!)</f>
        <v>#REF!</v>
      </c>
      <c r="N60" s="25" t="e">
        <f>IF('CONSOMMATIONS FACTURES'!M82+#REF!+#REF!+#REF!=0,"",'CONSOMMATIONS FACTURES'!M82+#REF!+#REF!+#REF!)</f>
        <v>#REF!</v>
      </c>
      <c r="O60" s="25" t="e">
        <f>IF('CONSOMMATIONS FACTURES'!N82+#REF!+#REF!+#REF!=0,"",'CONSOMMATIONS FACTURES'!N82+#REF!+#REF!+#REF!)</f>
        <v>#REF!</v>
      </c>
      <c r="P60" s="25" t="e">
        <f>IF('CONSOMMATIONS FACTURES'!O82+#REF!+#REF!+#REF!=0,"",'CONSOMMATIONS FACTURES'!O82+#REF!+#REF!+#REF!)</f>
        <v>#REF!</v>
      </c>
      <c r="Q60" s="25" t="e">
        <f>IF('CONSOMMATIONS FACTURES'!P82+#REF!+#REF!+#REF!=0,"",'CONSOMMATIONS FACTURES'!P82+#REF!+#REF!+#REF!)</f>
        <v>#REF!</v>
      </c>
      <c r="R60" s="35" t="e">
        <f>IF('CONSOMMATIONS FACTURES'!AN51+#REF!+#REF!+#REF!=0,"",'CONSOMMATIONS FACTURES'!AN51+#REF!+#REF!+#REF!)</f>
        <v>#REF!</v>
      </c>
      <c r="S60" s="35" t="e">
        <f>IF('CONSOMMATIONS FACTURES'!AO51+#REF!+#REF!+#REF!=0,"",'CONSOMMATIONS FACTURES'!AO51+#REF!+#REF!+#REF!)</f>
        <v>#REF!</v>
      </c>
      <c r="T60" s="35" t="e">
        <f>IF('CONSOMMATIONS FACTURES'!AP51+#REF!+#REF!+#REF!=0,"",'CONSOMMATIONS FACTURES'!AP51+#REF!+#REF!+#REF!)</f>
        <v>#REF!</v>
      </c>
      <c r="U60" s="35" t="e">
        <f>IF('CONSOMMATIONS FACTURES'!AQ51+#REF!+#REF!+#REF!=0,"",'CONSOMMATIONS FACTURES'!AQ51+#REF!+#REF!+#REF!)</f>
        <v>#REF!</v>
      </c>
      <c r="V60" s="35" t="e">
        <f>IF('CONSOMMATIONS FACTURES'!AR51+#REF!+#REF!+#REF!=0,"",'CONSOMMATIONS FACTURES'!AR51+#REF!+#REF!+#REF!)</f>
        <v>#REF!</v>
      </c>
      <c r="W60" s="35" t="e">
        <f>IF('CONSOMMATIONS FACTURES'!AS51+#REF!+#REF!+#REF!=0,"",'CONSOMMATIONS FACTURES'!AS51+#REF!+#REF!+#REF!)</f>
        <v>#REF!</v>
      </c>
      <c r="X60" s="35" t="e">
        <f>IF('CONSOMMATIONS FACTURES'!AT51+#REF!+#REF!+#REF!=0,"",'CONSOMMATIONS FACTURES'!AT51+#REF!+#REF!+#REF!)</f>
        <v>#REF!</v>
      </c>
      <c r="Y60" s="35" t="e">
        <f>IF('CONSOMMATIONS FACTURES'!AU51+#REF!+#REF!+#REF!=0,"",'CONSOMMATIONS FACTURES'!AU51+#REF!+#REF!+#REF!)</f>
        <v>#REF!</v>
      </c>
      <c r="Z60" s="35" t="e">
        <f>IF('CONSOMMATIONS FACTURES'!AV51+#REF!+#REF!+#REF!=0,"",'CONSOMMATIONS FACTURES'!AV51+#REF!+#REF!+#REF!)</f>
        <v>#REF!</v>
      </c>
      <c r="AA60" s="35" t="e">
        <f>IF('CONSOMMATIONS FACTURES'!AW51+#REF!+#REF!+#REF!=0,"",'CONSOMMATIONS FACTURES'!AW51+#REF!+#REF!+#REF!)</f>
        <v>#REF!</v>
      </c>
      <c r="AB60" s="35" t="e">
        <f>IF('CONSOMMATIONS FACTURES'!AX51+#REF!+#REF!+#REF!=0,"",'CONSOMMATIONS FACTURES'!AX51+#REF!+#REF!+#REF!)</f>
        <v>#REF!</v>
      </c>
      <c r="AC60" s="52"/>
      <c r="AD60" s="56" t="e">
        <f t="shared" si="0"/>
        <v>#REF!</v>
      </c>
      <c r="AE60" s="56" t="e">
        <f t="shared" si="13"/>
        <v>#REF!</v>
      </c>
      <c r="AF60" s="57" t="e">
        <f t="shared" si="14"/>
        <v>#REF!</v>
      </c>
      <c r="AG60" s="57" t="e">
        <f t="shared" si="15"/>
        <v>#REF!</v>
      </c>
      <c r="AH60" s="57" t="e">
        <f t="shared" si="16"/>
        <v>#REF!</v>
      </c>
      <c r="AI60" s="57" t="e">
        <f t="shared" si="17"/>
        <v>#REF!</v>
      </c>
      <c r="AJ60" s="57" t="e">
        <f t="shared" si="18"/>
        <v>#REF!</v>
      </c>
      <c r="AK60" s="57" t="e">
        <f t="shared" si="19"/>
        <v>#REF!</v>
      </c>
      <c r="AL60" s="57" t="e">
        <f t="shared" si="20"/>
        <v>#REF!</v>
      </c>
      <c r="AM60" s="57" t="e">
        <f t="shared" si="21"/>
        <v>#REF!</v>
      </c>
      <c r="AN60" s="57" t="e">
        <f t="shared" si="22"/>
        <v>#REF!</v>
      </c>
      <c r="AO60" s="57" t="e">
        <f t="shared" si="23"/>
        <v>#REF!</v>
      </c>
      <c r="AP60" s="13" t="e">
        <f t="shared" si="12"/>
        <v>#REF!</v>
      </c>
    </row>
    <row r="61" spans="1:42" ht="9.9499999999999993" customHeight="1" x14ac:dyDescent="0.25">
      <c r="A61" s="28"/>
      <c r="B61" s="16" t="e">
        <f>IF(PATRIMOINE!#REF!="","",PATRIMOINE!#REF!)</f>
        <v>#REF!</v>
      </c>
      <c r="C61" s="11" t="e">
        <f>IF(PATRIMOINE!#REF!="","",PATRIMOINE!#REF!)</f>
        <v>#REF!</v>
      </c>
      <c r="D61" s="11" t="e">
        <f>IF(PATRIMOINE!#REF!="","",PATRIMOINE!#REF!)</f>
        <v>#REF!</v>
      </c>
      <c r="E61" s="45" t="e">
        <f>IF(PATRIMOINE!#REF!="","",PATRIMOINE!#REF!)</f>
        <v>#REF!</v>
      </c>
      <c r="F61" s="45" t="e">
        <f>IF(PATRIMOINE!#REF!="","",PATRIMOINE!#REF!)</f>
        <v>#REF!</v>
      </c>
      <c r="G61" s="25" t="e">
        <f>IF('CONSOMMATIONS FACTURES'!#REF!+#REF!+#REF!+#REF!=0,"",'CONSOMMATIONS FACTURES'!#REF!+#REF!+#REF!+#REF!)</f>
        <v>#REF!</v>
      </c>
      <c r="H61" s="25" t="e">
        <f>IF('CONSOMMATIONS FACTURES'!F83+#REF!+#REF!+#REF!=0,"",'CONSOMMATIONS FACTURES'!F83+#REF!+#REF!+#REF!)</f>
        <v>#VALUE!</v>
      </c>
      <c r="I61" s="25" t="e">
        <f>IF('CONSOMMATIONS FACTURES'!H83+#REF!+#REF!+#REF!=0,"",'CONSOMMATIONS FACTURES'!H83+#REF!+#REF!+#REF!)</f>
        <v>#REF!</v>
      </c>
      <c r="J61" s="25" t="e">
        <f>IF('CONSOMMATIONS FACTURES'!I83+#REF!+#REF!+#REF!=0,"",'CONSOMMATIONS FACTURES'!I83+#REF!+#REF!+#REF!)</f>
        <v>#REF!</v>
      </c>
      <c r="K61" s="25" t="e">
        <f>IF('CONSOMMATIONS FACTURES'!J83+#REF!+#REF!+#REF!=0,"",'CONSOMMATIONS FACTURES'!J83+#REF!+#REF!+#REF!)</f>
        <v>#REF!</v>
      </c>
      <c r="L61" s="25" t="e">
        <f>IF('CONSOMMATIONS FACTURES'!K83+#REF!+#REF!+#REF!=0,"",'CONSOMMATIONS FACTURES'!K83+#REF!+#REF!+#REF!)</f>
        <v>#REF!</v>
      </c>
      <c r="M61" s="25" t="e">
        <f>IF('CONSOMMATIONS FACTURES'!L83+#REF!+#REF!+#REF!=0,"",'CONSOMMATIONS FACTURES'!L83+#REF!+#REF!+#REF!)</f>
        <v>#REF!</v>
      </c>
      <c r="N61" s="25" t="e">
        <f>IF('CONSOMMATIONS FACTURES'!M83+#REF!+#REF!+#REF!=0,"",'CONSOMMATIONS FACTURES'!M83+#REF!+#REF!+#REF!)</f>
        <v>#REF!</v>
      </c>
      <c r="O61" s="25" t="e">
        <f>IF('CONSOMMATIONS FACTURES'!N83+#REF!+#REF!+#REF!=0,"",'CONSOMMATIONS FACTURES'!N83+#REF!+#REF!+#REF!)</f>
        <v>#REF!</v>
      </c>
      <c r="P61" s="25" t="e">
        <f>IF('CONSOMMATIONS FACTURES'!O83+#REF!+#REF!+#REF!=0,"",'CONSOMMATIONS FACTURES'!O83+#REF!+#REF!+#REF!)</f>
        <v>#REF!</v>
      </c>
      <c r="Q61" s="25" t="e">
        <f>IF('CONSOMMATIONS FACTURES'!P83+#REF!+#REF!+#REF!=0,"",'CONSOMMATIONS FACTURES'!P83+#REF!+#REF!+#REF!)</f>
        <v>#REF!</v>
      </c>
      <c r="R61" s="35" t="e">
        <f>IF('CONSOMMATIONS FACTURES'!AN52+#REF!+#REF!+#REF!=0,"",'CONSOMMATIONS FACTURES'!AN52+#REF!+#REF!+#REF!)</f>
        <v>#REF!</v>
      </c>
      <c r="S61" s="35" t="e">
        <f>IF('CONSOMMATIONS FACTURES'!AO52+#REF!+#REF!+#REF!=0,"",'CONSOMMATIONS FACTURES'!AO52+#REF!+#REF!+#REF!)</f>
        <v>#REF!</v>
      </c>
      <c r="T61" s="35" t="e">
        <f>IF('CONSOMMATIONS FACTURES'!AP52+#REF!+#REF!+#REF!=0,"",'CONSOMMATIONS FACTURES'!AP52+#REF!+#REF!+#REF!)</f>
        <v>#REF!</v>
      </c>
      <c r="U61" s="35" t="e">
        <f>IF('CONSOMMATIONS FACTURES'!AQ52+#REF!+#REF!+#REF!=0,"",'CONSOMMATIONS FACTURES'!AQ52+#REF!+#REF!+#REF!)</f>
        <v>#REF!</v>
      </c>
      <c r="V61" s="35" t="e">
        <f>IF('CONSOMMATIONS FACTURES'!AR52+#REF!+#REF!+#REF!=0,"",'CONSOMMATIONS FACTURES'!AR52+#REF!+#REF!+#REF!)</f>
        <v>#REF!</v>
      </c>
      <c r="W61" s="35" t="e">
        <f>IF('CONSOMMATIONS FACTURES'!AS52+#REF!+#REF!+#REF!=0,"",'CONSOMMATIONS FACTURES'!AS52+#REF!+#REF!+#REF!)</f>
        <v>#REF!</v>
      </c>
      <c r="X61" s="35" t="e">
        <f>IF('CONSOMMATIONS FACTURES'!AT52+#REF!+#REF!+#REF!=0,"",'CONSOMMATIONS FACTURES'!AT52+#REF!+#REF!+#REF!)</f>
        <v>#REF!</v>
      </c>
      <c r="Y61" s="35" t="e">
        <f>IF('CONSOMMATIONS FACTURES'!AU52+#REF!+#REF!+#REF!=0,"",'CONSOMMATIONS FACTURES'!AU52+#REF!+#REF!+#REF!)</f>
        <v>#REF!</v>
      </c>
      <c r="Z61" s="35" t="e">
        <f>IF('CONSOMMATIONS FACTURES'!AV52+#REF!+#REF!+#REF!=0,"",'CONSOMMATIONS FACTURES'!AV52+#REF!+#REF!+#REF!)</f>
        <v>#REF!</v>
      </c>
      <c r="AA61" s="35" t="e">
        <f>IF('CONSOMMATIONS FACTURES'!AW52+#REF!+#REF!+#REF!=0,"",'CONSOMMATIONS FACTURES'!AW52+#REF!+#REF!+#REF!)</f>
        <v>#REF!</v>
      </c>
      <c r="AB61" s="35" t="e">
        <f>IF('CONSOMMATIONS FACTURES'!AX52+#REF!+#REF!+#REF!=0,"",'CONSOMMATIONS FACTURES'!AX52+#REF!+#REF!+#REF!)</f>
        <v>#REF!</v>
      </c>
      <c r="AC61" s="52"/>
      <c r="AD61" s="56" t="e">
        <f t="shared" si="0"/>
        <v>#REF!</v>
      </c>
      <c r="AE61" s="56" t="e">
        <f t="shared" si="13"/>
        <v>#REF!</v>
      </c>
      <c r="AF61" s="57" t="e">
        <f t="shared" si="14"/>
        <v>#VALUE!</v>
      </c>
      <c r="AG61" s="57" t="e">
        <f t="shared" si="15"/>
        <v>#REF!</v>
      </c>
      <c r="AH61" s="57" t="e">
        <f t="shared" si="16"/>
        <v>#REF!</v>
      </c>
      <c r="AI61" s="57" t="e">
        <f t="shared" si="17"/>
        <v>#REF!</v>
      </c>
      <c r="AJ61" s="57" t="e">
        <f t="shared" si="18"/>
        <v>#REF!</v>
      </c>
      <c r="AK61" s="57" t="e">
        <f t="shared" si="19"/>
        <v>#REF!</v>
      </c>
      <c r="AL61" s="57" t="e">
        <f t="shared" si="20"/>
        <v>#REF!</v>
      </c>
      <c r="AM61" s="57" t="e">
        <f t="shared" si="21"/>
        <v>#REF!</v>
      </c>
      <c r="AN61" s="57" t="e">
        <f t="shared" si="22"/>
        <v>#REF!</v>
      </c>
      <c r="AO61" s="57" t="e">
        <f t="shared" si="23"/>
        <v>#REF!</v>
      </c>
      <c r="AP61" s="13" t="e">
        <f t="shared" si="12"/>
        <v>#REF!</v>
      </c>
    </row>
    <row r="62" spans="1:42" ht="9.9499999999999993" customHeight="1" x14ac:dyDescent="0.25">
      <c r="A62" s="28"/>
      <c r="B62" s="16" t="str">
        <f>IF(PATRIMOINE!B5="","",PATRIMOINE!B5)</f>
        <v/>
      </c>
      <c r="C62" s="11" t="str">
        <f>IF(PATRIMOINE!C5="","",PATRIMOINE!C5)</f>
        <v/>
      </c>
      <c r="D62" s="11" t="str">
        <f>IF(PATRIMOINE!D5="","",PATRIMOINE!D5)</f>
        <v/>
      </c>
      <c r="E62" s="45" t="str">
        <f>IF(PATRIMOINE!E5="","",PATRIMOINE!E5)</f>
        <v/>
      </c>
      <c r="F62" s="45" t="str">
        <f>IF(PATRIMOINE!J5="","",PATRIMOINE!J5)</f>
        <v/>
      </c>
      <c r="G62" s="25" t="e">
        <f>IF('CONSOMMATIONS FACTURES'!#REF!+#REF!+#REF!+#REF!=0,"",'CONSOMMATIONS FACTURES'!#REF!+#REF!+#REF!+#REF!)</f>
        <v>#REF!</v>
      </c>
      <c r="H62" s="25" t="e">
        <f>IF('CONSOMMATIONS FACTURES'!F84+#REF!+#REF!+#REF!=0,"",'CONSOMMATIONS FACTURES'!F84+#REF!+#REF!+#REF!)</f>
        <v>#REF!</v>
      </c>
      <c r="I62" s="25" t="e">
        <f>IF('CONSOMMATIONS FACTURES'!G84+#REF!+#REF!+#REF!=0,"",'CONSOMMATIONS FACTURES'!G84+#REF!+#REF!+#REF!)</f>
        <v>#REF!</v>
      </c>
      <c r="J62" s="25" t="e">
        <f>IF('CONSOMMATIONS FACTURES'!H84+#REF!+#REF!+#REF!=0,"",'CONSOMMATIONS FACTURES'!H84+#REF!+#REF!+#REF!)</f>
        <v>#REF!</v>
      </c>
      <c r="K62" s="25" t="e">
        <f>IF('CONSOMMATIONS FACTURES'!I84+#REF!+#REF!+#REF!=0,"",'CONSOMMATIONS FACTURES'!I84+#REF!+#REF!+#REF!)</f>
        <v>#REF!</v>
      </c>
      <c r="L62" s="25" t="e">
        <f>IF('CONSOMMATIONS FACTURES'!J84+#REF!+#REF!+#REF!=0,"",'CONSOMMATIONS FACTURES'!J84+#REF!+#REF!+#REF!)</f>
        <v>#REF!</v>
      </c>
      <c r="M62" s="25" t="e">
        <f>IF('CONSOMMATIONS FACTURES'!K84+#REF!+#REF!+#REF!=0,"",'CONSOMMATIONS FACTURES'!K84+#REF!+#REF!+#REF!)</f>
        <v>#REF!</v>
      </c>
      <c r="N62" s="25" t="e">
        <f>IF('CONSOMMATIONS FACTURES'!L84+#REF!+#REF!+#REF!=0,"",'CONSOMMATIONS FACTURES'!L84+#REF!+#REF!+#REF!)</f>
        <v>#REF!</v>
      </c>
      <c r="O62" s="25" t="e">
        <f>IF('CONSOMMATIONS FACTURES'!M84+#REF!+#REF!+#REF!=0,"",'CONSOMMATIONS FACTURES'!M84+#REF!+#REF!+#REF!)</f>
        <v>#REF!</v>
      </c>
      <c r="P62" s="25" t="e">
        <f>IF('CONSOMMATIONS FACTURES'!N84+#REF!+#REF!+#REF!=0,"",'CONSOMMATIONS FACTURES'!N84+#REF!+#REF!+#REF!)</f>
        <v>#REF!</v>
      </c>
      <c r="Q62" s="25" t="e">
        <f>IF('CONSOMMATIONS FACTURES'!O84+#REF!+#REF!+#REF!=0,"",'CONSOMMATIONS FACTURES'!O84+#REF!+#REF!+#REF!)</f>
        <v>#REF!</v>
      </c>
      <c r="R62" s="35" t="e">
        <f>IF('CONSOMMATIONS FACTURES'!#REF!+#REF!+#REF!+#REF!=0,"",'CONSOMMATIONS FACTURES'!#REF!+#REF!+#REF!+#REF!)</f>
        <v>#REF!</v>
      </c>
      <c r="S62" s="35" t="e">
        <f>IF('CONSOMMATIONS FACTURES'!AN53+#REF!+#REF!+#REF!=0,"",'CONSOMMATIONS FACTURES'!AN53+#REF!+#REF!+#REF!)</f>
        <v>#REF!</v>
      </c>
      <c r="T62" s="35" t="e">
        <f>IF('CONSOMMATIONS FACTURES'!AO53+#REF!+#REF!+#REF!=0,"",'CONSOMMATIONS FACTURES'!AO53+#REF!+#REF!+#REF!)</f>
        <v>#REF!</v>
      </c>
      <c r="U62" s="35" t="e">
        <f>IF('CONSOMMATIONS FACTURES'!AP53+#REF!+#REF!+#REF!=0,"",'CONSOMMATIONS FACTURES'!AP53+#REF!+#REF!+#REF!)</f>
        <v>#REF!</v>
      </c>
      <c r="V62" s="35" t="e">
        <f>IF('CONSOMMATIONS FACTURES'!AQ53+#REF!+#REF!+#REF!=0,"",'CONSOMMATIONS FACTURES'!AQ53+#REF!+#REF!+#REF!)</f>
        <v>#REF!</v>
      </c>
      <c r="W62" s="35" t="e">
        <f>IF('CONSOMMATIONS FACTURES'!AR53+#REF!+#REF!+#REF!=0,"",'CONSOMMATIONS FACTURES'!AR53+#REF!+#REF!+#REF!)</f>
        <v>#REF!</v>
      </c>
      <c r="X62" s="35" t="e">
        <f>IF('CONSOMMATIONS FACTURES'!AS53+#REF!+#REF!+#REF!=0,"",'CONSOMMATIONS FACTURES'!AS53+#REF!+#REF!+#REF!)</f>
        <v>#REF!</v>
      </c>
      <c r="Y62" s="35" t="e">
        <f>IF('CONSOMMATIONS FACTURES'!AT53+#REF!+#REF!+#REF!=0,"",'CONSOMMATIONS FACTURES'!AT53+#REF!+#REF!+#REF!)</f>
        <v>#REF!</v>
      </c>
      <c r="Z62" s="35" t="e">
        <f>IF('CONSOMMATIONS FACTURES'!AU53+#REF!+#REF!+#REF!=0,"",'CONSOMMATIONS FACTURES'!AU53+#REF!+#REF!+#REF!)</f>
        <v>#REF!</v>
      </c>
      <c r="AA62" s="35" t="e">
        <f>IF('CONSOMMATIONS FACTURES'!AV53+#REF!+#REF!+#REF!=0,"",'CONSOMMATIONS FACTURES'!AV53+#REF!+#REF!+#REF!)</f>
        <v>#REF!</v>
      </c>
      <c r="AB62" s="35" t="e">
        <f>IF('CONSOMMATIONS FACTURES'!AW53+#REF!+#REF!+#REF!=0,"",'CONSOMMATIONS FACTURES'!AW53+#REF!+#REF!+#REF!)</f>
        <v>#REF!</v>
      </c>
      <c r="AC62" s="52"/>
      <c r="AD62" s="56" t="str">
        <f t="shared" si="0"/>
        <v/>
      </c>
      <c r="AE62" s="56" t="e">
        <f t="shared" si="13"/>
        <v>#REF!</v>
      </c>
      <c r="AF62" s="57" t="e">
        <f t="shared" si="14"/>
        <v>#REF!</v>
      </c>
      <c r="AG62" s="57" t="e">
        <f t="shared" si="15"/>
        <v>#REF!</v>
      </c>
      <c r="AH62" s="57" t="e">
        <f t="shared" si="16"/>
        <v>#REF!</v>
      </c>
      <c r="AI62" s="57" t="e">
        <f t="shared" si="17"/>
        <v>#REF!</v>
      </c>
      <c r="AJ62" s="57" t="e">
        <f t="shared" si="18"/>
        <v>#REF!</v>
      </c>
      <c r="AK62" s="57" t="e">
        <f t="shared" si="19"/>
        <v>#REF!</v>
      </c>
      <c r="AL62" s="57" t="e">
        <f t="shared" si="20"/>
        <v>#REF!</v>
      </c>
      <c r="AM62" s="57" t="e">
        <f t="shared" si="21"/>
        <v>#REF!</v>
      </c>
      <c r="AN62" s="57" t="e">
        <f t="shared" si="22"/>
        <v>#REF!</v>
      </c>
      <c r="AO62" s="57" t="e">
        <f t="shared" si="23"/>
        <v>#REF!</v>
      </c>
      <c r="AP62" s="13" t="str">
        <f t="shared" si="12"/>
        <v/>
      </c>
    </row>
    <row r="63" spans="1:42" ht="9.9499999999999993" customHeight="1" x14ac:dyDescent="0.25">
      <c r="A63" s="28"/>
      <c r="B63" s="16" t="str">
        <f>IF(PATRIMOINE!B6="","",PATRIMOINE!B6)</f>
        <v/>
      </c>
      <c r="C63" s="11" t="str">
        <f>IF(PATRIMOINE!C6="","",PATRIMOINE!C6)</f>
        <v/>
      </c>
      <c r="D63" s="11" t="str">
        <f>IF(PATRIMOINE!D6="","",PATRIMOINE!D6)</f>
        <v/>
      </c>
      <c r="E63" s="45" t="str">
        <f>IF(PATRIMOINE!E6="","",PATRIMOINE!E6)</f>
        <v/>
      </c>
      <c r="F63" s="45" t="str">
        <f>IF(PATRIMOINE!J6="","",PATRIMOINE!J6)</f>
        <v/>
      </c>
      <c r="G63" s="25" t="e">
        <f>IF('CONSOMMATIONS FACTURES'!#REF!+#REF!+#REF!+#REF!=0,"",'CONSOMMATIONS FACTURES'!#REF!+#REF!+#REF!+#REF!)</f>
        <v>#REF!</v>
      </c>
      <c r="H63" s="25" t="e">
        <f>IF('CONSOMMATIONS FACTURES'!F85+#REF!+#REF!+#REF!=0,"",'CONSOMMATIONS FACTURES'!F85+#REF!+#REF!+#REF!)</f>
        <v>#REF!</v>
      </c>
      <c r="I63" s="25" t="e">
        <f>IF('CONSOMMATIONS FACTURES'!G85+#REF!+#REF!+#REF!=0,"",'CONSOMMATIONS FACTURES'!G85+#REF!+#REF!+#REF!)</f>
        <v>#REF!</v>
      </c>
      <c r="J63" s="25" t="e">
        <f>IF('CONSOMMATIONS FACTURES'!H85+#REF!+#REF!+#REF!=0,"",'CONSOMMATIONS FACTURES'!H85+#REF!+#REF!+#REF!)</f>
        <v>#REF!</v>
      </c>
      <c r="K63" s="25" t="e">
        <f>IF('CONSOMMATIONS FACTURES'!I85+#REF!+#REF!+#REF!=0,"",'CONSOMMATIONS FACTURES'!I85+#REF!+#REF!+#REF!)</f>
        <v>#REF!</v>
      </c>
      <c r="L63" s="25" t="e">
        <f>IF('CONSOMMATIONS FACTURES'!J85+#REF!+#REF!+#REF!=0,"",'CONSOMMATIONS FACTURES'!J85+#REF!+#REF!+#REF!)</f>
        <v>#REF!</v>
      </c>
      <c r="M63" s="25" t="e">
        <f>IF('CONSOMMATIONS FACTURES'!K85+#REF!+#REF!+#REF!=0,"",'CONSOMMATIONS FACTURES'!K85+#REF!+#REF!+#REF!)</f>
        <v>#REF!</v>
      </c>
      <c r="N63" s="25" t="e">
        <f>IF('CONSOMMATIONS FACTURES'!L85+#REF!+#REF!+#REF!=0,"",'CONSOMMATIONS FACTURES'!L85+#REF!+#REF!+#REF!)</f>
        <v>#REF!</v>
      </c>
      <c r="O63" s="25" t="e">
        <f>IF('CONSOMMATIONS FACTURES'!M85+#REF!+#REF!+#REF!=0,"",'CONSOMMATIONS FACTURES'!M85+#REF!+#REF!+#REF!)</f>
        <v>#REF!</v>
      </c>
      <c r="P63" s="25" t="e">
        <f>IF('CONSOMMATIONS FACTURES'!N85+#REF!+#REF!+#REF!=0,"",'CONSOMMATIONS FACTURES'!N85+#REF!+#REF!+#REF!)</f>
        <v>#REF!</v>
      </c>
      <c r="Q63" s="25" t="e">
        <f>IF('CONSOMMATIONS FACTURES'!O85+#REF!+#REF!+#REF!=0,"",'CONSOMMATIONS FACTURES'!O85+#REF!+#REF!+#REF!)</f>
        <v>#REF!</v>
      </c>
      <c r="R63" s="35" t="e">
        <f>IF('CONSOMMATIONS FACTURES'!#REF!+#REF!+#REF!+#REF!=0,"",'CONSOMMATIONS FACTURES'!#REF!+#REF!+#REF!+#REF!)</f>
        <v>#REF!</v>
      </c>
      <c r="S63" s="35" t="e">
        <f>IF('CONSOMMATIONS FACTURES'!AN54+#REF!+#REF!+#REF!=0,"",'CONSOMMATIONS FACTURES'!AN54+#REF!+#REF!+#REF!)</f>
        <v>#REF!</v>
      </c>
      <c r="T63" s="35" t="e">
        <f>IF('CONSOMMATIONS FACTURES'!AO54+#REF!+#REF!+#REF!=0,"",'CONSOMMATIONS FACTURES'!AO54+#REF!+#REF!+#REF!)</f>
        <v>#REF!</v>
      </c>
      <c r="U63" s="35" t="e">
        <f>IF('CONSOMMATIONS FACTURES'!AP54+#REF!+#REF!+#REF!=0,"",'CONSOMMATIONS FACTURES'!AP54+#REF!+#REF!+#REF!)</f>
        <v>#REF!</v>
      </c>
      <c r="V63" s="35" t="e">
        <f>IF('CONSOMMATIONS FACTURES'!AQ54+#REF!+#REF!+#REF!=0,"",'CONSOMMATIONS FACTURES'!AQ54+#REF!+#REF!+#REF!)</f>
        <v>#REF!</v>
      </c>
      <c r="W63" s="35" t="e">
        <f>IF('CONSOMMATIONS FACTURES'!AR54+#REF!+#REF!+#REF!=0,"",'CONSOMMATIONS FACTURES'!AR54+#REF!+#REF!+#REF!)</f>
        <v>#REF!</v>
      </c>
      <c r="X63" s="35" t="e">
        <f>IF('CONSOMMATIONS FACTURES'!AS54+#REF!+#REF!+#REF!=0,"",'CONSOMMATIONS FACTURES'!AS54+#REF!+#REF!+#REF!)</f>
        <v>#REF!</v>
      </c>
      <c r="Y63" s="35" t="e">
        <f>IF('CONSOMMATIONS FACTURES'!AT54+#REF!+#REF!+#REF!=0,"",'CONSOMMATIONS FACTURES'!AT54+#REF!+#REF!+#REF!)</f>
        <v>#REF!</v>
      </c>
      <c r="Z63" s="35" t="e">
        <f>IF('CONSOMMATIONS FACTURES'!AU54+#REF!+#REF!+#REF!=0,"",'CONSOMMATIONS FACTURES'!AU54+#REF!+#REF!+#REF!)</f>
        <v>#REF!</v>
      </c>
      <c r="AA63" s="35" t="e">
        <f>IF('CONSOMMATIONS FACTURES'!AV54+#REF!+#REF!+#REF!=0,"",'CONSOMMATIONS FACTURES'!AV54+#REF!+#REF!+#REF!)</f>
        <v>#REF!</v>
      </c>
      <c r="AB63" s="35" t="e">
        <f>IF('CONSOMMATIONS FACTURES'!AW54+#REF!+#REF!+#REF!=0,"",'CONSOMMATIONS FACTURES'!AW54+#REF!+#REF!+#REF!)</f>
        <v>#REF!</v>
      </c>
      <c r="AC63" s="52"/>
      <c r="AD63" s="56" t="str">
        <f t="shared" si="0"/>
        <v/>
      </c>
      <c r="AE63" s="56" t="e">
        <f t="shared" si="13"/>
        <v>#REF!</v>
      </c>
      <c r="AF63" s="57" t="e">
        <f t="shared" si="14"/>
        <v>#REF!</v>
      </c>
      <c r="AG63" s="57" t="e">
        <f t="shared" si="15"/>
        <v>#REF!</v>
      </c>
      <c r="AH63" s="57" t="e">
        <f t="shared" si="16"/>
        <v>#REF!</v>
      </c>
      <c r="AI63" s="57" t="e">
        <f t="shared" si="17"/>
        <v>#REF!</v>
      </c>
      <c r="AJ63" s="57" t="e">
        <f t="shared" si="18"/>
        <v>#REF!</v>
      </c>
      <c r="AK63" s="57" t="e">
        <f t="shared" si="19"/>
        <v>#REF!</v>
      </c>
      <c r="AL63" s="57" t="e">
        <f t="shared" si="20"/>
        <v>#REF!</v>
      </c>
      <c r="AM63" s="57" t="e">
        <f t="shared" si="21"/>
        <v>#REF!</v>
      </c>
      <c r="AN63" s="57" t="e">
        <f t="shared" si="22"/>
        <v>#REF!</v>
      </c>
      <c r="AO63" s="57" t="e">
        <f t="shared" si="23"/>
        <v>#REF!</v>
      </c>
      <c r="AP63" s="13" t="str">
        <f t="shared" si="12"/>
        <v/>
      </c>
    </row>
    <row r="64" spans="1:42" ht="9.9499999999999993" customHeight="1" x14ac:dyDescent="0.25">
      <c r="A64" s="28"/>
      <c r="B64" s="16" t="str">
        <f>IF(PATRIMOINE!B7="","",PATRIMOINE!B7)</f>
        <v/>
      </c>
      <c r="C64" s="11" t="str">
        <f>IF(PATRIMOINE!C7="","",PATRIMOINE!C7)</f>
        <v/>
      </c>
      <c r="D64" s="11" t="str">
        <f>IF(PATRIMOINE!D7="","",PATRIMOINE!D7)</f>
        <v/>
      </c>
      <c r="E64" s="45" t="str">
        <f>IF(PATRIMOINE!E7="","",PATRIMOINE!E7)</f>
        <v/>
      </c>
      <c r="F64" s="45" t="str">
        <f>IF(PATRIMOINE!J7="","",PATRIMOINE!J7)</f>
        <v/>
      </c>
      <c r="G64" s="25" t="e">
        <f>IF('CONSOMMATIONS FACTURES'!#REF!+#REF!+#REF!+#REF!=0,"",'CONSOMMATIONS FACTURES'!#REF!+#REF!+#REF!+#REF!)</f>
        <v>#REF!</v>
      </c>
      <c r="H64" s="25" t="e">
        <f>IF('CONSOMMATIONS FACTURES'!F86+#REF!+#REF!+#REF!=0,"",'CONSOMMATIONS FACTURES'!F86+#REF!+#REF!+#REF!)</f>
        <v>#REF!</v>
      </c>
      <c r="I64" s="25" t="e">
        <f>IF('CONSOMMATIONS FACTURES'!G86+#REF!+#REF!+#REF!=0,"",'CONSOMMATIONS FACTURES'!G86+#REF!+#REF!+#REF!)</f>
        <v>#REF!</v>
      </c>
      <c r="J64" s="25" t="e">
        <f>IF('CONSOMMATIONS FACTURES'!H86+#REF!+#REF!+#REF!=0,"",'CONSOMMATIONS FACTURES'!H86+#REF!+#REF!+#REF!)</f>
        <v>#REF!</v>
      </c>
      <c r="K64" s="25" t="e">
        <f>IF('CONSOMMATIONS FACTURES'!I86+#REF!+#REF!+#REF!=0,"",'CONSOMMATIONS FACTURES'!I86+#REF!+#REF!+#REF!)</f>
        <v>#REF!</v>
      </c>
      <c r="L64" s="25" t="e">
        <f>IF('CONSOMMATIONS FACTURES'!J86+#REF!+#REF!+#REF!=0,"",'CONSOMMATIONS FACTURES'!J86+#REF!+#REF!+#REF!)</f>
        <v>#REF!</v>
      </c>
      <c r="M64" s="25" t="e">
        <f>IF('CONSOMMATIONS FACTURES'!K86+#REF!+#REF!+#REF!=0,"",'CONSOMMATIONS FACTURES'!K86+#REF!+#REF!+#REF!)</f>
        <v>#REF!</v>
      </c>
      <c r="N64" s="25" t="e">
        <f>IF('CONSOMMATIONS FACTURES'!L86+#REF!+#REF!+#REF!=0,"",'CONSOMMATIONS FACTURES'!L86+#REF!+#REF!+#REF!)</f>
        <v>#REF!</v>
      </c>
      <c r="O64" s="25" t="e">
        <f>IF('CONSOMMATIONS FACTURES'!M86+#REF!+#REF!+#REF!=0,"",'CONSOMMATIONS FACTURES'!M86+#REF!+#REF!+#REF!)</f>
        <v>#REF!</v>
      </c>
      <c r="P64" s="25" t="e">
        <f>IF('CONSOMMATIONS FACTURES'!N86+#REF!+#REF!+#REF!=0,"",'CONSOMMATIONS FACTURES'!N86+#REF!+#REF!+#REF!)</f>
        <v>#REF!</v>
      </c>
      <c r="Q64" s="25" t="e">
        <f>IF('CONSOMMATIONS FACTURES'!O86+#REF!+#REF!+#REF!=0,"",'CONSOMMATIONS FACTURES'!O86+#REF!+#REF!+#REF!)</f>
        <v>#REF!</v>
      </c>
      <c r="R64" s="35" t="e">
        <f>IF('CONSOMMATIONS FACTURES'!#REF!+#REF!+#REF!+#REF!=0,"",'CONSOMMATIONS FACTURES'!#REF!+#REF!+#REF!+#REF!)</f>
        <v>#REF!</v>
      </c>
      <c r="S64" s="35" t="e">
        <f>IF('CONSOMMATIONS FACTURES'!AN55+#REF!+#REF!+#REF!=0,"",'CONSOMMATIONS FACTURES'!AN55+#REF!+#REF!+#REF!)</f>
        <v>#REF!</v>
      </c>
      <c r="T64" s="35" t="e">
        <f>IF('CONSOMMATIONS FACTURES'!AO55+#REF!+#REF!+#REF!=0,"",'CONSOMMATIONS FACTURES'!AO55+#REF!+#REF!+#REF!)</f>
        <v>#REF!</v>
      </c>
      <c r="U64" s="35" t="e">
        <f>IF('CONSOMMATIONS FACTURES'!AP55+#REF!+#REF!+#REF!=0,"",'CONSOMMATIONS FACTURES'!AP55+#REF!+#REF!+#REF!)</f>
        <v>#REF!</v>
      </c>
      <c r="V64" s="35" t="e">
        <f>IF('CONSOMMATIONS FACTURES'!AQ55+#REF!+#REF!+#REF!=0,"",'CONSOMMATIONS FACTURES'!AQ55+#REF!+#REF!+#REF!)</f>
        <v>#REF!</v>
      </c>
      <c r="W64" s="35" t="e">
        <f>IF('CONSOMMATIONS FACTURES'!AR55+#REF!+#REF!+#REF!=0,"",'CONSOMMATIONS FACTURES'!AR55+#REF!+#REF!+#REF!)</f>
        <v>#REF!</v>
      </c>
      <c r="X64" s="35" t="e">
        <f>IF('CONSOMMATIONS FACTURES'!AS55+#REF!+#REF!+#REF!=0,"",'CONSOMMATIONS FACTURES'!AS55+#REF!+#REF!+#REF!)</f>
        <v>#REF!</v>
      </c>
      <c r="Y64" s="35" t="e">
        <f>IF('CONSOMMATIONS FACTURES'!AT55+#REF!+#REF!+#REF!=0,"",'CONSOMMATIONS FACTURES'!AT55+#REF!+#REF!+#REF!)</f>
        <v>#REF!</v>
      </c>
      <c r="Z64" s="35" t="e">
        <f>IF('CONSOMMATIONS FACTURES'!AU55+#REF!+#REF!+#REF!=0,"",'CONSOMMATIONS FACTURES'!AU55+#REF!+#REF!+#REF!)</f>
        <v>#REF!</v>
      </c>
      <c r="AA64" s="35" t="e">
        <f>IF('CONSOMMATIONS FACTURES'!AV55+#REF!+#REF!+#REF!=0,"",'CONSOMMATIONS FACTURES'!AV55+#REF!+#REF!+#REF!)</f>
        <v>#REF!</v>
      </c>
      <c r="AB64" s="35" t="e">
        <f>IF('CONSOMMATIONS FACTURES'!AW55+#REF!+#REF!+#REF!=0,"",'CONSOMMATIONS FACTURES'!AW55+#REF!+#REF!+#REF!)</f>
        <v>#REF!</v>
      </c>
      <c r="AC64" s="52"/>
      <c r="AD64" s="56" t="str">
        <f t="shared" si="0"/>
        <v/>
      </c>
      <c r="AE64" s="56" t="e">
        <f t="shared" si="13"/>
        <v>#REF!</v>
      </c>
      <c r="AF64" s="57" t="e">
        <f t="shared" si="14"/>
        <v>#REF!</v>
      </c>
      <c r="AG64" s="57" t="e">
        <f t="shared" si="15"/>
        <v>#REF!</v>
      </c>
      <c r="AH64" s="57" t="e">
        <f t="shared" si="16"/>
        <v>#REF!</v>
      </c>
      <c r="AI64" s="57" t="e">
        <f t="shared" si="17"/>
        <v>#REF!</v>
      </c>
      <c r="AJ64" s="57" t="e">
        <f t="shared" si="18"/>
        <v>#REF!</v>
      </c>
      <c r="AK64" s="57" t="e">
        <f t="shared" si="19"/>
        <v>#REF!</v>
      </c>
      <c r="AL64" s="57" t="e">
        <f t="shared" si="20"/>
        <v>#REF!</v>
      </c>
      <c r="AM64" s="57" t="e">
        <f t="shared" si="21"/>
        <v>#REF!</v>
      </c>
      <c r="AN64" s="57" t="e">
        <f t="shared" si="22"/>
        <v>#REF!</v>
      </c>
      <c r="AO64" s="57" t="e">
        <f t="shared" si="23"/>
        <v>#REF!</v>
      </c>
      <c r="AP64" s="13" t="str">
        <f t="shared" si="12"/>
        <v/>
      </c>
    </row>
    <row r="65" spans="1:42" ht="9.9499999999999993" customHeight="1" x14ac:dyDescent="0.25">
      <c r="A65" s="28"/>
      <c r="B65" s="16" t="str">
        <f>IF(PATRIMOINE!B8="","",PATRIMOINE!B8)</f>
        <v/>
      </c>
      <c r="C65" s="11" t="str">
        <f>IF(PATRIMOINE!C8="","",PATRIMOINE!C8)</f>
        <v/>
      </c>
      <c r="D65" s="11" t="str">
        <f>IF(PATRIMOINE!D8="","",PATRIMOINE!D8)</f>
        <v/>
      </c>
      <c r="E65" s="45" t="str">
        <f>IF(PATRIMOINE!E8="","",PATRIMOINE!E8)</f>
        <v/>
      </c>
      <c r="F65" s="45" t="str">
        <f>IF(PATRIMOINE!J8="","",PATRIMOINE!J8)</f>
        <v/>
      </c>
      <c r="G65" s="25" t="e">
        <f>IF('CONSOMMATIONS FACTURES'!#REF!+#REF!+#REF!+#REF!=0,"",'CONSOMMATIONS FACTURES'!#REF!+#REF!+#REF!+#REF!)</f>
        <v>#REF!</v>
      </c>
      <c r="H65" s="25" t="e">
        <f>IF('CONSOMMATIONS FACTURES'!F87+#REF!+#REF!+#REF!=0,"",'CONSOMMATIONS FACTURES'!F87+#REF!+#REF!+#REF!)</f>
        <v>#REF!</v>
      </c>
      <c r="I65" s="25" t="e">
        <f>IF('CONSOMMATIONS FACTURES'!G87+#REF!+#REF!+#REF!=0,"",'CONSOMMATIONS FACTURES'!G87+#REF!+#REF!+#REF!)</f>
        <v>#REF!</v>
      </c>
      <c r="J65" s="25" t="e">
        <f>IF('CONSOMMATIONS FACTURES'!H87+#REF!+#REF!+#REF!=0,"",'CONSOMMATIONS FACTURES'!H87+#REF!+#REF!+#REF!)</f>
        <v>#REF!</v>
      </c>
      <c r="K65" s="25" t="e">
        <f>IF('CONSOMMATIONS FACTURES'!I87+#REF!+#REF!+#REF!=0,"",'CONSOMMATIONS FACTURES'!I87+#REF!+#REF!+#REF!)</f>
        <v>#REF!</v>
      </c>
      <c r="L65" s="25" t="e">
        <f>IF('CONSOMMATIONS FACTURES'!J87+#REF!+#REF!+#REF!=0,"",'CONSOMMATIONS FACTURES'!J87+#REF!+#REF!+#REF!)</f>
        <v>#REF!</v>
      </c>
      <c r="M65" s="25" t="e">
        <f>IF('CONSOMMATIONS FACTURES'!K87+#REF!+#REF!+#REF!=0,"",'CONSOMMATIONS FACTURES'!K87+#REF!+#REF!+#REF!)</f>
        <v>#REF!</v>
      </c>
      <c r="N65" s="25" t="e">
        <f>IF('CONSOMMATIONS FACTURES'!L87+#REF!+#REF!+#REF!=0,"",'CONSOMMATIONS FACTURES'!L87+#REF!+#REF!+#REF!)</f>
        <v>#REF!</v>
      </c>
      <c r="O65" s="25" t="e">
        <f>IF('CONSOMMATIONS FACTURES'!M87+#REF!+#REF!+#REF!=0,"",'CONSOMMATIONS FACTURES'!M87+#REF!+#REF!+#REF!)</f>
        <v>#REF!</v>
      </c>
      <c r="P65" s="25" t="e">
        <f>IF('CONSOMMATIONS FACTURES'!N87+#REF!+#REF!+#REF!=0,"",'CONSOMMATIONS FACTURES'!N87+#REF!+#REF!+#REF!)</f>
        <v>#REF!</v>
      </c>
      <c r="Q65" s="25" t="e">
        <f>IF('CONSOMMATIONS FACTURES'!O87+#REF!+#REF!+#REF!=0,"",'CONSOMMATIONS FACTURES'!O87+#REF!+#REF!+#REF!)</f>
        <v>#REF!</v>
      </c>
      <c r="R65" s="35" t="e">
        <f>IF('CONSOMMATIONS FACTURES'!#REF!+#REF!+#REF!+#REF!=0,"",'CONSOMMATIONS FACTURES'!#REF!+#REF!+#REF!+#REF!)</f>
        <v>#REF!</v>
      </c>
      <c r="S65" s="35" t="e">
        <f>IF('CONSOMMATIONS FACTURES'!AN56+#REF!+#REF!+#REF!=0,"",'CONSOMMATIONS FACTURES'!AN56+#REF!+#REF!+#REF!)</f>
        <v>#REF!</v>
      </c>
      <c r="T65" s="35" t="e">
        <f>IF('CONSOMMATIONS FACTURES'!AO56+#REF!+#REF!+#REF!=0,"",'CONSOMMATIONS FACTURES'!AO56+#REF!+#REF!+#REF!)</f>
        <v>#REF!</v>
      </c>
      <c r="U65" s="35" t="e">
        <f>IF('CONSOMMATIONS FACTURES'!AP56+#REF!+#REF!+#REF!=0,"",'CONSOMMATIONS FACTURES'!AP56+#REF!+#REF!+#REF!)</f>
        <v>#REF!</v>
      </c>
      <c r="V65" s="35" t="e">
        <f>IF('CONSOMMATIONS FACTURES'!AQ56+#REF!+#REF!+#REF!=0,"",'CONSOMMATIONS FACTURES'!AQ56+#REF!+#REF!+#REF!)</f>
        <v>#REF!</v>
      </c>
      <c r="W65" s="35" t="e">
        <f>IF('CONSOMMATIONS FACTURES'!AR56+#REF!+#REF!+#REF!=0,"",'CONSOMMATIONS FACTURES'!AR56+#REF!+#REF!+#REF!)</f>
        <v>#REF!</v>
      </c>
      <c r="X65" s="35" t="e">
        <f>IF('CONSOMMATIONS FACTURES'!AS56+#REF!+#REF!+#REF!=0,"",'CONSOMMATIONS FACTURES'!AS56+#REF!+#REF!+#REF!)</f>
        <v>#REF!</v>
      </c>
      <c r="Y65" s="35" t="e">
        <f>IF('CONSOMMATIONS FACTURES'!AT56+#REF!+#REF!+#REF!=0,"",'CONSOMMATIONS FACTURES'!AT56+#REF!+#REF!+#REF!)</f>
        <v>#REF!</v>
      </c>
      <c r="Z65" s="35" t="e">
        <f>IF('CONSOMMATIONS FACTURES'!AU56+#REF!+#REF!+#REF!=0,"",'CONSOMMATIONS FACTURES'!AU56+#REF!+#REF!+#REF!)</f>
        <v>#REF!</v>
      </c>
      <c r="AA65" s="35" t="e">
        <f>IF('CONSOMMATIONS FACTURES'!AV56+#REF!+#REF!+#REF!=0,"",'CONSOMMATIONS FACTURES'!AV56+#REF!+#REF!+#REF!)</f>
        <v>#REF!</v>
      </c>
      <c r="AB65" s="35" t="e">
        <f>IF('CONSOMMATIONS FACTURES'!AW56+#REF!+#REF!+#REF!=0,"",'CONSOMMATIONS FACTURES'!AW56+#REF!+#REF!+#REF!)</f>
        <v>#REF!</v>
      </c>
      <c r="AC65" s="52"/>
      <c r="AD65" s="56" t="str">
        <f t="shared" si="0"/>
        <v/>
      </c>
      <c r="AE65" s="56" t="e">
        <f t="shared" si="13"/>
        <v>#REF!</v>
      </c>
      <c r="AF65" s="57" t="e">
        <f t="shared" si="14"/>
        <v>#REF!</v>
      </c>
      <c r="AG65" s="57" t="e">
        <f t="shared" si="15"/>
        <v>#REF!</v>
      </c>
      <c r="AH65" s="57" t="e">
        <f t="shared" si="16"/>
        <v>#REF!</v>
      </c>
      <c r="AI65" s="57" t="e">
        <f t="shared" si="17"/>
        <v>#REF!</v>
      </c>
      <c r="AJ65" s="57" t="e">
        <f t="shared" si="18"/>
        <v>#REF!</v>
      </c>
      <c r="AK65" s="57" t="e">
        <f t="shared" si="19"/>
        <v>#REF!</v>
      </c>
      <c r="AL65" s="57" t="e">
        <f t="shared" si="20"/>
        <v>#REF!</v>
      </c>
      <c r="AM65" s="57" t="e">
        <f t="shared" si="21"/>
        <v>#REF!</v>
      </c>
      <c r="AN65" s="57" t="e">
        <f t="shared" si="22"/>
        <v>#REF!</v>
      </c>
      <c r="AO65" s="57" t="e">
        <f t="shared" si="23"/>
        <v>#REF!</v>
      </c>
      <c r="AP65" s="13" t="str">
        <f t="shared" si="12"/>
        <v/>
      </c>
    </row>
    <row r="66" spans="1:42" ht="9.9499999999999993" customHeight="1" x14ac:dyDescent="0.25">
      <c r="A66" s="28"/>
      <c r="B66" s="16" t="str">
        <f>IF(PATRIMOINE!B9="","",PATRIMOINE!B9)</f>
        <v/>
      </c>
      <c r="C66" s="11" t="str">
        <f>IF(PATRIMOINE!C9="","",PATRIMOINE!C9)</f>
        <v/>
      </c>
      <c r="D66" s="11" t="str">
        <f>IF(PATRIMOINE!D9="","",PATRIMOINE!D9)</f>
        <v/>
      </c>
      <c r="E66" s="45" t="str">
        <f>IF(PATRIMOINE!E9="","",PATRIMOINE!E9)</f>
        <v/>
      </c>
      <c r="F66" s="45" t="str">
        <f>IF(PATRIMOINE!J9="","",PATRIMOINE!J9)</f>
        <v/>
      </c>
      <c r="G66" s="25" t="e">
        <f>IF('CONSOMMATIONS FACTURES'!#REF!+#REF!+#REF!+#REF!=0,"",'CONSOMMATIONS FACTURES'!#REF!+#REF!+#REF!+#REF!)</f>
        <v>#REF!</v>
      </c>
      <c r="H66" s="25" t="e">
        <f>IF('CONSOMMATIONS FACTURES'!F88+#REF!+#REF!+#REF!=0,"",'CONSOMMATIONS FACTURES'!F88+#REF!+#REF!+#REF!)</f>
        <v>#REF!</v>
      </c>
      <c r="I66" s="25" t="e">
        <f>IF('CONSOMMATIONS FACTURES'!G88+#REF!+#REF!+#REF!=0,"",'CONSOMMATIONS FACTURES'!G88+#REF!+#REF!+#REF!)</f>
        <v>#REF!</v>
      </c>
      <c r="J66" s="25" t="e">
        <f>IF('CONSOMMATIONS FACTURES'!H88+#REF!+#REF!+#REF!=0,"",'CONSOMMATIONS FACTURES'!H88+#REF!+#REF!+#REF!)</f>
        <v>#REF!</v>
      </c>
      <c r="K66" s="25" t="e">
        <f>IF('CONSOMMATIONS FACTURES'!I88+#REF!+#REF!+#REF!=0,"",'CONSOMMATIONS FACTURES'!I88+#REF!+#REF!+#REF!)</f>
        <v>#REF!</v>
      </c>
      <c r="L66" s="25" t="e">
        <f>IF('CONSOMMATIONS FACTURES'!J88+#REF!+#REF!+#REF!=0,"",'CONSOMMATIONS FACTURES'!J88+#REF!+#REF!+#REF!)</f>
        <v>#REF!</v>
      </c>
      <c r="M66" s="25" t="e">
        <f>IF('CONSOMMATIONS FACTURES'!K88+#REF!+#REF!+#REF!=0,"",'CONSOMMATIONS FACTURES'!K88+#REF!+#REF!+#REF!)</f>
        <v>#REF!</v>
      </c>
      <c r="N66" s="25" t="e">
        <f>IF('CONSOMMATIONS FACTURES'!L88+#REF!+#REF!+#REF!=0,"",'CONSOMMATIONS FACTURES'!L88+#REF!+#REF!+#REF!)</f>
        <v>#REF!</v>
      </c>
      <c r="O66" s="25" t="e">
        <f>IF('CONSOMMATIONS FACTURES'!M88+#REF!+#REF!+#REF!=0,"",'CONSOMMATIONS FACTURES'!M88+#REF!+#REF!+#REF!)</f>
        <v>#REF!</v>
      </c>
      <c r="P66" s="25" t="e">
        <f>IF('CONSOMMATIONS FACTURES'!N88+#REF!+#REF!+#REF!=0,"",'CONSOMMATIONS FACTURES'!N88+#REF!+#REF!+#REF!)</f>
        <v>#REF!</v>
      </c>
      <c r="Q66" s="25" t="e">
        <f>IF('CONSOMMATIONS FACTURES'!O88+#REF!+#REF!+#REF!=0,"",'CONSOMMATIONS FACTURES'!O88+#REF!+#REF!+#REF!)</f>
        <v>#REF!</v>
      </c>
      <c r="R66" s="35" t="e">
        <f>IF('CONSOMMATIONS FACTURES'!#REF!+#REF!+#REF!+#REF!=0,"",'CONSOMMATIONS FACTURES'!#REF!+#REF!+#REF!+#REF!)</f>
        <v>#REF!</v>
      </c>
      <c r="S66" s="35" t="e">
        <f>IF('CONSOMMATIONS FACTURES'!AN57+#REF!+#REF!+#REF!=0,"",'CONSOMMATIONS FACTURES'!AN57+#REF!+#REF!+#REF!)</f>
        <v>#REF!</v>
      </c>
      <c r="T66" s="35" t="e">
        <f>IF('CONSOMMATIONS FACTURES'!AO57+#REF!+#REF!+#REF!=0,"",'CONSOMMATIONS FACTURES'!AO57+#REF!+#REF!+#REF!)</f>
        <v>#REF!</v>
      </c>
      <c r="U66" s="35" t="e">
        <f>IF('CONSOMMATIONS FACTURES'!AP57+#REF!+#REF!+#REF!=0,"",'CONSOMMATIONS FACTURES'!AP57+#REF!+#REF!+#REF!)</f>
        <v>#REF!</v>
      </c>
      <c r="V66" s="35" t="e">
        <f>IF('CONSOMMATIONS FACTURES'!AQ57+#REF!+#REF!+#REF!=0,"",'CONSOMMATIONS FACTURES'!AQ57+#REF!+#REF!+#REF!)</f>
        <v>#REF!</v>
      </c>
      <c r="W66" s="35" t="e">
        <f>IF('CONSOMMATIONS FACTURES'!AR57+#REF!+#REF!+#REF!=0,"",'CONSOMMATIONS FACTURES'!AR57+#REF!+#REF!+#REF!)</f>
        <v>#REF!</v>
      </c>
      <c r="X66" s="35" t="e">
        <f>IF('CONSOMMATIONS FACTURES'!AS57+#REF!+#REF!+#REF!=0,"",'CONSOMMATIONS FACTURES'!AS57+#REF!+#REF!+#REF!)</f>
        <v>#REF!</v>
      </c>
      <c r="Y66" s="35" t="e">
        <f>IF('CONSOMMATIONS FACTURES'!AT57+#REF!+#REF!+#REF!=0,"",'CONSOMMATIONS FACTURES'!AT57+#REF!+#REF!+#REF!)</f>
        <v>#REF!</v>
      </c>
      <c r="Z66" s="35" t="e">
        <f>IF('CONSOMMATIONS FACTURES'!AU57+#REF!+#REF!+#REF!=0,"",'CONSOMMATIONS FACTURES'!AU57+#REF!+#REF!+#REF!)</f>
        <v>#REF!</v>
      </c>
      <c r="AA66" s="35" t="e">
        <f>IF('CONSOMMATIONS FACTURES'!AV57+#REF!+#REF!+#REF!=0,"",'CONSOMMATIONS FACTURES'!AV57+#REF!+#REF!+#REF!)</f>
        <v>#REF!</v>
      </c>
      <c r="AB66" s="35" t="e">
        <f>IF('CONSOMMATIONS FACTURES'!AW57+#REF!+#REF!+#REF!=0,"",'CONSOMMATIONS FACTURES'!AW57+#REF!+#REF!+#REF!)</f>
        <v>#REF!</v>
      </c>
      <c r="AC66" s="52"/>
      <c r="AD66" s="56" t="str">
        <f t="shared" si="0"/>
        <v/>
      </c>
      <c r="AE66" s="56" t="e">
        <f t="shared" si="13"/>
        <v>#REF!</v>
      </c>
      <c r="AF66" s="57" t="e">
        <f t="shared" si="14"/>
        <v>#REF!</v>
      </c>
      <c r="AG66" s="57" t="e">
        <f t="shared" si="15"/>
        <v>#REF!</v>
      </c>
      <c r="AH66" s="57" t="e">
        <f t="shared" si="16"/>
        <v>#REF!</v>
      </c>
      <c r="AI66" s="57" t="e">
        <f t="shared" si="17"/>
        <v>#REF!</v>
      </c>
      <c r="AJ66" s="57" t="e">
        <f t="shared" si="18"/>
        <v>#REF!</v>
      </c>
      <c r="AK66" s="57" t="e">
        <f t="shared" si="19"/>
        <v>#REF!</v>
      </c>
      <c r="AL66" s="57" t="e">
        <f t="shared" si="20"/>
        <v>#REF!</v>
      </c>
      <c r="AM66" s="57" t="e">
        <f t="shared" si="21"/>
        <v>#REF!</v>
      </c>
      <c r="AN66" s="57" t="e">
        <f t="shared" si="22"/>
        <v>#REF!</v>
      </c>
      <c r="AO66" s="57" t="e">
        <f t="shared" si="23"/>
        <v>#REF!</v>
      </c>
      <c r="AP66" s="13" t="str">
        <f t="shared" si="12"/>
        <v/>
      </c>
    </row>
    <row r="67" spans="1:42" ht="9.9499999999999993" customHeight="1" x14ac:dyDescent="0.25">
      <c r="A67" s="28"/>
      <c r="B67" s="16" t="str">
        <f>IF(PATRIMOINE!B10="","",PATRIMOINE!B10)</f>
        <v/>
      </c>
      <c r="C67" s="11" t="str">
        <f>IF(PATRIMOINE!C10="","",PATRIMOINE!C10)</f>
        <v/>
      </c>
      <c r="D67" s="11" t="str">
        <f>IF(PATRIMOINE!D10="","",PATRIMOINE!D10)</f>
        <v/>
      </c>
      <c r="E67" s="45" t="str">
        <f>IF(PATRIMOINE!E10="","",PATRIMOINE!E10)</f>
        <v/>
      </c>
      <c r="F67" s="45" t="str">
        <f>IF(PATRIMOINE!J10="","",PATRIMOINE!J10)</f>
        <v/>
      </c>
      <c r="G67" s="25" t="e">
        <f>IF('CONSOMMATIONS FACTURES'!F90+#REF!+#REF!+#REF!=0,"",'CONSOMMATIONS FACTURES'!F90+#REF!+#REF!+#REF!)</f>
        <v>#REF!</v>
      </c>
      <c r="H67" s="25" t="e">
        <f>IF('CONSOMMATIONS FACTURES'!G90+#REF!+#REF!+#REF!=0,"",'CONSOMMATIONS FACTURES'!G90+#REF!+#REF!+#REF!)</f>
        <v>#REF!</v>
      </c>
      <c r="I67" s="25" t="e">
        <f>IF('CONSOMMATIONS FACTURES'!H90+#REF!+#REF!+#REF!=0,"",'CONSOMMATIONS FACTURES'!H90+#REF!+#REF!+#REF!)</f>
        <v>#REF!</v>
      </c>
      <c r="J67" s="25" t="e">
        <f>IF('CONSOMMATIONS FACTURES'!I90+#REF!+#REF!+#REF!=0,"",'CONSOMMATIONS FACTURES'!I90+#REF!+#REF!+#REF!)</f>
        <v>#REF!</v>
      </c>
      <c r="K67" s="25" t="e">
        <f>IF('CONSOMMATIONS FACTURES'!J90+#REF!+#REF!+#REF!=0,"",'CONSOMMATIONS FACTURES'!J90+#REF!+#REF!+#REF!)</f>
        <v>#REF!</v>
      </c>
      <c r="L67" s="25" t="e">
        <f>IF('CONSOMMATIONS FACTURES'!K90+#REF!+#REF!+#REF!=0,"",'CONSOMMATIONS FACTURES'!K90+#REF!+#REF!+#REF!)</f>
        <v>#REF!</v>
      </c>
      <c r="M67" s="25" t="e">
        <f>IF('CONSOMMATIONS FACTURES'!L90+#REF!+#REF!+#REF!=0,"",'CONSOMMATIONS FACTURES'!L90+#REF!+#REF!+#REF!)</f>
        <v>#REF!</v>
      </c>
      <c r="N67" s="25" t="e">
        <f>IF('CONSOMMATIONS FACTURES'!M90+#REF!+#REF!+#REF!=0,"",'CONSOMMATIONS FACTURES'!M90+#REF!+#REF!+#REF!)</f>
        <v>#REF!</v>
      </c>
      <c r="O67" s="25" t="e">
        <f>IF('CONSOMMATIONS FACTURES'!N90+#REF!+#REF!+#REF!=0,"",'CONSOMMATIONS FACTURES'!N90+#REF!+#REF!+#REF!)</f>
        <v>#REF!</v>
      </c>
      <c r="P67" s="25" t="e">
        <f>IF('CONSOMMATIONS FACTURES'!O90+#REF!+#REF!+#REF!=0,"",'CONSOMMATIONS FACTURES'!O90+#REF!+#REF!+#REF!)</f>
        <v>#REF!</v>
      </c>
      <c r="Q67" s="25" t="e">
        <f>IF('CONSOMMATIONS FACTURES'!P90+#REF!+#REF!+#REF!=0,"",'CONSOMMATIONS FACTURES'!P90+#REF!+#REF!+#REF!)</f>
        <v>#REF!</v>
      </c>
      <c r="R67" s="35" t="e">
        <f>IF('CONSOMMATIONS FACTURES'!AN66+#REF!+#REF!+#REF!=0,"",'CONSOMMATIONS FACTURES'!AN66+#REF!+#REF!+#REF!)</f>
        <v>#REF!</v>
      </c>
      <c r="S67" s="35" t="e">
        <f>IF('CONSOMMATIONS FACTURES'!AO66+#REF!+#REF!+#REF!=0,"",'CONSOMMATIONS FACTURES'!AO66+#REF!+#REF!+#REF!)</f>
        <v>#REF!</v>
      </c>
      <c r="T67" s="35" t="e">
        <f>IF('CONSOMMATIONS FACTURES'!AP66+#REF!+#REF!+#REF!=0,"",'CONSOMMATIONS FACTURES'!AP66+#REF!+#REF!+#REF!)</f>
        <v>#REF!</v>
      </c>
      <c r="U67" s="35" t="e">
        <f>IF('CONSOMMATIONS FACTURES'!AQ66+#REF!+#REF!+#REF!=0,"",'CONSOMMATIONS FACTURES'!AQ66+#REF!+#REF!+#REF!)</f>
        <v>#REF!</v>
      </c>
      <c r="V67" s="35" t="e">
        <f>IF('CONSOMMATIONS FACTURES'!AR66+#REF!+#REF!+#REF!=0,"",'CONSOMMATIONS FACTURES'!AR66+#REF!+#REF!+#REF!)</f>
        <v>#REF!</v>
      </c>
      <c r="W67" s="35" t="e">
        <f>IF('CONSOMMATIONS FACTURES'!AS66+#REF!+#REF!+#REF!=0,"",'CONSOMMATIONS FACTURES'!AS66+#REF!+#REF!+#REF!)</f>
        <v>#REF!</v>
      </c>
      <c r="X67" s="35" t="e">
        <f>IF('CONSOMMATIONS FACTURES'!AT66+#REF!+#REF!+#REF!=0,"",'CONSOMMATIONS FACTURES'!AT66+#REF!+#REF!+#REF!)</f>
        <v>#REF!</v>
      </c>
      <c r="Y67" s="35" t="e">
        <f>IF('CONSOMMATIONS FACTURES'!AU66+#REF!+#REF!+#REF!=0,"",'CONSOMMATIONS FACTURES'!AU66+#REF!+#REF!+#REF!)</f>
        <v>#REF!</v>
      </c>
      <c r="Z67" s="35" t="e">
        <f>IF('CONSOMMATIONS FACTURES'!AV66+#REF!+#REF!+#REF!=0,"",'CONSOMMATIONS FACTURES'!AV66+#REF!+#REF!+#REF!)</f>
        <v>#REF!</v>
      </c>
      <c r="AA67" s="35" t="e">
        <f>IF('CONSOMMATIONS FACTURES'!AW66+#REF!+#REF!+#REF!=0,"",'CONSOMMATIONS FACTURES'!AW66+#REF!+#REF!+#REF!)</f>
        <v>#REF!</v>
      </c>
      <c r="AB67" s="35" t="e">
        <f>IF('CONSOMMATIONS FACTURES'!AX66+#REF!+#REF!+#REF!=0,"",'CONSOMMATIONS FACTURES'!AX66+#REF!+#REF!+#REF!)</f>
        <v>#REF!</v>
      </c>
      <c r="AC67" s="52"/>
      <c r="AD67" s="56" t="str">
        <f t="shared" si="0"/>
        <v/>
      </c>
      <c r="AE67" s="56" t="e">
        <f t="shared" si="13"/>
        <v>#REF!</v>
      </c>
      <c r="AF67" s="57" t="e">
        <f t="shared" si="14"/>
        <v>#REF!</v>
      </c>
      <c r="AG67" s="57" t="e">
        <f t="shared" si="15"/>
        <v>#REF!</v>
      </c>
      <c r="AH67" s="57" t="e">
        <f t="shared" si="16"/>
        <v>#REF!</v>
      </c>
      <c r="AI67" s="57" t="e">
        <f t="shared" si="17"/>
        <v>#REF!</v>
      </c>
      <c r="AJ67" s="57" t="e">
        <f t="shared" si="18"/>
        <v>#REF!</v>
      </c>
      <c r="AK67" s="57" t="e">
        <f t="shared" si="19"/>
        <v>#REF!</v>
      </c>
      <c r="AL67" s="57" t="e">
        <f t="shared" si="20"/>
        <v>#REF!</v>
      </c>
      <c r="AM67" s="57" t="e">
        <f t="shared" si="21"/>
        <v>#REF!</v>
      </c>
      <c r="AN67" s="57" t="e">
        <f t="shared" si="22"/>
        <v>#REF!</v>
      </c>
      <c r="AO67" s="57" t="e">
        <f t="shared" si="23"/>
        <v>#REF!</v>
      </c>
      <c r="AP67" s="13" t="str">
        <f t="shared" si="12"/>
        <v/>
      </c>
    </row>
    <row r="68" spans="1:42" ht="9.9499999999999993" customHeight="1" x14ac:dyDescent="0.25">
      <c r="A68" s="28"/>
      <c r="B68" s="16" t="str">
        <f>IF(PATRIMOINE!B11="","",PATRIMOINE!B11)</f>
        <v/>
      </c>
      <c r="C68" s="11" t="str">
        <f>IF(PATRIMOINE!C11="","",PATRIMOINE!C11)</f>
        <v/>
      </c>
      <c r="D68" s="11" t="str">
        <f>IF(PATRIMOINE!D11="","",PATRIMOINE!D11)</f>
        <v/>
      </c>
      <c r="E68" s="45" t="str">
        <f>IF(PATRIMOINE!E11="","",PATRIMOINE!E11)</f>
        <v/>
      </c>
      <c r="F68" s="45" t="str">
        <f>IF(PATRIMOINE!J11="","",PATRIMOINE!J11)</f>
        <v/>
      </c>
      <c r="G68" s="25" t="e">
        <f>IF('CONSOMMATIONS FACTURES'!F98+#REF!+#REF!+#REF!=0,"",'CONSOMMATIONS FACTURES'!F98+#REF!+#REF!+#REF!)</f>
        <v>#REF!</v>
      </c>
      <c r="H68" s="25" t="e">
        <f>IF('CONSOMMATIONS FACTURES'!G98+#REF!+#REF!+#REF!=0,"",'CONSOMMATIONS FACTURES'!G98+#REF!+#REF!+#REF!)</f>
        <v>#REF!</v>
      </c>
      <c r="I68" s="25" t="e">
        <f>IF('CONSOMMATIONS FACTURES'!H98+#REF!+#REF!+#REF!=0,"",'CONSOMMATIONS FACTURES'!H98+#REF!+#REF!+#REF!)</f>
        <v>#REF!</v>
      </c>
      <c r="J68" s="25" t="e">
        <f>IF('CONSOMMATIONS FACTURES'!I98+#REF!+#REF!+#REF!=0,"",'CONSOMMATIONS FACTURES'!I98+#REF!+#REF!+#REF!)</f>
        <v>#REF!</v>
      </c>
      <c r="K68" s="25" t="e">
        <f>IF('CONSOMMATIONS FACTURES'!J98+#REF!+#REF!+#REF!=0,"",'CONSOMMATIONS FACTURES'!J98+#REF!+#REF!+#REF!)</f>
        <v>#REF!</v>
      </c>
      <c r="L68" s="25" t="e">
        <f>IF('CONSOMMATIONS FACTURES'!K98+#REF!+#REF!+#REF!=0,"",'CONSOMMATIONS FACTURES'!K98+#REF!+#REF!+#REF!)</f>
        <v>#REF!</v>
      </c>
      <c r="M68" s="25" t="e">
        <f>IF('CONSOMMATIONS FACTURES'!L98+#REF!+#REF!+#REF!=0,"",'CONSOMMATIONS FACTURES'!L98+#REF!+#REF!+#REF!)</f>
        <v>#REF!</v>
      </c>
      <c r="N68" s="25" t="e">
        <f>IF('CONSOMMATIONS FACTURES'!M98+#REF!+#REF!+#REF!=0,"",'CONSOMMATIONS FACTURES'!M98+#REF!+#REF!+#REF!)</f>
        <v>#REF!</v>
      </c>
      <c r="O68" s="25" t="e">
        <f>IF('CONSOMMATIONS FACTURES'!N98+#REF!+#REF!+#REF!=0,"",'CONSOMMATIONS FACTURES'!N98+#REF!+#REF!+#REF!)</f>
        <v>#REF!</v>
      </c>
      <c r="P68" s="25" t="e">
        <f>IF('CONSOMMATIONS FACTURES'!O98+#REF!+#REF!+#REF!=0,"",'CONSOMMATIONS FACTURES'!O98+#REF!+#REF!+#REF!)</f>
        <v>#REF!</v>
      </c>
      <c r="Q68" s="25" t="e">
        <f>IF('CONSOMMATIONS FACTURES'!P98+#REF!+#REF!+#REF!=0,"",'CONSOMMATIONS FACTURES'!P98+#REF!+#REF!+#REF!)</f>
        <v>#REF!</v>
      </c>
      <c r="R68" s="35" t="e">
        <f>IF('CONSOMMATIONS FACTURES'!AN68+#REF!+#REF!+#REF!=0,"",'CONSOMMATIONS FACTURES'!AN68+#REF!+#REF!+#REF!)</f>
        <v>#REF!</v>
      </c>
      <c r="S68" s="35" t="e">
        <f>IF('CONSOMMATIONS FACTURES'!AO68+#REF!+#REF!+#REF!=0,"",'CONSOMMATIONS FACTURES'!AO68+#REF!+#REF!+#REF!)</f>
        <v>#REF!</v>
      </c>
      <c r="T68" s="35" t="e">
        <f>IF('CONSOMMATIONS FACTURES'!AP68+#REF!+#REF!+#REF!=0,"",'CONSOMMATIONS FACTURES'!AP68+#REF!+#REF!+#REF!)</f>
        <v>#REF!</v>
      </c>
      <c r="U68" s="35" t="e">
        <f>IF('CONSOMMATIONS FACTURES'!AQ68+#REF!+#REF!+#REF!=0,"",'CONSOMMATIONS FACTURES'!AQ68+#REF!+#REF!+#REF!)</f>
        <v>#REF!</v>
      </c>
      <c r="V68" s="35" t="e">
        <f>IF('CONSOMMATIONS FACTURES'!AR68+#REF!+#REF!+#REF!=0,"",'CONSOMMATIONS FACTURES'!AR68+#REF!+#REF!+#REF!)</f>
        <v>#REF!</v>
      </c>
      <c r="W68" s="35" t="e">
        <f>IF('CONSOMMATIONS FACTURES'!AS68+#REF!+#REF!+#REF!=0,"",'CONSOMMATIONS FACTURES'!AS68+#REF!+#REF!+#REF!)</f>
        <v>#REF!</v>
      </c>
      <c r="X68" s="35" t="e">
        <f>IF('CONSOMMATIONS FACTURES'!AT68+#REF!+#REF!+#REF!=0,"",'CONSOMMATIONS FACTURES'!AT68+#REF!+#REF!+#REF!)</f>
        <v>#REF!</v>
      </c>
      <c r="Y68" s="35" t="e">
        <f>IF('CONSOMMATIONS FACTURES'!AU68+#REF!+#REF!+#REF!=0,"",'CONSOMMATIONS FACTURES'!AU68+#REF!+#REF!+#REF!)</f>
        <v>#REF!</v>
      </c>
      <c r="Z68" s="35" t="e">
        <f>IF('CONSOMMATIONS FACTURES'!AV68+#REF!+#REF!+#REF!=0,"",'CONSOMMATIONS FACTURES'!AV68+#REF!+#REF!+#REF!)</f>
        <v>#REF!</v>
      </c>
      <c r="AA68" s="35" t="e">
        <f>IF('CONSOMMATIONS FACTURES'!AW68+#REF!+#REF!+#REF!=0,"",'CONSOMMATIONS FACTURES'!AW68+#REF!+#REF!+#REF!)</f>
        <v>#REF!</v>
      </c>
      <c r="AB68" s="35" t="e">
        <f>IF('CONSOMMATIONS FACTURES'!AX68+#REF!+#REF!+#REF!=0,"",'CONSOMMATIONS FACTURES'!AX68+#REF!+#REF!+#REF!)</f>
        <v>#REF!</v>
      </c>
      <c r="AC68" s="52"/>
      <c r="AD68" s="56" t="str">
        <f t="shared" si="0"/>
        <v/>
      </c>
      <c r="AE68" s="56" t="e">
        <f t="shared" si="13"/>
        <v>#REF!</v>
      </c>
      <c r="AF68" s="57" t="e">
        <f t="shared" si="14"/>
        <v>#REF!</v>
      </c>
      <c r="AG68" s="57" t="e">
        <f t="shared" si="15"/>
        <v>#REF!</v>
      </c>
      <c r="AH68" s="57" t="e">
        <f t="shared" si="16"/>
        <v>#REF!</v>
      </c>
      <c r="AI68" s="57" t="e">
        <f t="shared" si="17"/>
        <v>#REF!</v>
      </c>
      <c r="AJ68" s="57" t="e">
        <f t="shared" si="18"/>
        <v>#REF!</v>
      </c>
      <c r="AK68" s="57" t="e">
        <f t="shared" si="19"/>
        <v>#REF!</v>
      </c>
      <c r="AL68" s="57" t="e">
        <f t="shared" si="20"/>
        <v>#REF!</v>
      </c>
      <c r="AM68" s="57" t="e">
        <f t="shared" si="21"/>
        <v>#REF!</v>
      </c>
      <c r="AN68" s="57" t="e">
        <f t="shared" si="22"/>
        <v>#REF!</v>
      </c>
      <c r="AO68" s="57" t="e">
        <f t="shared" si="23"/>
        <v>#REF!</v>
      </c>
      <c r="AP68" s="13" t="str">
        <f t="shared" si="12"/>
        <v/>
      </c>
    </row>
    <row r="69" spans="1:42" ht="9.9499999999999993" customHeight="1" x14ac:dyDescent="0.25">
      <c r="A69" s="28"/>
      <c r="B69" s="16" t="str">
        <f>IF(PATRIMOINE!B12="","",PATRIMOINE!B12)</f>
        <v/>
      </c>
      <c r="C69" s="11" t="str">
        <f>IF(PATRIMOINE!C12="","",PATRIMOINE!C12)</f>
        <v/>
      </c>
      <c r="D69" s="11" t="str">
        <f>IF(PATRIMOINE!D12="","",PATRIMOINE!D12)</f>
        <v/>
      </c>
      <c r="E69" s="45" t="str">
        <f>IF(PATRIMOINE!E12="","",PATRIMOINE!E12)</f>
        <v/>
      </c>
      <c r="F69" s="45" t="str">
        <f>IF(PATRIMOINE!J12="","",PATRIMOINE!J12)</f>
        <v/>
      </c>
      <c r="G69" s="25" t="e">
        <f>IF('CONSOMMATIONS FACTURES'!F99+#REF!+#REF!+#REF!=0,"",'CONSOMMATIONS FACTURES'!F99+#REF!+#REF!+#REF!)</f>
        <v>#VALUE!</v>
      </c>
      <c r="H69" s="25" t="e">
        <f>IF('CONSOMMATIONS FACTURES'!G99+#REF!+#REF!+#REF!=0,"",'CONSOMMATIONS FACTURES'!G99+#REF!+#REF!+#REF!)</f>
        <v>#REF!</v>
      </c>
      <c r="I69" s="25" t="e">
        <f>IF('CONSOMMATIONS FACTURES'!H99+#REF!+#REF!+#REF!=0,"",'CONSOMMATIONS FACTURES'!H99+#REF!+#REF!+#REF!)</f>
        <v>#REF!</v>
      </c>
      <c r="J69" s="25" t="e">
        <f>IF('CONSOMMATIONS FACTURES'!I99+#REF!+#REF!+#REF!=0,"",'CONSOMMATIONS FACTURES'!I99+#REF!+#REF!+#REF!)</f>
        <v>#REF!</v>
      </c>
      <c r="K69" s="25" t="e">
        <f>IF('CONSOMMATIONS FACTURES'!J99+#REF!+#REF!+#REF!=0,"",'CONSOMMATIONS FACTURES'!J99+#REF!+#REF!+#REF!)</f>
        <v>#REF!</v>
      </c>
      <c r="L69" s="25" t="e">
        <f>IF('CONSOMMATIONS FACTURES'!K99+#REF!+#REF!+#REF!=0,"",'CONSOMMATIONS FACTURES'!K99+#REF!+#REF!+#REF!)</f>
        <v>#REF!</v>
      </c>
      <c r="M69" s="25" t="e">
        <f>IF('CONSOMMATIONS FACTURES'!L99+#REF!+#REF!+#REF!=0,"",'CONSOMMATIONS FACTURES'!L99+#REF!+#REF!+#REF!)</f>
        <v>#REF!</v>
      </c>
      <c r="N69" s="25" t="e">
        <f>IF('CONSOMMATIONS FACTURES'!M99+#REF!+#REF!+#REF!=0,"",'CONSOMMATIONS FACTURES'!M99+#REF!+#REF!+#REF!)</f>
        <v>#REF!</v>
      </c>
      <c r="O69" s="25" t="e">
        <f>IF('CONSOMMATIONS FACTURES'!N99+#REF!+#REF!+#REF!=0,"",'CONSOMMATIONS FACTURES'!N99+#REF!+#REF!+#REF!)</f>
        <v>#REF!</v>
      </c>
      <c r="P69" s="25" t="e">
        <f>IF('CONSOMMATIONS FACTURES'!O99+#REF!+#REF!+#REF!=0,"",'CONSOMMATIONS FACTURES'!O99+#REF!+#REF!+#REF!)</f>
        <v>#REF!</v>
      </c>
      <c r="Q69" s="25" t="e">
        <f>IF('CONSOMMATIONS FACTURES'!P99+#REF!+#REF!+#REF!=0,"",'CONSOMMATIONS FACTURES'!P99+#REF!+#REF!+#REF!)</f>
        <v>#REF!</v>
      </c>
      <c r="R69" s="35" t="e">
        <f>IF('CONSOMMATIONS FACTURES'!AN69+#REF!+#REF!+#REF!=0,"",'CONSOMMATIONS FACTURES'!AN69+#REF!+#REF!+#REF!)</f>
        <v>#REF!</v>
      </c>
      <c r="S69" s="35" t="e">
        <f>IF('CONSOMMATIONS FACTURES'!AO69+#REF!+#REF!+#REF!=0,"",'CONSOMMATIONS FACTURES'!AO69+#REF!+#REF!+#REF!)</f>
        <v>#REF!</v>
      </c>
      <c r="T69" s="35" t="e">
        <f>IF('CONSOMMATIONS FACTURES'!AP69+#REF!+#REF!+#REF!=0,"",'CONSOMMATIONS FACTURES'!AP69+#REF!+#REF!+#REF!)</f>
        <v>#REF!</v>
      </c>
      <c r="U69" s="35" t="e">
        <f>IF('CONSOMMATIONS FACTURES'!AQ69+#REF!+#REF!+#REF!=0,"",'CONSOMMATIONS FACTURES'!AQ69+#REF!+#REF!+#REF!)</f>
        <v>#REF!</v>
      </c>
      <c r="V69" s="35" t="e">
        <f>IF('CONSOMMATIONS FACTURES'!AR69+#REF!+#REF!+#REF!=0,"",'CONSOMMATIONS FACTURES'!AR69+#REF!+#REF!+#REF!)</f>
        <v>#REF!</v>
      </c>
      <c r="W69" s="35" t="e">
        <f>IF('CONSOMMATIONS FACTURES'!AS69+#REF!+#REF!+#REF!=0,"",'CONSOMMATIONS FACTURES'!AS69+#REF!+#REF!+#REF!)</f>
        <v>#REF!</v>
      </c>
      <c r="X69" s="35" t="e">
        <f>IF('CONSOMMATIONS FACTURES'!AT69+#REF!+#REF!+#REF!=0,"",'CONSOMMATIONS FACTURES'!AT69+#REF!+#REF!+#REF!)</f>
        <v>#REF!</v>
      </c>
      <c r="Y69" s="35" t="e">
        <f>IF('CONSOMMATIONS FACTURES'!AU69+#REF!+#REF!+#REF!=0,"",'CONSOMMATIONS FACTURES'!AU69+#REF!+#REF!+#REF!)</f>
        <v>#REF!</v>
      </c>
      <c r="Z69" s="35" t="e">
        <f>IF('CONSOMMATIONS FACTURES'!AV69+#REF!+#REF!+#REF!=0,"",'CONSOMMATIONS FACTURES'!AV69+#REF!+#REF!+#REF!)</f>
        <v>#REF!</v>
      </c>
      <c r="AA69" s="35" t="e">
        <f>IF('CONSOMMATIONS FACTURES'!AW69+#REF!+#REF!+#REF!=0,"",'CONSOMMATIONS FACTURES'!AW69+#REF!+#REF!+#REF!)</f>
        <v>#REF!</v>
      </c>
      <c r="AB69" s="35" t="e">
        <f>IF('CONSOMMATIONS FACTURES'!AX69+#REF!+#REF!+#REF!=0,"",'CONSOMMATIONS FACTURES'!AX69+#REF!+#REF!+#REF!)</f>
        <v>#REF!</v>
      </c>
      <c r="AC69" s="52"/>
      <c r="AD69" s="56" t="str">
        <f t="shared" si="0"/>
        <v/>
      </c>
      <c r="AE69" s="56" t="e">
        <f t="shared" si="13"/>
        <v>#VALUE!</v>
      </c>
      <c r="AF69" s="57" t="e">
        <f t="shared" si="14"/>
        <v>#REF!</v>
      </c>
      <c r="AG69" s="57" t="e">
        <f t="shared" si="15"/>
        <v>#REF!</v>
      </c>
      <c r="AH69" s="57" t="e">
        <f t="shared" si="16"/>
        <v>#REF!</v>
      </c>
      <c r="AI69" s="57" t="e">
        <f t="shared" si="17"/>
        <v>#REF!</v>
      </c>
      <c r="AJ69" s="57" t="e">
        <f t="shared" si="18"/>
        <v>#REF!</v>
      </c>
      <c r="AK69" s="57" t="e">
        <f t="shared" si="19"/>
        <v>#REF!</v>
      </c>
      <c r="AL69" s="57" t="e">
        <f t="shared" si="20"/>
        <v>#REF!</v>
      </c>
      <c r="AM69" s="57" t="e">
        <f t="shared" si="21"/>
        <v>#REF!</v>
      </c>
      <c r="AN69" s="57" t="e">
        <f t="shared" si="22"/>
        <v>#REF!</v>
      </c>
      <c r="AO69" s="57" t="e">
        <f t="shared" si="23"/>
        <v>#REF!</v>
      </c>
      <c r="AP69" s="13" t="str">
        <f t="shared" si="12"/>
        <v/>
      </c>
    </row>
    <row r="70" spans="1:42" ht="9.9499999999999993" customHeight="1" x14ac:dyDescent="0.25">
      <c r="A70" s="28"/>
      <c r="B70" s="16" t="str">
        <f>IF(PATRIMOINE!B13="","",PATRIMOINE!B13)</f>
        <v/>
      </c>
      <c r="C70" s="11" t="str">
        <f>IF(PATRIMOINE!C13="","",PATRIMOINE!C13)</f>
        <v/>
      </c>
      <c r="D70" s="11" t="str">
        <f>IF(PATRIMOINE!D13="","",PATRIMOINE!D13)</f>
        <v/>
      </c>
      <c r="E70" s="45" t="str">
        <f>IF(PATRIMOINE!E13="","",PATRIMOINE!E13)</f>
        <v/>
      </c>
      <c r="F70" s="45" t="str">
        <f>IF(PATRIMOINE!J13="","",PATRIMOINE!J13)</f>
        <v/>
      </c>
      <c r="G70" s="25" t="e">
        <f>IF('CONSOMMATIONS FACTURES'!F100+#REF!+#REF!+#REF!=0,"",'CONSOMMATIONS FACTURES'!F100+#REF!+#REF!+#REF!)</f>
        <v>#REF!</v>
      </c>
      <c r="H70" s="25" t="e">
        <f>IF('CONSOMMATIONS FACTURES'!G100+#REF!+#REF!+#REF!=0,"",'CONSOMMATIONS FACTURES'!G100+#REF!+#REF!+#REF!)</f>
        <v>#REF!</v>
      </c>
      <c r="I70" s="25" t="e">
        <f>IF('CONSOMMATIONS FACTURES'!H100+#REF!+#REF!+#REF!=0,"",'CONSOMMATIONS FACTURES'!H100+#REF!+#REF!+#REF!)</f>
        <v>#REF!</v>
      </c>
      <c r="J70" s="25" t="e">
        <f>IF('CONSOMMATIONS FACTURES'!I100+#REF!+#REF!+#REF!=0,"",'CONSOMMATIONS FACTURES'!I100+#REF!+#REF!+#REF!)</f>
        <v>#REF!</v>
      </c>
      <c r="K70" s="25" t="e">
        <f>IF('CONSOMMATIONS FACTURES'!J100+#REF!+#REF!+#REF!=0,"",'CONSOMMATIONS FACTURES'!J100+#REF!+#REF!+#REF!)</f>
        <v>#REF!</v>
      </c>
      <c r="L70" s="25" t="e">
        <f>IF('CONSOMMATIONS FACTURES'!K100+#REF!+#REF!+#REF!=0,"",'CONSOMMATIONS FACTURES'!K100+#REF!+#REF!+#REF!)</f>
        <v>#REF!</v>
      </c>
      <c r="M70" s="25" t="e">
        <f>IF('CONSOMMATIONS FACTURES'!L100+#REF!+#REF!+#REF!=0,"",'CONSOMMATIONS FACTURES'!L100+#REF!+#REF!+#REF!)</f>
        <v>#REF!</v>
      </c>
      <c r="N70" s="25" t="e">
        <f>IF('CONSOMMATIONS FACTURES'!M100+#REF!+#REF!+#REF!=0,"",'CONSOMMATIONS FACTURES'!M100+#REF!+#REF!+#REF!)</f>
        <v>#REF!</v>
      </c>
      <c r="O70" s="25" t="e">
        <f>IF('CONSOMMATIONS FACTURES'!N100+#REF!+#REF!+#REF!=0,"",'CONSOMMATIONS FACTURES'!N100+#REF!+#REF!+#REF!)</f>
        <v>#REF!</v>
      </c>
      <c r="P70" s="25" t="e">
        <f>IF('CONSOMMATIONS FACTURES'!O100+#REF!+#REF!+#REF!=0,"",'CONSOMMATIONS FACTURES'!O100+#REF!+#REF!+#REF!)</f>
        <v>#REF!</v>
      </c>
      <c r="Q70" s="25" t="e">
        <f>IF('CONSOMMATIONS FACTURES'!P100+#REF!+#REF!+#REF!=0,"",'CONSOMMATIONS FACTURES'!P100+#REF!+#REF!+#REF!)</f>
        <v>#REF!</v>
      </c>
      <c r="R70" s="35" t="e">
        <f>IF('CONSOMMATIONS FACTURES'!AN70+#REF!+#REF!+#REF!=0,"",'CONSOMMATIONS FACTURES'!AN70+#REF!+#REF!+#REF!)</f>
        <v>#REF!</v>
      </c>
      <c r="S70" s="35" t="e">
        <f>IF('CONSOMMATIONS FACTURES'!AO70+#REF!+#REF!+#REF!=0,"",'CONSOMMATIONS FACTURES'!AO70+#REF!+#REF!+#REF!)</f>
        <v>#REF!</v>
      </c>
      <c r="T70" s="35" t="e">
        <f>IF('CONSOMMATIONS FACTURES'!AP70+#REF!+#REF!+#REF!=0,"",'CONSOMMATIONS FACTURES'!AP70+#REF!+#REF!+#REF!)</f>
        <v>#REF!</v>
      </c>
      <c r="U70" s="35" t="e">
        <f>IF('CONSOMMATIONS FACTURES'!AQ70+#REF!+#REF!+#REF!=0,"",'CONSOMMATIONS FACTURES'!AQ70+#REF!+#REF!+#REF!)</f>
        <v>#REF!</v>
      </c>
      <c r="V70" s="35" t="e">
        <f>IF('CONSOMMATIONS FACTURES'!AR70+#REF!+#REF!+#REF!=0,"",'CONSOMMATIONS FACTURES'!AR70+#REF!+#REF!+#REF!)</f>
        <v>#REF!</v>
      </c>
      <c r="W70" s="35" t="e">
        <f>IF('CONSOMMATIONS FACTURES'!AS70+#REF!+#REF!+#REF!=0,"",'CONSOMMATIONS FACTURES'!AS70+#REF!+#REF!+#REF!)</f>
        <v>#REF!</v>
      </c>
      <c r="X70" s="35" t="e">
        <f>IF('CONSOMMATIONS FACTURES'!AT70+#REF!+#REF!+#REF!=0,"",'CONSOMMATIONS FACTURES'!AT70+#REF!+#REF!+#REF!)</f>
        <v>#REF!</v>
      </c>
      <c r="Y70" s="35" t="e">
        <f>IF('CONSOMMATIONS FACTURES'!AU70+#REF!+#REF!+#REF!=0,"",'CONSOMMATIONS FACTURES'!AU70+#REF!+#REF!+#REF!)</f>
        <v>#REF!</v>
      </c>
      <c r="Z70" s="35" t="e">
        <f>IF('CONSOMMATIONS FACTURES'!AV70+#REF!+#REF!+#REF!=0,"",'CONSOMMATIONS FACTURES'!AV70+#REF!+#REF!+#REF!)</f>
        <v>#REF!</v>
      </c>
      <c r="AA70" s="35" t="e">
        <f>IF('CONSOMMATIONS FACTURES'!AW70+#REF!+#REF!+#REF!=0,"",'CONSOMMATIONS FACTURES'!AW70+#REF!+#REF!+#REF!)</f>
        <v>#REF!</v>
      </c>
      <c r="AB70" s="35" t="e">
        <f>IF('CONSOMMATIONS FACTURES'!AX70+#REF!+#REF!+#REF!=0,"",'CONSOMMATIONS FACTURES'!AX70+#REF!+#REF!+#REF!)</f>
        <v>#REF!</v>
      </c>
      <c r="AC70" s="52"/>
      <c r="AD70" s="56" t="str">
        <f t="shared" ref="AD70:AD102" si="24">B70</f>
        <v/>
      </c>
      <c r="AE70" s="56" t="e">
        <f t="shared" si="13"/>
        <v>#REF!</v>
      </c>
      <c r="AF70" s="57" t="e">
        <f t="shared" si="14"/>
        <v>#REF!</v>
      </c>
      <c r="AG70" s="57" t="e">
        <f t="shared" si="15"/>
        <v>#REF!</v>
      </c>
      <c r="AH70" s="57" t="e">
        <f t="shared" si="16"/>
        <v>#REF!</v>
      </c>
      <c r="AI70" s="57" t="e">
        <f t="shared" si="17"/>
        <v>#REF!</v>
      </c>
      <c r="AJ70" s="57" t="e">
        <f t="shared" si="18"/>
        <v>#REF!</v>
      </c>
      <c r="AK70" s="57" t="e">
        <f t="shared" si="19"/>
        <v>#REF!</v>
      </c>
      <c r="AL70" s="57" t="e">
        <f t="shared" si="20"/>
        <v>#REF!</v>
      </c>
      <c r="AM70" s="57" t="e">
        <f t="shared" si="21"/>
        <v>#REF!</v>
      </c>
      <c r="AN70" s="57" t="e">
        <f t="shared" si="22"/>
        <v>#REF!</v>
      </c>
      <c r="AO70" s="57" t="e">
        <f t="shared" si="23"/>
        <v>#REF!</v>
      </c>
      <c r="AP70" s="13" t="str">
        <f t="shared" ref="AP70:AP102" si="25">AD70</f>
        <v/>
      </c>
    </row>
    <row r="71" spans="1:42" ht="9.9499999999999993" customHeight="1" x14ac:dyDescent="0.25">
      <c r="A71" s="28"/>
      <c r="B71" s="16" t="str">
        <f>IF(PATRIMOINE!B14="","",PATRIMOINE!B14)</f>
        <v/>
      </c>
      <c r="C71" s="11" t="str">
        <f>IF(PATRIMOINE!C14="","",PATRIMOINE!C14)</f>
        <v/>
      </c>
      <c r="D71" s="11" t="str">
        <f>IF(PATRIMOINE!D14="","",PATRIMOINE!D14)</f>
        <v/>
      </c>
      <c r="E71" s="45" t="str">
        <f>IF(PATRIMOINE!E14="","",PATRIMOINE!E14)</f>
        <v/>
      </c>
      <c r="F71" s="45" t="str">
        <f>IF(PATRIMOINE!J14="","",PATRIMOINE!J14)</f>
        <v/>
      </c>
      <c r="G71" s="25" t="e">
        <f>IF('CONSOMMATIONS FACTURES'!F101+#REF!+#REF!+#REF!=0,"",'CONSOMMATIONS FACTURES'!F101+#REF!+#REF!+#REF!)</f>
        <v>#REF!</v>
      </c>
      <c r="H71" s="25" t="e">
        <f>IF('CONSOMMATIONS FACTURES'!G101+#REF!+#REF!+#REF!=0,"",'CONSOMMATIONS FACTURES'!G101+#REF!+#REF!+#REF!)</f>
        <v>#REF!</v>
      </c>
      <c r="I71" s="25" t="e">
        <f>IF('CONSOMMATIONS FACTURES'!H101+#REF!+#REF!+#REF!=0,"",'CONSOMMATIONS FACTURES'!H101+#REF!+#REF!+#REF!)</f>
        <v>#REF!</v>
      </c>
      <c r="J71" s="25" t="e">
        <f>IF('CONSOMMATIONS FACTURES'!I101+#REF!+#REF!+#REF!=0,"",'CONSOMMATIONS FACTURES'!I101+#REF!+#REF!+#REF!)</f>
        <v>#REF!</v>
      </c>
      <c r="K71" s="25" t="e">
        <f>IF('CONSOMMATIONS FACTURES'!J101+#REF!+#REF!+#REF!=0,"",'CONSOMMATIONS FACTURES'!J101+#REF!+#REF!+#REF!)</f>
        <v>#REF!</v>
      </c>
      <c r="L71" s="25" t="e">
        <f>IF('CONSOMMATIONS FACTURES'!K101+#REF!+#REF!+#REF!=0,"",'CONSOMMATIONS FACTURES'!K101+#REF!+#REF!+#REF!)</f>
        <v>#REF!</v>
      </c>
      <c r="M71" s="25" t="e">
        <f>IF('CONSOMMATIONS FACTURES'!L101+#REF!+#REF!+#REF!=0,"",'CONSOMMATIONS FACTURES'!L101+#REF!+#REF!+#REF!)</f>
        <v>#REF!</v>
      </c>
      <c r="N71" s="25" t="e">
        <f>IF('CONSOMMATIONS FACTURES'!M101+#REF!+#REF!+#REF!=0,"",'CONSOMMATIONS FACTURES'!M101+#REF!+#REF!+#REF!)</f>
        <v>#REF!</v>
      </c>
      <c r="O71" s="25" t="e">
        <f>IF('CONSOMMATIONS FACTURES'!N101+#REF!+#REF!+#REF!=0,"",'CONSOMMATIONS FACTURES'!N101+#REF!+#REF!+#REF!)</f>
        <v>#REF!</v>
      </c>
      <c r="P71" s="25" t="e">
        <f>IF('CONSOMMATIONS FACTURES'!O101+#REF!+#REF!+#REF!=0,"",'CONSOMMATIONS FACTURES'!O101+#REF!+#REF!+#REF!)</f>
        <v>#REF!</v>
      </c>
      <c r="Q71" s="25" t="e">
        <f>IF('CONSOMMATIONS FACTURES'!P101+#REF!+#REF!+#REF!=0,"",'CONSOMMATIONS FACTURES'!P101+#REF!+#REF!+#REF!)</f>
        <v>#REF!</v>
      </c>
      <c r="R71" s="35" t="e">
        <f>IF('CONSOMMATIONS FACTURES'!AN71+#REF!+#REF!+#REF!=0,"",'CONSOMMATIONS FACTURES'!AN71+#REF!+#REF!+#REF!)</f>
        <v>#REF!</v>
      </c>
      <c r="S71" s="35" t="e">
        <f>IF('CONSOMMATIONS FACTURES'!AO71+#REF!+#REF!+#REF!=0,"",'CONSOMMATIONS FACTURES'!AO71+#REF!+#REF!+#REF!)</f>
        <v>#REF!</v>
      </c>
      <c r="T71" s="35" t="e">
        <f>IF('CONSOMMATIONS FACTURES'!AP71+#REF!+#REF!+#REF!=0,"",'CONSOMMATIONS FACTURES'!AP71+#REF!+#REF!+#REF!)</f>
        <v>#REF!</v>
      </c>
      <c r="U71" s="35" t="e">
        <f>IF('CONSOMMATIONS FACTURES'!AQ71+#REF!+#REF!+#REF!=0,"",'CONSOMMATIONS FACTURES'!AQ71+#REF!+#REF!+#REF!)</f>
        <v>#REF!</v>
      </c>
      <c r="V71" s="35" t="e">
        <f>IF('CONSOMMATIONS FACTURES'!AR71+#REF!+#REF!+#REF!=0,"",'CONSOMMATIONS FACTURES'!AR71+#REF!+#REF!+#REF!)</f>
        <v>#REF!</v>
      </c>
      <c r="W71" s="35" t="e">
        <f>IF('CONSOMMATIONS FACTURES'!AS71+#REF!+#REF!+#REF!=0,"",'CONSOMMATIONS FACTURES'!AS71+#REF!+#REF!+#REF!)</f>
        <v>#REF!</v>
      </c>
      <c r="X71" s="35" t="e">
        <f>IF('CONSOMMATIONS FACTURES'!AT71+#REF!+#REF!+#REF!=0,"",'CONSOMMATIONS FACTURES'!AT71+#REF!+#REF!+#REF!)</f>
        <v>#REF!</v>
      </c>
      <c r="Y71" s="35" t="e">
        <f>IF('CONSOMMATIONS FACTURES'!AU71+#REF!+#REF!+#REF!=0,"",'CONSOMMATIONS FACTURES'!AU71+#REF!+#REF!+#REF!)</f>
        <v>#REF!</v>
      </c>
      <c r="Z71" s="35" t="e">
        <f>IF('CONSOMMATIONS FACTURES'!AV71+#REF!+#REF!+#REF!=0,"",'CONSOMMATIONS FACTURES'!AV71+#REF!+#REF!+#REF!)</f>
        <v>#REF!</v>
      </c>
      <c r="AA71" s="35" t="e">
        <f>IF('CONSOMMATIONS FACTURES'!AW71+#REF!+#REF!+#REF!=0,"",'CONSOMMATIONS FACTURES'!AW71+#REF!+#REF!+#REF!)</f>
        <v>#REF!</v>
      </c>
      <c r="AB71" s="35" t="e">
        <f>IF('CONSOMMATIONS FACTURES'!AX71+#REF!+#REF!+#REF!=0,"",'CONSOMMATIONS FACTURES'!AX71+#REF!+#REF!+#REF!)</f>
        <v>#REF!</v>
      </c>
      <c r="AC71" s="52"/>
      <c r="AD71" s="56" t="str">
        <f t="shared" si="24"/>
        <v/>
      </c>
      <c r="AE71" s="56" t="e">
        <f t="shared" si="13"/>
        <v>#REF!</v>
      </c>
      <c r="AF71" s="57" t="e">
        <f t="shared" si="14"/>
        <v>#REF!</v>
      </c>
      <c r="AG71" s="57" t="e">
        <f t="shared" si="15"/>
        <v>#REF!</v>
      </c>
      <c r="AH71" s="57" t="e">
        <f t="shared" si="16"/>
        <v>#REF!</v>
      </c>
      <c r="AI71" s="57" t="e">
        <f t="shared" si="17"/>
        <v>#REF!</v>
      </c>
      <c r="AJ71" s="57" t="e">
        <f t="shared" si="18"/>
        <v>#REF!</v>
      </c>
      <c r="AK71" s="57" t="e">
        <f t="shared" si="19"/>
        <v>#REF!</v>
      </c>
      <c r="AL71" s="57" t="e">
        <f t="shared" si="20"/>
        <v>#REF!</v>
      </c>
      <c r="AM71" s="57" t="e">
        <f t="shared" si="21"/>
        <v>#REF!</v>
      </c>
      <c r="AN71" s="57" t="e">
        <f t="shared" si="22"/>
        <v>#REF!</v>
      </c>
      <c r="AO71" s="57" t="e">
        <f t="shared" si="23"/>
        <v>#REF!</v>
      </c>
      <c r="AP71" s="13" t="str">
        <f t="shared" si="25"/>
        <v/>
      </c>
    </row>
    <row r="72" spans="1:42" ht="9.9499999999999993" customHeight="1" x14ac:dyDescent="0.25">
      <c r="A72" s="28"/>
      <c r="B72" s="16" t="str">
        <f>IF(PATRIMOINE!B15="","",PATRIMOINE!B15)</f>
        <v/>
      </c>
      <c r="C72" s="11" t="str">
        <f>IF(PATRIMOINE!C15="","",PATRIMOINE!C15)</f>
        <v/>
      </c>
      <c r="D72" s="11" t="str">
        <f>IF(PATRIMOINE!D15="","",PATRIMOINE!D15)</f>
        <v/>
      </c>
      <c r="E72" s="45" t="str">
        <f>IF(PATRIMOINE!E15="","",PATRIMOINE!E15)</f>
        <v/>
      </c>
      <c r="F72" s="45" t="str">
        <f>IF(PATRIMOINE!J15="","",PATRIMOINE!J15)</f>
        <v/>
      </c>
      <c r="G72" s="25" t="e">
        <f>IF('CONSOMMATIONS FACTURES'!F102+#REF!+#REF!+#REF!=0,"",'CONSOMMATIONS FACTURES'!F102+#REF!+#REF!+#REF!)</f>
        <v>#REF!</v>
      </c>
      <c r="H72" s="25" t="e">
        <f>IF('CONSOMMATIONS FACTURES'!G102+#REF!+#REF!+#REF!=0,"",'CONSOMMATIONS FACTURES'!G102+#REF!+#REF!+#REF!)</f>
        <v>#REF!</v>
      </c>
      <c r="I72" s="25" t="e">
        <f>IF('CONSOMMATIONS FACTURES'!H102+#REF!+#REF!+#REF!=0,"",'CONSOMMATIONS FACTURES'!H102+#REF!+#REF!+#REF!)</f>
        <v>#REF!</v>
      </c>
      <c r="J72" s="25" t="e">
        <f>IF('CONSOMMATIONS FACTURES'!I102+#REF!+#REF!+#REF!=0,"",'CONSOMMATIONS FACTURES'!I102+#REF!+#REF!+#REF!)</f>
        <v>#REF!</v>
      </c>
      <c r="K72" s="25" t="e">
        <f>IF('CONSOMMATIONS FACTURES'!J102+#REF!+#REF!+#REF!=0,"",'CONSOMMATIONS FACTURES'!J102+#REF!+#REF!+#REF!)</f>
        <v>#REF!</v>
      </c>
      <c r="L72" s="25" t="e">
        <f>IF('CONSOMMATIONS FACTURES'!K102+#REF!+#REF!+#REF!=0,"",'CONSOMMATIONS FACTURES'!K102+#REF!+#REF!+#REF!)</f>
        <v>#REF!</v>
      </c>
      <c r="M72" s="25" t="e">
        <f>IF('CONSOMMATIONS FACTURES'!L102+#REF!+#REF!+#REF!=0,"",'CONSOMMATIONS FACTURES'!L102+#REF!+#REF!+#REF!)</f>
        <v>#REF!</v>
      </c>
      <c r="N72" s="25" t="e">
        <f>IF('CONSOMMATIONS FACTURES'!M102+#REF!+#REF!+#REF!=0,"",'CONSOMMATIONS FACTURES'!M102+#REF!+#REF!+#REF!)</f>
        <v>#REF!</v>
      </c>
      <c r="O72" s="25" t="e">
        <f>IF('CONSOMMATIONS FACTURES'!N102+#REF!+#REF!+#REF!=0,"",'CONSOMMATIONS FACTURES'!N102+#REF!+#REF!+#REF!)</f>
        <v>#REF!</v>
      </c>
      <c r="P72" s="25" t="e">
        <f>IF('CONSOMMATIONS FACTURES'!O102+#REF!+#REF!+#REF!=0,"",'CONSOMMATIONS FACTURES'!O102+#REF!+#REF!+#REF!)</f>
        <v>#REF!</v>
      </c>
      <c r="Q72" s="25" t="e">
        <f>IF('CONSOMMATIONS FACTURES'!P102+#REF!+#REF!+#REF!=0,"",'CONSOMMATIONS FACTURES'!P102+#REF!+#REF!+#REF!)</f>
        <v>#REF!</v>
      </c>
      <c r="R72" s="35" t="e">
        <f>IF('CONSOMMATIONS FACTURES'!AN72+#REF!+#REF!+#REF!=0,"",'CONSOMMATIONS FACTURES'!AN72+#REF!+#REF!+#REF!)</f>
        <v>#REF!</v>
      </c>
      <c r="S72" s="35" t="e">
        <f>IF('CONSOMMATIONS FACTURES'!AO72+#REF!+#REF!+#REF!=0,"",'CONSOMMATIONS FACTURES'!AO72+#REF!+#REF!+#REF!)</f>
        <v>#REF!</v>
      </c>
      <c r="T72" s="35" t="e">
        <f>IF('CONSOMMATIONS FACTURES'!AP72+#REF!+#REF!+#REF!=0,"",'CONSOMMATIONS FACTURES'!AP72+#REF!+#REF!+#REF!)</f>
        <v>#REF!</v>
      </c>
      <c r="U72" s="35" t="e">
        <f>IF('CONSOMMATIONS FACTURES'!AQ72+#REF!+#REF!+#REF!=0,"",'CONSOMMATIONS FACTURES'!AQ72+#REF!+#REF!+#REF!)</f>
        <v>#REF!</v>
      </c>
      <c r="V72" s="35" t="e">
        <f>IF('CONSOMMATIONS FACTURES'!AR72+#REF!+#REF!+#REF!=0,"",'CONSOMMATIONS FACTURES'!AR72+#REF!+#REF!+#REF!)</f>
        <v>#REF!</v>
      </c>
      <c r="W72" s="35" t="e">
        <f>IF('CONSOMMATIONS FACTURES'!AS72+#REF!+#REF!+#REF!=0,"",'CONSOMMATIONS FACTURES'!AS72+#REF!+#REF!+#REF!)</f>
        <v>#REF!</v>
      </c>
      <c r="X72" s="35" t="e">
        <f>IF('CONSOMMATIONS FACTURES'!AT72+#REF!+#REF!+#REF!=0,"",'CONSOMMATIONS FACTURES'!AT72+#REF!+#REF!+#REF!)</f>
        <v>#REF!</v>
      </c>
      <c r="Y72" s="35" t="e">
        <f>IF('CONSOMMATIONS FACTURES'!AU72+#REF!+#REF!+#REF!=0,"",'CONSOMMATIONS FACTURES'!AU72+#REF!+#REF!+#REF!)</f>
        <v>#REF!</v>
      </c>
      <c r="Z72" s="35" t="e">
        <f>IF('CONSOMMATIONS FACTURES'!AV72+#REF!+#REF!+#REF!=0,"",'CONSOMMATIONS FACTURES'!AV72+#REF!+#REF!+#REF!)</f>
        <v>#REF!</v>
      </c>
      <c r="AA72" s="35" t="e">
        <f>IF('CONSOMMATIONS FACTURES'!AW72+#REF!+#REF!+#REF!=0,"",'CONSOMMATIONS FACTURES'!AW72+#REF!+#REF!+#REF!)</f>
        <v>#REF!</v>
      </c>
      <c r="AB72" s="35" t="e">
        <f>IF('CONSOMMATIONS FACTURES'!AX72+#REF!+#REF!+#REF!=0,"",'CONSOMMATIONS FACTURES'!AX72+#REF!+#REF!+#REF!)</f>
        <v>#REF!</v>
      </c>
      <c r="AC72" s="52"/>
      <c r="AD72" s="56" t="str">
        <f t="shared" si="24"/>
        <v/>
      </c>
      <c r="AE72" s="56" t="e">
        <f t="shared" si="13"/>
        <v>#REF!</v>
      </c>
      <c r="AF72" s="57" t="e">
        <f t="shared" si="14"/>
        <v>#REF!</v>
      </c>
      <c r="AG72" s="57" t="e">
        <f t="shared" si="15"/>
        <v>#REF!</v>
      </c>
      <c r="AH72" s="57" t="e">
        <f t="shared" si="16"/>
        <v>#REF!</v>
      </c>
      <c r="AI72" s="57" t="e">
        <f t="shared" si="17"/>
        <v>#REF!</v>
      </c>
      <c r="AJ72" s="57" t="e">
        <f t="shared" si="18"/>
        <v>#REF!</v>
      </c>
      <c r="AK72" s="57" t="e">
        <f t="shared" si="19"/>
        <v>#REF!</v>
      </c>
      <c r="AL72" s="57" t="e">
        <f t="shared" si="20"/>
        <v>#REF!</v>
      </c>
      <c r="AM72" s="57" t="e">
        <f t="shared" si="21"/>
        <v>#REF!</v>
      </c>
      <c r="AN72" s="57" t="e">
        <f t="shared" si="22"/>
        <v>#REF!</v>
      </c>
      <c r="AO72" s="57" t="e">
        <f t="shared" si="23"/>
        <v>#REF!</v>
      </c>
      <c r="AP72" s="13" t="str">
        <f t="shared" si="25"/>
        <v/>
      </c>
    </row>
    <row r="73" spans="1:42" ht="9.9499999999999993" customHeight="1" x14ac:dyDescent="0.25">
      <c r="A73" s="28"/>
      <c r="B73" s="16" t="str">
        <f>IF(PATRIMOINE!B16="","",PATRIMOINE!B16)</f>
        <v/>
      </c>
      <c r="C73" s="11" t="str">
        <f>IF(PATRIMOINE!C16="","",PATRIMOINE!C16)</f>
        <v/>
      </c>
      <c r="D73" s="11" t="str">
        <f>IF(PATRIMOINE!D16="","",PATRIMOINE!D16)</f>
        <v/>
      </c>
      <c r="E73" s="45" t="str">
        <f>IF(PATRIMOINE!E16="","",PATRIMOINE!E16)</f>
        <v/>
      </c>
      <c r="F73" s="45" t="str">
        <f>IF(PATRIMOINE!J16="","",PATRIMOINE!J16)</f>
        <v/>
      </c>
      <c r="G73" s="25" t="e">
        <f>IF('CONSOMMATIONS FACTURES'!F103+#REF!+#REF!+#REF!=0,"",'CONSOMMATIONS FACTURES'!F103+#REF!+#REF!+#REF!)</f>
        <v>#REF!</v>
      </c>
      <c r="H73" s="25" t="e">
        <f>IF('CONSOMMATIONS FACTURES'!G103+#REF!+#REF!+#REF!=0,"",'CONSOMMATIONS FACTURES'!G103+#REF!+#REF!+#REF!)</f>
        <v>#REF!</v>
      </c>
      <c r="I73" s="25" t="e">
        <f>IF('CONSOMMATIONS FACTURES'!H103+#REF!+#REF!+#REF!=0,"",'CONSOMMATIONS FACTURES'!H103+#REF!+#REF!+#REF!)</f>
        <v>#REF!</v>
      </c>
      <c r="J73" s="25" t="e">
        <f>IF('CONSOMMATIONS FACTURES'!I103+#REF!+#REF!+#REF!=0,"",'CONSOMMATIONS FACTURES'!I103+#REF!+#REF!+#REF!)</f>
        <v>#REF!</v>
      </c>
      <c r="K73" s="25" t="e">
        <f>IF('CONSOMMATIONS FACTURES'!J103+#REF!+#REF!+#REF!=0,"",'CONSOMMATIONS FACTURES'!J103+#REF!+#REF!+#REF!)</f>
        <v>#REF!</v>
      </c>
      <c r="L73" s="25" t="e">
        <f>IF('CONSOMMATIONS FACTURES'!K103+#REF!+#REF!+#REF!=0,"",'CONSOMMATIONS FACTURES'!K103+#REF!+#REF!+#REF!)</f>
        <v>#REF!</v>
      </c>
      <c r="M73" s="25" t="e">
        <f>IF('CONSOMMATIONS FACTURES'!L103+#REF!+#REF!+#REF!=0,"",'CONSOMMATIONS FACTURES'!L103+#REF!+#REF!+#REF!)</f>
        <v>#REF!</v>
      </c>
      <c r="N73" s="25" t="e">
        <f>IF('CONSOMMATIONS FACTURES'!M103+#REF!+#REF!+#REF!=0,"",'CONSOMMATIONS FACTURES'!M103+#REF!+#REF!+#REF!)</f>
        <v>#REF!</v>
      </c>
      <c r="O73" s="25" t="e">
        <f>IF('CONSOMMATIONS FACTURES'!N103+#REF!+#REF!+#REF!=0,"",'CONSOMMATIONS FACTURES'!N103+#REF!+#REF!+#REF!)</f>
        <v>#REF!</v>
      </c>
      <c r="P73" s="25" t="e">
        <f>IF('CONSOMMATIONS FACTURES'!O103+#REF!+#REF!+#REF!=0,"",'CONSOMMATIONS FACTURES'!O103+#REF!+#REF!+#REF!)</f>
        <v>#REF!</v>
      </c>
      <c r="Q73" s="25" t="e">
        <f>IF('CONSOMMATIONS FACTURES'!P103+#REF!+#REF!+#REF!=0,"",'CONSOMMATIONS FACTURES'!P103+#REF!+#REF!+#REF!)</f>
        <v>#REF!</v>
      </c>
      <c r="R73" s="35" t="e">
        <f>IF('CONSOMMATIONS FACTURES'!AN73+#REF!+#REF!+#REF!=0,"",'CONSOMMATIONS FACTURES'!AN73+#REF!+#REF!+#REF!)</f>
        <v>#REF!</v>
      </c>
      <c r="S73" s="35" t="e">
        <f>IF('CONSOMMATIONS FACTURES'!AO73+#REF!+#REF!+#REF!=0,"",'CONSOMMATIONS FACTURES'!AO73+#REF!+#REF!+#REF!)</f>
        <v>#REF!</v>
      </c>
      <c r="T73" s="35" t="e">
        <f>IF('CONSOMMATIONS FACTURES'!AP73+#REF!+#REF!+#REF!=0,"",'CONSOMMATIONS FACTURES'!AP73+#REF!+#REF!+#REF!)</f>
        <v>#REF!</v>
      </c>
      <c r="U73" s="35" t="e">
        <f>IF('CONSOMMATIONS FACTURES'!AQ73+#REF!+#REF!+#REF!=0,"",'CONSOMMATIONS FACTURES'!AQ73+#REF!+#REF!+#REF!)</f>
        <v>#REF!</v>
      </c>
      <c r="V73" s="35" t="e">
        <f>IF('CONSOMMATIONS FACTURES'!AR73+#REF!+#REF!+#REF!=0,"",'CONSOMMATIONS FACTURES'!AR73+#REF!+#REF!+#REF!)</f>
        <v>#REF!</v>
      </c>
      <c r="W73" s="35" t="e">
        <f>IF('CONSOMMATIONS FACTURES'!AS73+#REF!+#REF!+#REF!=0,"",'CONSOMMATIONS FACTURES'!AS73+#REF!+#REF!+#REF!)</f>
        <v>#REF!</v>
      </c>
      <c r="X73" s="35" t="e">
        <f>IF('CONSOMMATIONS FACTURES'!AT73+#REF!+#REF!+#REF!=0,"",'CONSOMMATIONS FACTURES'!AT73+#REF!+#REF!+#REF!)</f>
        <v>#REF!</v>
      </c>
      <c r="Y73" s="35" t="e">
        <f>IF('CONSOMMATIONS FACTURES'!AU73+#REF!+#REF!+#REF!=0,"",'CONSOMMATIONS FACTURES'!AU73+#REF!+#REF!+#REF!)</f>
        <v>#REF!</v>
      </c>
      <c r="Z73" s="35" t="e">
        <f>IF('CONSOMMATIONS FACTURES'!AV73+#REF!+#REF!+#REF!=0,"",'CONSOMMATIONS FACTURES'!AV73+#REF!+#REF!+#REF!)</f>
        <v>#REF!</v>
      </c>
      <c r="AA73" s="35" t="e">
        <f>IF('CONSOMMATIONS FACTURES'!AW73+#REF!+#REF!+#REF!=0,"",'CONSOMMATIONS FACTURES'!AW73+#REF!+#REF!+#REF!)</f>
        <v>#REF!</v>
      </c>
      <c r="AB73" s="35" t="e">
        <f>IF('CONSOMMATIONS FACTURES'!AX73+#REF!+#REF!+#REF!=0,"",'CONSOMMATIONS FACTURES'!AX73+#REF!+#REF!+#REF!)</f>
        <v>#REF!</v>
      </c>
      <c r="AC73" s="52"/>
      <c r="AD73" s="56" t="str">
        <f t="shared" si="24"/>
        <v/>
      </c>
      <c r="AE73" s="56" t="e">
        <f t="shared" si="13"/>
        <v>#REF!</v>
      </c>
      <c r="AF73" s="57" t="e">
        <f t="shared" si="14"/>
        <v>#REF!</v>
      </c>
      <c r="AG73" s="57" t="e">
        <f t="shared" si="15"/>
        <v>#REF!</v>
      </c>
      <c r="AH73" s="57" t="e">
        <f t="shared" si="16"/>
        <v>#REF!</v>
      </c>
      <c r="AI73" s="57" t="e">
        <f t="shared" si="17"/>
        <v>#REF!</v>
      </c>
      <c r="AJ73" s="57" t="e">
        <f t="shared" si="18"/>
        <v>#REF!</v>
      </c>
      <c r="AK73" s="57" t="e">
        <f t="shared" si="19"/>
        <v>#REF!</v>
      </c>
      <c r="AL73" s="57" t="e">
        <f t="shared" si="20"/>
        <v>#REF!</v>
      </c>
      <c r="AM73" s="57" t="e">
        <f t="shared" si="21"/>
        <v>#REF!</v>
      </c>
      <c r="AN73" s="57" t="e">
        <f t="shared" si="22"/>
        <v>#REF!</v>
      </c>
      <c r="AO73" s="57" t="e">
        <f t="shared" si="23"/>
        <v>#REF!</v>
      </c>
      <c r="AP73" s="13" t="str">
        <f t="shared" si="25"/>
        <v/>
      </c>
    </row>
    <row r="74" spans="1:42" ht="9.9499999999999993" customHeight="1" x14ac:dyDescent="0.25">
      <c r="A74" s="28"/>
      <c r="B74" s="16" t="str">
        <f>IF(PATRIMOINE!B17="","",PATRIMOINE!B17)</f>
        <v/>
      </c>
      <c r="C74" s="11" t="str">
        <f>IF(PATRIMOINE!C17="","",PATRIMOINE!C17)</f>
        <v/>
      </c>
      <c r="D74" s="11" t="str">
        <f>IF(PATRIMOINE!D17="","",PATRIMOINE!D17)</f>
        <v/>
      </c>
      <c r="E74" s="45" t="str">
        <f>IF(PATRIMOINE!E17="","",PATRIMOINE!E17)</f>
        <v/>
      </c>
      <c r="F74" s="45" t="str">
        <f>IF(PATRIMOINE!J17="","",PATRIMOINE!J17)</f>
        <v/>
      </c>
      <c r="G74" s="25" t="e">
        <f>IF('CONSOMMATIONS FACTURES'!F104+#REF!+#REF!+#REF!=0,"",'CONSOMMATIONS FACTURES'!F104+#REF!+#REF!+#REF!)</f>
        <v>#REF!</v>
      </c>
      <c r="H74" s="25" t="e">
        <f>IF('CONSOMMATIONS FACTURES'!G104+#REF!+#REF!+#REF!=0,"",'CONSOMMATIONS FACTURES'!G104+#REF!+#REF!+#REF!)</f>
        <v>#REF!</v>
      </c>
      <c r="I74" s="25" t="e">
        <f>IF('CONSOMMATIONS FACTURES'!H104+#REF!+#REF!+#REF!=0,"",'CONSOMMATIONS FACTURES'!H104+#REF!+#REF!+#REF!)</f>
        <v>#REF!</v>
      </c>
      <c r="J74" s="25" t="e">
        <f>IF('CONSOMMATIONS FACTURES'!I104+#REF!+#REF!+#REF!=0,"",'CONSOMMATIONS FACTURES'!I104+#REF!+#REF!+#REF!)</f>
        <v>#REF!</v>
      </c>
      <c r="K74" s="25" t="e">
        <f>IF('CONSOMMATIONS FACTURES'!J104+#REF!+#REF!+#REF!=0,"",'CONSOMMATIONS FACTURES'!J104+#REF!+#REF!+#REF!)</f>
        <v>#REF!</v>
      </c>
      <c r="L74" s="25" t="e">
        <f>IF('CONSOMMATIONS FACTURES'!K104+#REF!+#REF!+#REF!=0,"",'CONSOMMATIONS FACTURES'!K104+#REF!+#REF!+#REF!)</f>
        <v>#REF!</v>
      </c>
      <c r="M74" s="25" t="e">
        <f>IF('CONSOMMATIONS FACTURES'!L104+#REF!+#REF!+#REF!=0,"",'CONSOMMATIONS FACTURES'!L104+#REF!+#REF!+#REF!)</f>
        <v>#REF!</v>
      </c>
      <c r="N74" s="25" t="e">
        <f>IF('CONSOMMATIONS FACTURES'!M104+#REF!+#REF!+#REF!=0,"",'CONSOMMATIONS FACTURES'!M104+#REF!+#REF!+#REF!)</f>
        <v>#REF!</v>
      </c>
      <c r="O74" s="25" t="e">
        <f>IF('CONSOMMATIONS FACTURES'!N104+#REF!+#REF!+#REF!=0,"",'CONSOMMATIONS FACTURES'!N104+#REF!+#REF!+#REF!)</f>
        <v>#REF!</v>
      </c>
      <c r="P74" s="25" t="e">
        <f>IF('CONSOMMATIONS FACTURES'!O104+#REF!+#REF!+#REF!=0,"",'CONSOMMATIONS FACTURES'!O104+#REF!+#REF!+#REF!)</f>
        <v>#REF!</v>
      </c>
      <c r="Q74" s="25" t="e">
        <f>IF('CONSOMMATIONS FACTURES'!P104+#REF!+#REF!+#REF!=0,"",'CONSOMMATIONS FACTURES'!P104+#REF!+#REF!+#REF!)</f>
        <v>#REF!</v>
      </c>
      <c r="R74" s="35" t="e">
        <f>IF('CONSOMMATIONS FACTURES'!AN74+#REF!+#REF!+#REF!=0,"",'CONSOMMATIONS FACTURES'!AN74+#REF!+#REF!+#REF!)</f>
        <v>#REF!</v>
      </c>
      <c r="S74" s="35" t="e">
        <f>IF('CONSOMMATIONS FACTURES'!AO74+#REF!+#REF!+#REF!=0,"",'CONSOMMATIONS FACTURES'!AO74+#REF!+#REF!+#REF!)</f>
        <v>#REF!</v>
      </c>
      <c r="T74" s="35" t="e">
        <f>IF('CONSOMMATIONS FACTURES'!AP74+#REF!+#REF!+#REF!=0,"",'CONSOMMATIONS FACTURES'!AP74+#REF!+#REF!+#REF!)</f>
        <v>#REF!</v>
      </c>
      <c r="U74" s="35" t="e">
        <f>IF('CONSOMMATIONS FACTURES'!AQ74+#REF!+#REF!+#REF!=0,"",'CONSOMMATIONS FACTURES'!AQ74+#REF!+#REF!+#REF!)</f>
        <v>#REF!</v>
      </c>
      <c r="V74" s="35" t="e">
        <f>IF('CONSOMMATIONS FACTURES'!AR74+#REF!+#REF!+#REF!=0,"",'CONSOMMATIONS FACTURES'!AR74+#REF!+#REF!+#REF!)</f>
        <v>#REF!</v>
      </c>
      <c r="W74" s="35" t="e">
        <f>IF('CONSOMMATIONS FACTURES'!AS74+#REF!+#REF!+#REF!=0,"",'CONSOMMATIONS FACTURES'!AS74+#REF!+#REF!+#REF!)</f>
        <v>#REF!</v>
      </c>
      <c r="X74" s="35" t="e">
        <f>IF('CONSOMMATIONS FACTURES'!AT74+#REF!+#REF!+#REF!=0,"",'CONSOMMATIONS FACTURES'!AT74+#REF!+#REF!+#REF!)</f>
        <v>#REF!</v>
      </c>
      <c r="Y74" s="35" t="e">
        <f>IF('CONSOMMATIONS FACTURES'!AU74+#REF!+#REF!+#REF!=0,"",'CONSOMMATIONS FACTURES'!AU74+#REF!+#REF!+#REF!)</f>
        <v>#REF!</v>
      </c>
      <c r="Z74" s="35" t="e">
        <f>IF('CONSOMMATIONS FACTURES'!AV74+#REF!+#REF!+#REF!=0,"",'CONSOMMATIONS FACTURES'!AV74+#REF!+#REF!+#REF!)</f>
        <v>#REF!</v>
      </c>
      <c r="AA74" s="35" t="e">
        <f>IF('CONSOMMATIONS FACTURES'!AW74+#REF!+#REF!+#REF!=0,"",'CONSOMMATIONS FACTURES'!AW74+#REF!+#REF!+#REF!)</f>
        <v>#REF!</v>
      </c>
      <c r="AB74" s="35" t="e">
        <f>IF('CONSOMMATIONS FACTURES'!AX74+#REF!+#REF!+#REF!=0,"",'CONSOMMATIONS FACTURES'!AX74+#REF!+#REF!+#REF!)</f>
        <v>#REF!</v>
      </c>
      <c r="AC74" s="52"/>
      <c r="AD74" s="56" t="str">
        <f t="shared" si="24"/>
        <v/>
      </c>
      <c r="AE74" s="56" t="e">
        <f t="shared" si="13"/>
        <v>#REF!</v>
      </c>
      <c r="AF74" s="57" t="e">
        <f t="shared" si="14"/>
        <v>#REF!</v>
      </c>
      <c r="AG74" s="57" t="e">
        <f t="shared" si="15"/>
        <v>#REF!</v>
      </c>
      <c r="AH74" s="57" t="e">
        <f t="shared" si="16"/>
        <v>#REF!</v>
      </c>
      <c r="AI74" s="57" t="e">
        <f t="shared" si="17"/>
        <v>#REF!</v>
      </c>
      <c r="AJ74" s="57" t="e">
        <f t="shared" si="18"/>
        <v>#REF!</v>
      </c>
      <c r="AK74" s="57" t="e">
        <f t="shared" si="19"/>
        <v>#REF!</v>
      </c>
      <c r="AL74" s="57" t="e">
        <f t="shared" si="20"/>
        <v>#REF!</v>
      </c>
      <c r="AM74" s="57" t="e">
        <f t="shared" si="21"/>
        <v>#REF!</v>
      </c>
      <c r="AN74" s="57" t="e">
        <f t="shared" si="22"/>
        <v>#REF!</v>
      </c>
      <c r="AO74" s="57" t="e">
        <f t="shared" si="23"/>
        <v>#REF!</v>
      </c>
      <c r="AP74" s="13" t="str">
        <f t="shared" si="25"/>
        <v/>
      </c>
    </row>
    <row r="75" spans="1:42" ht="9.9499999999999993" customHeight="1" x14ac:dyDescent="0.25">
      <c r="A75" s="28"/>
      <c r="B75" s="16" t="str">
        <f>IF(PATRIMOINE!B18="","",PATRIMOINE!B18)</f>
        <v/>
      </c>
      <c r="C75" s="11" t="str">
        <f>IF(PATRIMOINE!C18="","",PATRIMOINE!C18)</f>
        <v/>
      </c>
      <c r="D75" s="11" t="str">
        <f>IF(PATRIMOINE!D18="","",PATRIMOINE!D18)</f>
        <v/>
      </c>
      <c r="E75" s="45" t="str">
        <f>IF(PATRIMOINE!E18="","",PATRIMOINE!E18)</f>
        <v/>
      </c>
      <c r="F75" s="45" t="str">
        <f>IF(PATRIMOINE!J18="","",PATRIMOINE!J18)</f>
        <v/>
      </c>
      <c r="G75" s="25" t="e">
        <f>IF('CONSOMMATIONS FACTURES'!F106+#REF!+#REF!+#REF!=0,"",'CONSOMMATIONS FACTURES'!F106+#REF!+#REF!+#REF!)</f>
        <v>#REF!</v>
      </c>
      <c r="H75" s="25" t="e">
        <f>IF('CONSOMMATIONS FACTURES'!G106+#REF!+#REF!+#REF!=0,"",'CONSOMMATIONS FACTURES'!G106+#REF!+#REF!+#REF!)</f>
        <v>#REF!</v>
      </c>
      <c r="I75" s="25" t="e">
        <f>IF('CONSOMMATIONS FACTURES'!H106+#REF!+#REF!+#REF!=0,"",'CONSOMMATIONS FACTURES'!H106+#REF!+#REF!+#REF!)</f>
        <v>#REF!</v>
      </c>
      <c r="J75" s="25" t="e">
        <f>IF('CONSOMMATIONS FACTURES'!I106+#REF!+#REF!+#REF!=0,"",'CONSOMMATIONS FACTURES'!I106+#REF!+#REF!+#REF!)</f>
        <v>#REF!</v>
      </c>
      <c r="K75" s="25" t="e">
        <f>IF('CONSOMMATIONS FACTURES'!J106+#REF!+#REF!+#REF!=0,"",'CONSOMMATIONS FACTURES'!J106+#REF!+#REF!+#REF!)</f>
        <v>#REF!</v>
      </c>
      <c r="L75" s="25" t="e">
        <f>IF('CONSOMMATIONS FACTURES'!K106+#REF!+#REF!+#REF!=0,"",'CONSOMMATIONS FACTURES'!K106+#REF!+#REF!+#REF!)</f>
        <v>#REF!</v>
      </c>
      <c r="M75" s="25" t="e">
        <f>IF('CONSOMMATIONS FACTURES'!L106+#REF!+#REF!+#REF!=0,"",'CONSOMMATIONS FACTURES'!L106+#REF!+#REF!+#REF!)</f>
        <v>#REF!</v>
      </c>
      <c r="N75" s="25" t="e">
        <f>IF('CONSOMMATIONS FACTURES'!M106+#REF!+#REF!+#REF!=0,"",'CONSOMMATIONS FACTURES'!M106+#REF!+#REF!+#REF!)</f>
        <v>#REF!</v>
      </c>
      <c r="O75" s="25" t="e">
        <f>IF('CONSOMMATIONS FACTURES'!N106+#REF!+#REF!+#REF!=0,"",'CONSOMMATIONS FACTURES'!N106+#REF!+#REF!+#REF!)</f>
        <v>#REF!</v>
      </c>
      <c r="P75" s="25" t="e">
        <f>IF('CONSOMMATIONS FACTURES'!O106+#REF!+#REF!+#REF!=0,"",'CONSOMMATIONS FACTURES'!O106+#REF!+#REF!+#REF!)</f>
        <v>#REF!</v>
      </c>
      <c r="Q75" s="25" t="e">
        <f>IF('CONSOMMATIONS FACTURES'!P106+#REF!+#REF!+#REF!=0,"",'CONSOMMATIONS FACTURES'!P106+#REF!+#REF!+#REF!)</f>
        <v>#REF!</v>
      </c>
      <c r="R75" s="35" t="e">
        <f>IF('CONSOMMATIONS FACTURES'!AN82+#REF!+#REF!+#REF!=0,"",'CONSOMMATIONS FACTURES'!AN82+#REF!+#REF!+#REF!)</f>
        <v>#REF!</v>
      </c>
      <c r="S75" s="35" t="e">
        <f>IF('CONSOMMATIONS FACTURES'!AO82+#REF!+#REF!+#REF!=0,"",'CONSOMMATIONS FACTURES'!AO82+#REF!+#REF!+#REF!)</f>
        <v>#REF!</v>
      </c>
      <c r="T75" s="35" t="e">
        <f>IF('CONSOMMATIONS FACTURES'!AP82+#REF!+#REF!+#REF!=0,"",'CONSOMMATIONS FACTURES'!AP82+#REF!+#REF!+#REF!)</f>
        <v>#REF!</v>
      </c>
      <c r="U75" s="35" t="e">
        <f>IF('CONSOMMATIONS FACTURES'!AQ82+#REF!+#REF!+#REF!=0,"",'CONSOMMATIONS FACTURES'!AQ82+#REF!+#REF!+#REF!)</f>
        <v>#REF!</v>
      </c>
      <c r="V75" s="35" t="e">
        <f>IF('CONSOMMATIONS FACTURES'!AR82+#REF!+#REF!+#REF!=0,"",'CONSOMMATIONS FACTURES'!AR82+#REF!+#REF!+#REF!)</f>
        <v>#REF!</v>
      </c>
      <c r="W75" s="35" t="e">
        <f>IF('CONSOMMATIONS FACTURES'!AS82+#REF!+#REF!+#REF!=0,"",'CONSOMMATIONS FACTURES'!AS82+#REF!+#REF!+#REF!)</f>
        <v>#REF!</v>
      </c>
      <c r="X75" s="35" t="e">
        <f>IF('CONSOMMATIONS FACTURES'!AT82+#REF!+#REF!+#REF!=0,"",'CONSOMMATIONS FACTURES'!AT82+#REF!+#REF!+#REF!)</f>
        <v>#REF!</v>
      </c>
      <c r="Y75" s="35" t="e">
        <f>IF('CONSOMMATIONS FACTURES'!AU82+#REF!+#REF!+#REF!=0,"",'CONSOMMATIONS FACTURES'!AU82+#REF!+#REF!+#REF!)</f>
        <v>#REF!</v>
      </c>
      <c r="Z75" s="35" t="e">
        <f>IF('CONSOMMATIONS FACTURES'!AV82+#REF!+#REF!+#REF!=0,"",'CONSOMMATIONS FACTURES'!AV82+#REF!+#REF!+#REF!)</f>
        <v>#REF!</v>
      </c>
      <c r="AA75" s="35" t="e">
        <f>IF('CONSOMMATIONS FACTURES'!AW82+#REF!+#REF!+#REF!=0,"",'CONSOMMATIONS FACTURES'!AW82+#REF!+#REF!+#REF!)</f>
        <v>#REF!</v>
      </c>
      <c r="AB75" s="35" t="e">
        <f>IF('CONSOMMATIONS FACTURES'!AX82+#REF!+#REF!+#REF!=0,"",'CONSOMMATIONS FACTURES'!AX82+#REF!+#REF!+#REF!)</f>
        <v>#REF!</v>
      </c>
      <c r="AC75" s="52"/>
      <c r="AD75" s="56" t="str">
        <f t="shared" si="24"/>
        <v/>
      </c>
      <c r="AE75" s="56" t="e">
        <f t="shared" si="13"/>
        <v>#REF!</v>
      </c>
      <c r="AF75" s="57" t="e">
        <f t="shared" si="14"/>
        <v>#REF!</v>
      </c>
      <c r="AG75" s="57" t="e">
        <f t="shared" si="15"/>
        <v>#REF!</v>
      </c>
      <c r="AH75" s="57" t="e">
        <f t="shared" si="16"/>
        <v>#REF!</v>
      </c>
      <c r="AI75" s="57" t="e">
        <f t="shared" si="17"/>
        <v>#REF!</v>
      </c>
      <c r="AJ75" s="57" t="e">
        <f t="shared" si="18"/>
        <v>#REF!</v>
      </c>
      <c r="AK75" s="57" t="e">
        <f t="shared" si="19"/>
        <v>#REF!</v>
      </c>
      <c r="AL75" s="57" t="e">
        <f t="shared" si="20"/>
        <v>#REF!</v>
      </c>
      <c r="AM75" s="57" t="e">
        <f t="shared" si="21"/>
        <v>#REF!</v>
      </c>
      <c r="AN75" s="57" t="e">
        <f t="shared" si="22"/>
        <v>#REF!</v>
      </c>
      <c r="AO75" s="57" t="e">
        <f t="shared" si="23"/>
        <v>#REF!</v>
      </c>
      <c r="AP75" s="13" t="str">
        <f t="shared" si="25"/>
        <v/>
      </c>
    </row>
    <row r="76" spans="1:42" ht="9.9499999999999993" customHeight="1" x14ac:dyDescent="0.25">
      <c r="A76" s="28"/>
      <c r="B76" s="16" t="str">
        <f>IF(PATRIMOINE!B19="","",PATRIMOINE!B19)</f>
        <v/>
      </c>
      <c r="C76" s="11" t="str">
        <f>IF(PATRIMOINE!C19="","",PATRIMOINE!C19)</f>
        <v/>
      </c>
      <c r="D76" s="11" t="str">
        <f>IF(PATRIMOINE!D19="","",PATRIMOINE!D19)</f>
        <v/>
      </c>
      <c r="E76" s="45" t="str">
        <f>IF(PATRIMOINE!E19="","",PATRIMOINE!E19)</f>
        <v/>
      </c>
      <c r="F76" s="45" t="str">
        <f>IF(PATRIMOINE!J19="","",PATRIMOINE!J19)</f>
        <v/>
      </c>
      <c r="G76" s="25" t="e">
        <f>IF('CONSOMMATIONS FACTURES'!F114+#REF!+#REF!+#REF!=0,"",'CONSOMMATIONS FACTURES'!F114+#REF!+#REF!+#REF!)</f>
        <v>#REF!</v>
      </c>
      <c r="H76" s="25" t="e">
        <f>IF('CONSOMMATIONS FACTURES'!G114+#REF!+#REF!+#REF!=0,"",'CONSOMMATIONS FACTURES'!G114+#REF!+#REF!+#REF!)</f>
        <v>#REF!</v>
      </c>
      <c r="I76" s="25" t="e">
        <f>IF('CONSOMMATIONS FACTURES'!H114+#REF!+#REF!+#REF!=0,"",'CONSOMMATIONS FACTURES'!H114+#REF!+#REF!+#REF!)</f>
        <v>#REF!</v>
      </c>
      <c r="J76" s="25" t="e">
        <f>IF('CONSOMMATIONS FACTURES'!I114+#REF!+#REF!+#REF!=0,"",'CONSOMMATIONS FACTURES'!I114+#REF!+#REF!+#REF!)</f>
        <v>#REF!</v>
      </c>
      <c r="K76" s="25" t="e">
        <f>IF('CONSOMMATIONS FACTURES'!J114+#REF!+#REF!+#REF!=0,"",'CONSOMMATIONS FACTURES'!J114+#REF!+#REF!+#REF!)</f>
        <v>#REF!</v>
      </c>
      <c r="L76" s="25" t="e">
        <f>IF('CONSOMMATIONS FACTURES'!K114+#REF!+#REF!+#REF!=0,"",'CONSOMMATIONS FACTURES'!K114+#REF!+#REF!+#REF!)</f>
        <v>#REF!</v>
      </c>
      <c r="M76" s="25" t="e">
        <f>IF('CONSOMMATIONS FACTURES'!L114+#REF!+#REF!+#REF!=0,"",'CONSOMMATIONS FACTURES'!L114+#REF!+#REF!+#REF!)</f>
        <v>#REF!</v>
      </c>
      <c r="N76" s="25" t="e">
        <f>IF('CONSOMMATIONS FACTURES'!M114+#REF!+#REF!+#REF!=0,"",'CONSOMMATIONS FACTURES'!M114+#REF!+#REF!+#REF!)</f>
        <v>#REF!</v>
      </c>
      <c r="O76" s="25" t="e">
        <f>IF('CONSOMMATIONS FACTURES'!N114+#REF!+#REF!+#REF!=0,"",'CONSOMMATIONS FACTURES'!N114+#REF!+#REF!+#REF!)</f>
        <v>#REF!</v>
      </c>
      <c r="P76" s="25" t="e">
        <f>IF('CONSOMMATIONS FACTURES'!O114+#REF!+#REF!+#REF!=0,"",'CONSOMMATIONS FACTURES'!O114+#REF!+#REF!+#REF!)</f>
        <v>#REF!</v>
      </c>
      <c r="Q76" s="25" t="e">
        <f>IF('CONSOMMATIONS FACTURES'!P114+#REF!+#REF!+#REF!=0,"",'CONSOMMATIONS FACTURES'!P114+#REF!+#REF!+#REF!)</f>
        <v>#REF!</v>
      </c>
      <c r="R76" s="35" t="e">
        <f>IF('CONSOMMATIONS FACTURES'!AN84+#REF!+#REF!+#REF!=0,"",'CONSOMMATIONS FACTURES'!AN84+#REF!+#REF!+#REF!)</f>
        <v>#REF!</v>
      </c>
      <c r="S76" s="35" t="e">
        <f>IF('CONSOMMATIONS FACTURES'!AO84+#REF!+#REF!+#REF!=0,"",'CONSOMMATIONS FACTURES'!AO84+#REF!+#REF!+#REF!)</f>
        <v>#REF!</v>
      </c>
      <c r="T76" s="35" t="e">
        <f>IF('CONSOMMATIONS FACTURES'!AP84+#REF!+#REF!+#REF!=0,"",'CONSOMMATIONS FACTURES'!AP84+#REF!+#REF!+#REF!)</f>
        <v>#REF!</v>
      </c>
      <c r="U76" s="35" t="e">
        <f>IF('CONSOMMATIONS FACTURES'!AQ84+#REF!+#REF!+#REF!=0,"",'CONSOMMATIONS FACTURES'!AQ84+#REF!+#REF!+#REF!)</f>
        <v>#REF!</v>
      </c>
      <c r="V76" s="35" t="e">
        <f>IF('CONSOMMATIONS FACTURES'!AR84+#REF!+#REF!+#REF!=0,"",'CONSOMMATIONS FACTURES'!AR84+#REF!+#REF!+#REF!)</f>
        <v>#REF!</v>
      </c>
      <c r="W76" s="35" t="e">
        <f>IF('CONSOMMATIONS FACTURES'!AS84+#REF!+#REF!+#REF!=0,"",'CONSOMMATIONS FACTURES'!AS84+#REF!+#REF!+#REF!)</f>
        <v>#REF!</v>
      </c>
      <c r="X76" s="35" t="e">
        <f>IF('CONSOMMATIONS FACTURES'!AT84+#REF!+#REF!+#REF!=0,"",'CONSOMMATIONS FACTURES'!AT84+#REF!+#REF!+#REF!)</f>
        <v>#REF!</v>
      </c>
      <c r="Y76" s="35" t="e">
        <f>IF('CONSOMMATIONS FACTURES'!AU84+#REF!+#REF!+#REF!=0,"",'CONSOMMATIONS FACTURES'!AU84+#REF!+#REF!+#REF!)</f>
        <v>#REF!</v>
      </c>
      <c r="Z76" s="35" t="e">
        <f>IF('CONSOMMATIONS FACTURES'!AV84+#REF!+#REF!+#REF!=0,"",'CONSOMMATIONS FACTURES'!AV84+#REF!+#REF!+#REF!)</f>
        <v>#REF!</v>
      </c>
      <c r="AA76" s="35" t="e">
        <f>IF('CONSOMMATIONS FACTURES'!AW84+#REF!+#REF!+#REF!=0,"",'CONSOMMATIONS FACTURES'!AW84+#REF!+#REF!+#REF!)</f>
        <v>#REF!</v>
      </c>
      <c r="AB76" s="35" t="e">
        <f>IF('CONSOMMATIONS FACTURES'!AX84+#REF!+#REF!+#REF!=0,"",'CONSOMMATIONS FACTURES'!AX84+#REF!+#REF!+#REF!)</f>
        <v>#REF!</v>
      </c>
      <c r="AC76" s="52"/>
      <c r="AD76" s="56" t="str">
        <f t="shared" si="24"/>
        <v/>
      </c>
      <c r="AE76" s="56" t="e">
        <f t="shared" si="13"/>
        <v>#REF!</v>
      </c>
      <c r="AF76" s="57" t="e">
        <f t="shared" si="14"/>
        <v>#REF!</v>
      </c>
      <c r="AG76" s="57" t="e">
        <f t="shared" si="15"/>
        <v>#REF!</v>
      </c>
      <c r="AH76" s="57" t="e">
        <f t="shared" si="16"/>
        <v>#REF!</v>
      </c>
      <c r="AI76" s="57" t="e">
        <f t="shared" si="17"/>
        <v>#REF!</v>
      </c>
      <c r="AJ76" s="57" t="e">
        <f t="shared" si="18"/>
        <v>#REF!</v>
      </c>
      <c r="AK76" s="57" t="e">
        <f t="shared" si="19"/>
        <v>#REF!</v>
      </c>
      <c r="AL76" s="57" t="e">
        <f t="shared" si="20"/>
        <v>#REF!</v>
      </c>
      <c r="AM76" s="57" t="e">
        <f t="shared" si="21"/>
        <v>#REF!</v>
      </c>
      <c r="AN76" s="57" t="e">
        <f t="shared" si="22"/>
        <v>#REF!</v>
      </c>
      <c r="AO76" s="57" t="e">
        <f t="shared" si="23"/>
        <v>#REF!</v>
      </c>
      <c r="AP76" s="13" t="str">
        <f t="shared" si="25"/>
        <v/>
      </c>
    </row>
    <row r="77" spans="1:42" ht="9.9499999999999993" customHeight="1" x14ac:dyDescent="0.25">
      <c r="A77" s="28"/>
      <c r="B77" s="16" t="str">
        <f>IF(PATRIMOINE!B20="","",PATRIMOINE!B20)</f>
        <v/>
      </c>
      <c r="C77" s="11" t="str">
        <f>IF(PATRIMOINE!C20="","",PATRIMOINE!C20)</f>
        <v/>
      </c>
      <c r="D77" s="11" t="str">
        <f>IF(PATRIMOINE!D20="","",PATRIMOINE!D20)</f>
        <v/>
      </c>
      <c r="E77" s="45" t="str">
        <f>IF(PATRIMOINE!E20="","",PATRIMOINE!E20)</f>
        <v/>
      </c>
      <c r="F77" s="45" t="str">
        <f>IF(PATRIMOINE!J20="","",PATRIMOINE!J20)</f>
        <v/>
      </c>
      <c r="G77" s="25" t="e">
        <f>IF('CONSOMMATIONS FACTURES'!F115+#REF!+#REF!+#REF!=0,"",'CONSOMMATIONS FACTURES'!F115+#REF!+#REF!+#REF!)</f>
        <v>#VALUE!</v>
      </c>
      <c r="H77" s="25" t="e">
        <f>IF('CONSOMMATIONS FACTURES'!G115+#REF!+#REF!+#REF!=0,"",'CONSOMMATIONS FACTURES'!G115+#REF!+#REF!+#REF!)</f>
        <v>#REF!</v>
      </c>
      <c r="I77" s="25" t="e">
        <f>IF('CONSOMMATIONS FACTURES'!H115+#REF!+#REF!+#REF!=0,"",'CONSOMMATIONS FACTURES'!H115+#REF!+#REF!+#REF!)</f>
        <v>#REF!</v>
      </c>
      <c r="J77" s="25" t="e">
        <f>IF('CONSOMMATIONS FACTURES'!I115+#REF!+#REF!+#REF!=0,"",'CONSOMMATIONS FACTURES'!I115+#REF!+#REF!+#REF!)</f>
        <v>#REF!</v>
      </c>
      <c r="K77" s="25" t="e">
        <f>IF('CONSOMMATIONS FACTURES'!J115+#REF!+#REF!+#REF!=0,"",'CONSOMMATIONS FACTURES'!J115+#REF!+#REF!+#REF!)</f>
        <v>#REF!</v>
      </c>
      <c r="L77" s="25" t="e">
        <f>IF('CONSOMMATIONS FACTURES'!K115+#REF!+#REF!+#REF!=0,"",'CONSOMMATIONS FACTURES'!K115+#REF!+#REF!+#REF!)</f>
        <v>#REF!</v>
      </c>
      <c r="M77" s="25" t="e">
        <f>IF('CONSOMMATIONS FACTURES'!L115+#REF!+#REF!+#REF!=0,"",'CONSOMMATIONS FACTURES'!L115+#REF!+#REF!+#REF!)</f>
        <v>#REF!</v>
      </c>
      <c r="N77" s="25" t="e">
        <f>IF('CONSOMMATIONS FACTURES'!M115+#REF!+#REF!+#REF!=0,"",'CONSOMMATIONS FACTURES'!M115+#REF!+#REF!+#REF!)</f>
        <v>#REF!</v>
      </c>
      <c r="O77" s="25" t="e">
        <f>IF('CONSOMMATIONS FACTURES'!N115+#REF!+#REF!+#REF!=0,"",'CONSOMMATIONS FACTURES'!N115+#REF!+#REF!+#REF!)</f>
        <v>#REF!</v>
      </c>
      <c r="P77" s="25" t="e">
        <f>IF('CONSOMMATIONS FACTURES'!O115+#REF!+#REF!+#REF!=0,"",'CONSOMMATIONS FACTURES'!O115+#REF!+#REF!+#REF!)</f>
        <v>#REF!</v>
      </c>
      <c r="Q77" s="25" t="e">
        <f>IF('CONSOMMATIONS FACTURES'!P115+#REF!+#REF!+#REF!=0,"",'CONSOMMATIONS FACTURES'!P115+#REF!+#REF!+#REF!)</f>
        <v>#REF!</v>
      </c>
      <c r="R77" s="35" t="e">
        <f>IF('CONSOMMATIONS FACTURES'!AN85+#REF!+#REF!+#REF!=0,"",'CONSOMMATIONS FACTURES'!AN85+#REF!+#REF!+#REF!)</f>
        <v>#REF!</v>
      </c>
      <c r="S77" s="35" t="e">
        <f>IF('CONSOMMATIONS FACTURES'!AO85+#REF!+#REF!+#REF!=0,"",'CONSOMMATIONS FACTURES'!AO85+#REF!+#REF!+#REF!)</f>
        <v>#REF!</v>
      </c>
      <c r="T77" s="35" t="e">
        <f>IF('CONSOMMATIONS FACTURES'!AP85+#REF!+#REF!+#REF!=0,"",'CONSOMMATIONS FACTURES'!AP85+#REF!+#REF!+#REF!)</f>
        <v>#REF!</v>
      </c>
      <c r="U77" s="35" t="e">
        <f>IF('CONSOMMATIONS FACTURES'!AQ85+#REF!+#REF!+#REF!=0,"",'CONSOMMATIONS FACTURES'!AQ85+#REF!+#REF!+#REF!)</f>
        <v>#REF!</v>
      </c>
      <c r="V77" s="35" t="e">
        <f>IF('CONSOMMATIONS FACTURES'!AR85+#REF!+#REF!+#REF!=0,"",'CONSOMMATIONS FACTURES'!AR85+#REF!+#REF!+#REF!)</f>
        <v>#REF!</v>
      </c>
      <c r="W77" s="35" t="e">
        <f>IF('CONSOMMATIONS FACTURES'!AS85+#REF!+#REF!+#REF!=0,"",'CONSOMMATIONS FACTURES'!AS85+#REF!+#REF!+#REF!)</f>
        <v>#REF!</v>
      </c>
      <c r="X77" s="35" t="e">
        <f>IF('CONSOMMATIONS FACTURES'!AT85+#REF!+#REF!+#REF!=0,"",'CONSOMMATIONS FACTURES'!AT85+#REF!+#REF!+#REF!)</f>
        <v>#REF!</v>
      </c>
      <c r="Y77" s="35" t="e">
        <f>IF('CONSOMMATIONS FACTURES'!AU85+#REF!+#REF!+#REF!=0,"",'CONSOMMATIONS FACTURES'!AU85+#REF!+#REF!+#REF!)</f>
        <v>#REF!</v>
      </c>
      <c r="Z77" s="35" t="e">
        <f>IF('CONSOMMATIONS FACTURES'!AV85+#REF!+#REF!+#REF!=0,"",'CONSOMMATIONS FACTURES'!AV85+#REF!+#REF!+#REF!)</f>
        <v>#REF!</v>
      </c>
      <c r="AA77" s="35" t="e">
        <f>IF('CONSOMMATIONS FACTURES'!AW85+#REF!+#REF!+#REF!=0,"",'CONSOMMATIONS FACTURES'!AW85+#REF!+#REF!+#REF!)</f>
        <v>#REF!</v>
      </c>
      <c r="AB77" s="35" t="e">
        <f>IF('CONSOMMATIONS FACTURES'!AX85+#REF!+#REF!+#REF!=0,"",'CONSOMMATIONS FACTURES'!AX85+#REF!+#REF!+#REF!)</f>
        <v>#REF!</v>
      </c>
      <c r="AC77" s="52"/>
      <c r="AD77" s="56" t="str">
        <f t="shared" si="24"/>
        <v/>
      </c>
      <c r="AE77" s="56" t="e">
        <f t="shared" si="13"/>
        <v>#VALUE!</v>
      </c>
      <c r="AF77" s="57" t="e">
        <f t="shared" si="14"/>
        <v>#REF!</v>
      </c>
      <c r="AG77" s="57" t="e">
        <f t="shared" si="15"/>
        <v>#REF!</v>
      </c>
      <c r="AH77" s="57" t="e">
        <f t="shared" si="16"/>
        <v>#REF!</v>
      </c>
      <c r="AI77" s="57" t="e">
        <f t="shared" si="17"/>
        <v>#REF!</v>
      </c>
      <c r="AJ77" s="57" t="e">
        <f t="shared" si="18"/>
        <v>#REF!</v>
      </c>
      <c r="AK77" s="57" t="e">
        <f t="shared" si="19"/>
        <v>#REF!</v>
      </c>
      <c r="AL77" s="57" t="e">
        <f t="shared" si="20"/>
        <v>#REF!</v>
      </c>
      <c r="AM77" s="57" t="e">
        <f t="shared" si="21"/>
        <v>#REF!</v>
      </c>
      <c r="AN77" s="57" t="e">
        <f t="shared" si="22"/>
        <v>#REF!</v>
      </c>
      <c r="AO77" s="57" t="e">
        <f t="shared" si="23"/>
        <v>#REF!</v>
      </c>
      <c r="AP77" s="13" t="str">
        <f t="shared" si="25"/>
        <v/>
      </c>
    </row>
    <row r="78" spans="1:42" ht="9.9499999999999993" customHeight="1" x14ac:dyDescent="0.25">
      <c r="A78" s="28"/>
      <c r="B78" s="16" t="str">
        <f>IF(PATRIMOINE!B21="","",PATRIMOINE!B21)</f>
        <v/>
      </c>
      <c r="C78" s="11" t="str">
        <f>IF(PATRIMOINE!C21="","",PATRIMOINE!C21)</f>
        <v/>
      </c>
      <c r="D78" s="11" t="str">
        <f>IF(PATRIMOINE!D21="","",PATRIMOINE!D21)</f>
        <v/>
      </c>
      <c r="E78" s="45" t="str">
        <f>IF(PATRIMOINE!E21="","",PATRIMOINE!E21)</f>
        <v/>
      </c>
      <c r="F78" s="45" t="str">
        <f>IF(PATRIMOINE!J21="","",PATRIMOINE!J21)</f>
        <v/>
      </c>
      <c r="G78" s="25" t="e">
        <f>IF('CONSOMMATIONS FACTURES'!F116+#REF!+#REF!+#REF!=0,"",'CONSOMMATIONS FACTURES'!F116+#REF!+#REF!+#REF!)</f>
        <v>#REF!</v>
      </c>
      <c r="H78" s="25" t="e">
        <f>IF('CONSOMMATIONS FACTURES'!G116+#REF!+#REF!+#REF!=0,"",'CONSOMMATIONS FACTURES'!G116+#REF!+#REF!+#REF!)</f>
        <v>#REF!</v>
      </c>
      <c r="I78" s="25" t="e">
        <f>IF('CONSOMMATIONS FACTURES'!H116+#REF!+#REF!+#REF!=0,"",'CONSOMMATIONS FACTURES'!H116+#REF!+#REF!+#REF!)</f>
        <v>#REF!</v>
      </c>
      <c r="J78" s="25" t="e">
        <f>IF('CONSOMMATIONS FACTURES'!I116+#REF!+#REF!+#REF!=0,"",'CONSOMMATIONS FACTURES'!I116+#REF!+#REF!+#REF!)</f>
        <v>#REF!</v>
      </c>
      <c r="K78" s="25" t="e">
        <f>IF('CONSOMMATIONS FACTURES'!J116+#REF!+#REF!+#REF!=0,"",'CONSOMMATIONS FACTURES'!J116+#REF!+#REF!+#REF!)</f>
        <v>#REF!</v>
      </c>
      <c r="L78" s="25" t="e">
        <f>IF('CONSOMMATIONS FACTURES'!K116+#REF!+#REF!+#REF!=0,"",'CONSOMMATIONS FACTURES'!K116+#REF!+#REF!+#REF!)</f>
        <v>#REF!</v>
      </c>
      <c r="M78" s="25" t="e">
        <f>IF('CONSOMMATIONS FACTURES'!L116+#REF!+#REF!+#REF!=0,"",'CONSOMMATIONS FACTURES'!L116+#REF!+#REF!+#REF!)</f>
        <v>#REF!</v>
      </c>
      <c r="N78" s="25" t="e">
        <f>IF('CONSOMMATIONS FACTURES'!M116+#REF!+#REF!+#REF!=0,"",'CONSOMMATIONS FACTURES'!M116+#REF!+#REF!+#REF!)</f>
        <v>#REF!</v>
      </c>
      <c r="O78" s="25" t="e">
        <f>IF('CONSOMMATIONS FACTURES'!N116+#REF!+#REF!+#REF!=0,"",'CONSOMMATIONS FACTURES'!N116+#REF!+#REF!+#REF!)</f>
        <v>#REF!</v>
      </c>
      <c r="P78" s="25" t="e">
        <f>IF('CONSOMMATIONS FACTURES'!O116+#REF!+#REF!+#REF!=0,"",'CONSOMMATIONS FACTURES'!O116+#REF!+#REF!+#REF!)</f>
        <v>#REF!</v>
      </c>
      <c r="Q78" s="25" t="e">
        <f>IF('CONSOMMATIONS FACTURES'!P116+#REF!+#REF!+#REF!=0,"",'CONSOMMATIONS FACTURES'!P116+#REF!+#REF!+#REF!)</f>
        <v>#REF!</v>
      </c>
      <c r="R78" s="35" t="e">
        <f>IF('CONSOMMATIONS FACTURES'!AN86+#REF!+#REF!+#REF!=0,"",'CONSOMMATIONS FACTURES'!AN86+#REF!+#REF!+#REF!)</f>
        <v>#REF!</v>
      </c>
      <c r="S78" s="35" t="e">
        <f>IF('CONSOMMATIONS FACTURES'!AO86+#REF!+#REF!+#REF!=0,"",'CONSOMMATIONS FACTURES'!AO86+#REF!+#REF!+#REF!)</f>
        <v>#REF!</v>
      </c>
      <c r="T78" s="35" t="e">
        <f>IF('CONSOMMATIONS FACTURES'!AP86+#REF!+#REF!+#REF!=0,"",'CONSOMMATIONS FACTURES'!AP86+#REF!+#REF!+#REF!)</f>
        <v>#REF!</v>
      </c>
      <c r="U78" s="35" t="e">
        <f>IF('CONSOMMATIONS FACTURES'!AQ86+#REF!+#REF!+#REF!=0,"",'CONSOMMATIONS FACTURES'!AQ86+#REF!+#REF!+#REF!)</f>
        <v>#REF!</v>
      </c>
      <c r="V78" s="35" t="e">
        <f>IF('CONSOMMATIONS FACTURES'!AR86+#REF!+#REF!+#REF!=0,"",'CONSOMMATIONS FACTURES'!AR86+#REF!+#REF!+#REF!)</f>
        <v>#REF!</v>
      </c>
      <c r="W78" s="35" t="e">
        <f>IF('CONSOMMATIONS FACTURES'!AS86+#REF!+#REF!+#REF!=0,"",'CONSOMMATIONS FACTURES'!AS86+#REF!+#REF!+#REF!)</f>
        <v>#REF!</v>
      </c>
      <c r="X78" s="35" t="e">
        <f>IF('CONSOMMATIONS FACTURES'!AT86+#REF!+#REF!+#REF!=0,"",'CONSOMMATIONS FACTURES'!AT86+#REF!+#REF!+#REF!)</f>
        <v>#REF!</v>
      </c>
      <c r="Y78" s="35" t="e">
        <f>IF('CONSOMMATIONS FACTURES'!AU86+#REF!+#REF!+#REF!=0,"",'CONSOMMATIONS FACTURES'!AU86+#REF!+#REF!+#REF!)</f>
        <v>#REF!</v>
      </c>
      <c r="Z78" s="35" t="e">
        <f>IF('CONSOMMATIONS FACTURES'!AV86+#REF!+#REF!+#REF!=0,"",'CONSOMMATIONS FACTURES'!AV86+#REF!+#REF!+#REF!)</f>
        <v>#REF!</v>
      </c>
      <c r="AA78" s="35" t="e">
        <f>IF('CONSOMMATIONS FACTURES'!AW86+#REF!+#REF!+#REF!=0,"",'CONSOMMATIONS FACTURES'!AW86+#REF!+#REF!+#REF!)</f>
        <v>#REF!</v>
      </c>
      <c r="AB78" s="35" t="e">
        <f>IF('CONSOMMATIONS FACTURES'!AX86+#REF!+#REF!+#REF!=0,"",'CONSOMMATIONS FACTURES'!AX86+#REF!+#REF!+#REF!)</f>
        <v>#REF!</v>
      </c>
      <c r="AC78" s="52"/>
      <c r="AD78" s="56" t="str">
        <f t="shared" si="24"/>
        <v/>
      </c>
      <c r="AE78" s="56" t="e">
        <f t="shared" si="13"/>
        <v>#REF!</v>
      </c>
      <c r="AF78" s="57" t="e">
        <f t="shared" si="14"/>
        <v>#REF!</v>
      </c>
      <c r="AG78" s="57" t="e">
        <f t="shared" si="15"/>
        <v>#REF!</v>
      </c>
      <c r="AH78" s="57" t="e">
        <f t="shared" si="16"/>
        <v>#REF!</v>
      </c>
      <c r="AI78" s="57" t="e">
        <f t="shared" si="17"/>
        <v>#REF!</v>
      </c>
      <c r="AJ78" s="57" t="e">
        <f t="shared" si="18"/>
        <v>#REF!</v>
      </c>
      <c r="AK78" s="57" t="e">
        <f t="shared" si="19"/>
        <v>#REF!</v>
      </c>
      <c r="AL78" s="57" t="e">
        <f t="shared" si="20"/>
        <v>#REF!</v>
      </c>
      <c r="AM78" s="57" t="e">
        <f t="shared" si="21"/>
        <v>#REF!</v>
      </c>
      <c r="AN78" s="57" t="e">
        <f t="shared" si="22"/>
        <v>#REF!</v>
      </c>
      <c r="AO78" s="57" t="e">
        <f t="shared" si="23"/>
        <v>#REF!</v>
      </c>
      <c r="AP78" s="13" t="str">
        <f t="shared" si="25"/>
        <v/>
      </c>
    </row>
    <row r="79" spans="1:42" ht="9.9499999999999993" customHeight="1" x14ac:dyDescent="0.25">
      <c r="A79" s="28"/>
      <c r="B79" s="16" t="str">
        <f>IF(PATRIMOINE!B22="","",PATRIMOINE!B22)</f>
        <v/>
      </c>
      <c r="C79" s="11" t="str">
        <f>IF(PATRIMOINE!C22="","",PATRIMOINE!C22)</f>
        <v/>
      </c>
      <c r="D79" s="11" t="str">
        <f>IF(PATRIMOINE!D22="","",PATRIMOINE!D22)</f>
        <v/>
      </c>
      <c r="E79" s="45" t="str">
        <f>IF(PATRIMOINE!E22="","",PATRIMOINE!E22)</f>
        <v/>
      </c>
      <c r="F79" s="45" t="str">
        <f>IF(PATRIMOINE!J22="","",PATRIMOINE!J22)</f>
        <v/>
      </c>
      <c r="G79" s="25" t="e">
        <f>IF('CONSOMMATIONS FACTURES'!F117+#REF!+#REF!+#REF!=0,"",'CONSOMMATIONS FACTURES'!F117+#REF!+#REF!+#REF!)</f>
        <v>#REF!</v>
      </c>
      <c r="H79" s="25" t="e">
        <f>IF('CONSOMMATIONS FACTURES'!G117+#REF!+#REF!+#REF!=0,"",'CONSOMMATIONS FACTURES'!G117+#REF!+#REF!+#REF!)</f>
        <v>#REF!</v>
      </c>
      <c r="I79" s="25" t="e">
        <f>IF('CONSOMMATIONS FACTURES'!H117+#REF!+#REF!+#REF!=0,"",'CONSOMMATIONS FACTURES'!H117+#REF!+#REF!+#REF!)</f>
        <v>#REF!</v>
      </c>
      <c r="J79" s="25" t="e">
        <f>IF('CONSOMMATIONS FACTURES'!I117+#REF!+#REF!+#REF!=0,"",'CONSOMMATIONS FACTURES'!I117+#REF!+#REF!+#REF!)</f>
        <v>#REF!</v>
      </c>
      <c r="K79" s="25" t="e">
        <f>IF('CONSOMMATIONS FACTURES'!J117+#REF!+#REF!+#REF!=0,"",'CONSOMMATIONS FACTURES'!J117+#REF!+#REF!+#REF!)</f>
        <v>#REF!</v>
      </c>
      <c r="L79" s="25" t="e">
        <f>IF('CONSOMMATIONS FACTURES'!K117+#REF!+#REF!+#REF!=0,"",'CONSOMMATIONS FACTURES'!K117+#REF!+#REF!+#REF!)</f>
        <v>#REF!</v>
      </c>
      <c r="M79" s="25" t="e">
        <f>IF('CONSOMMATIONS FACTURES'!L117+#REF!+#REF!+#REF!=0,"",'CONSOMMATIONS FACTURES'!L117+#REF!+#REF!+#REF!)</f>
        <v>#REF!</v>
      </c>
      <c r="N79" s="25" t="e">
        <f>IF('CONSOMMATIONS FACTURES'!M117+#REF!+#REF!+#REF!=0,"",'CONSOMMATIONS FACTURES'!M117+#REF!+#REF!+#REF!)</f>
        <v>#REF!</v>
      </c>
      <c r="O79" s="25" t="e">
        <f>IF('CONSOMMATIONS FACTURES'!N117+#REF!+#REF!+#REF!=0,"",'CONSOMMATIONS FACTURES'!N117+#REF!+#REF!+#REF!)</f>
        <v>#REF!</v>
      </c>
      <c r="P79" s="25" t="e">
        <f>IF('CONSOMMATIONS FACTURES'!O117+#REF!+#REF!+#REF!=0,"",'CONSOMMATIONS FACTURES'!O117+#REF!+#REF!+#REF!)</f>
        <v>#REF!</v>
      </c>
      <c r="Q79" s="25" t="e">
        <f>IF('CONSOMMATIONS FACTURES'!P117+#REF!+#REF!+#REF!=0,"",'CONSOMMATIONS FACTURES'!P117+#REF!+#REF!+#REF!)</f>
        <v>#REF!</v>
      </c>
      <c r="R79" s="35" t="e">
        <f>IF('CONSOMMATIONS FACTURES'!AN87+#REF!+#REF!+#REF!=0,"",'CONSOMMATIONS FACTURES'!AN87+#REF!+#REF!+#REF!)</f>
        <v>#REF!</v>
      </c>
      <c r="S79" s="35" t="e">
        <f>IF('CONSOMMATIONS FACTURES'!AO87+#REF!+#REF!+#REF!=0,"",'CONSOMMATIONS FACTURES'!AO87+#REF!+#REF!+#REF!)</f>
        <v>#REF!</v>
      </c>
      <c r="T79" s="35" t="e">
        <f>IF('CONSOMMATIONS FACTURES'!AP87+#REF!+#REF!+#REF!=0,"",'CONSOMMATIONS FACTURES'!AP87+#REF!+#REF!+#REF!)</f>
        <v>#REF!</v>
      </c>
      <c r="U79" s="35" t="e">
        <f>IF('CONSOMMATIONS FACTURES'!AQ87+#REF!+#REF!+#REF!=0,"",'CONSOMMATIONS FACTURES'!AQ87+#REF!+#REF!+#REF!)</f>
        <v>#REF!</v>
      </c>
      <c r="V79" s="35" t="e">
        <f>IF('CONSOMMATIONS FACTURES'!AR87+#REF!+#REF!+#REF!=0,"",'CONSOMMATIONS FACTURES'!AR87+#REF!+#REF!+#REF!)</f>
        <v>#REF!</v>
      </c>
      <c r="W79" s="35" t="e">
        <f>IF('CONSOMMATIONS FACTURES'!AS87+#REF!+#REF!+#REF!=0,"",'CONSOMMATIONS FACTURES'!AS87+#REF!+#REF!+#REF!)</f>
        <v>#REF!</v>
      </c>
      <c r="X79" s="35" t="e">
        <f>IF('CONSOMMATIONS FACTURES'!AT87+#REF!+#REF!+#REF!=0,"",'CONSOMMATIONS FACTURES'!AT87+#REF!+#REF!+#REF!)</f>
        <v>#REF!</v>
      </c>
      <c r="Y79" s="35" t="e">
        <f>IF('CONSOMMATIONS FACTURES'!AU87+#REF!+#REF!+#REF!=0,"",'CONSOMMATIONS FACTURES'!AU87+#REF!+#REF!+#REF!)</f>
        <v>#REF!</v>
      </c>
      <c r="Z79" s="35" t="e">
        <f>IF('CONSOMMATIONS FACTURES'!AV87+#REF!+#REF!+#REF!=0,"",'CONSOMMATIONS FACTURES'!AV87+#REF!+#REF!+#REF!)</f>
        <v>#REF!</v>
      </c>
      <c r="AA79" s="35" t="e">
        <f>IF('CONSOMMATIONS FACTURES'!AW87+#REF!+#REF!+#REF!=0,"",'CONSOMMATIONS FACTURES'!AW87+#REF!+#REF!+#REF!)</f>
        <v>#REF!</v>
      </c>
      <c r="AB79" s="35" t="e">
        <f>IF('CONSOMMATIONS FACTURES'!AX87+#REF!+#REF!+#REF!=0,"",'CONSOMMATIONS FACTURES'!AX87+#REF!+#REF!+#REF!)</f>
        <v>#REF!</v>
      </c>
      <c r="AC79" s="52"/>
      <c r="AD79" s="56" t="str">
        <f t="shared" si="24"/>
        <v/>
      </c>
      <c r="AE79" s="56" t="e">
        <f t="shared" si="13"/>
        <v>#REF!</v>
      </c>
      <c r="AF79" s="57" t="e">
        <f t="shared" si="14"/>
        <v>#REF!</v>
      </c>
      <c r="AG79" s="57" t="e">
        <f t="shared" si="15"/>
        <v>#REF!</v>
      </c>
      <c r="AH79" s="57" t="e">
        <f t="shared" si="16"/>
        <v>#REF!</v>
      </c>
      <c r="AI79" s="57" t="e">
        <f t="shared" si="17"/>
        <v>#REF!</v>
      </c>
      <c r="AJ79" s="57" t="e">
        <f t="shared" si="18"/>
        <v>#REF!</v>
      </c>
      <c r="AK79" s="57" t="e">
        <f t="shared" si="19"/>
        <v>#REF!</v>
      </c>
      <c r="AL79" s="57" t="e">
        <f t="shared" si="20"/>
        <v>#REF!</v>
      </c>
      <c r="AM79" s="57" t="e">
        <f t="shared" si="21"/>
        <v>#REF!</v>
      </c>
      <c r="AN79" s="57" t="e">
        <f t="shared" si="22"/>
        <v>#REF!</v>
      </c>
      <c r="AO79" s="57" t="e">
        <f t="shared" si="23"/>
        <v>#REF!</v>
      </c>
      <c r="AP79" s="13" t="str">
        <f t="shared" si="25"/>
        <v/>
      </c>
    </row>
    <row r="80" spans="1:42" ht="9.9499999999999993" customHeight="1" x14ac:dyDescent="0.25">
      <c r="A80" s="28"/>
      <c r="B80" s="16" t="str">
        <f>IF(PATRIMOINE!B23="","",PATRIMOINE!B23)</f>
        <v/>
      </c>
      <c r="C80" s="11" t="str">
        <f>IF(PATRIMOINE!C23="","",PATRIMOINE!C23)</f>
        <v/>
      </c>
      <c r="D80" s="11" t="str">
        <f>IF(PATRIMOINE!D23="","",PATRIMOINE!D23)</f>
        <v/>
      </c>
      <c r="E80" s="45" t="str">
        <f>IF(PATRIMOINE!E23="","",PATRIMOINE!E23)</f>
        <v/>
      </c>
      <c r="F80" s="45" t="str">
        <f>IF(PATRIMOINE!J23="","",PATRIMOINE!J23)</f>
        <v/>
      </c>
      <c r="G80" s="25" t="e">
        <f>IF('CONSOMMATIONS FACTURES'!F118+#REF!+#REF!+#REF!=0,"",'CONSOMMATIONS FACTURES'!F118+#REF!+#REF!+#REF!)</f>
        <v>#REF!</v>
      </c>
      <c r="H80" s="25" t="e">
        <f>IF('CONSOMMATIONS FACTURES'!G118+#REF!+#REF!+#REF!=0,"",'CONSOMMATIONS FACTURES'!G118+#REF!+#REF!+#REF!)</f>
        <v>#REF!</v>
      </c>
      <c r="I80" s="25" t="e">
        <f>IF('CONSOMMATIONS FACTURES'!H118+#REF!+#REF!+#REF!=0,"",'CONSOMMATIONS FACTURES'!H118+#REF!+#REF!+#REF!)</f>
        <v>#REF!</v>
      </c>
      <c r="J80" s="25" t="e">
        <f>IF('CONSOMMATIONS FACTURES'!I118+#REF!+#REF!+#REF!=0,"",'CONSOMMATIONS FACTURES'!I118+#REF!+#REF!+#REF!)</f>
        <v>#REF!</v>
      </c>
      <c r="K80" s="25" t="e">
        <f>IF('CONSOMMATIONS FACTURES'!J118+#REF!+#REF!+#REF!=0,"",'CONSOMMATIONS FACTURES'!J118+#REF!+#REF!+#REF!)</f>
        <v>#REF!</v>
      </c>
      <c r="L80" s="25" t="e">
        <f>IF('CONSOMMATIONS FACTURES'!K118+#REF!+#REF!+#REF!=0,"",'CONSOMMATIONS FACTURES'!K118+#REF!+#REF!+#REF!)</f>
        <v>#REF!</v>
      </c>
      <c r="M80" s="25" t="e">
        <f>IF('CONSOMMATIONS FACTURES'!L118+#REF!+#REF!+#REF!=0,"",'CONSOMMATIONS FACTURES'!L118+#REF!+#REF!+#REF!)</f>
        <v>#REF!</v>
      </c>
      <c r="N80" s="25" t="e">
        <f>IF('CONSOMMATIONS FACTURES'!M118+#REF!+#REF!+#REF!=0,"",'CONSOMMATIONS FACTURES'!M118+#REF!+#REF!+#REF!)</f>
        <v>#REF!</v>
      </c>
      <c r="O80" s="25" t="e">
        <f>IF('CONSOMMATIONS FACTURES'!N118+#REF!+#REF!+#REF!=0,"",'CONSOMMATIONS FACTURES'!N118+#REF!+#REF!+#REF!)</f>
        <v>#REF!</v>
      </c>
      <c r="P80" s="25" t="e">
        <f>IF('CONSOMMATIONS FACTURES'!O118+#REF!+#REF!+#REF!=0,"",'CONSOMMATIONS FACTURES'!O118+#REF!+#REF!+#REF!)</f>
        <v>#REF!</v>
      </c>
      <c r="Q80" s="25" t="e">
        <f>IF('CONSOMMATIONS FACTURES'!P118+#REF!+#REF!+#REF!=0,"",'CONSOMMATIONS FACTURES'!P118+#REF!+#REF!+#REF!)</f>
        <v>#REF!</v>
      </c>
      <c r="R80" s="35" t="e">
        <f>IF('CONSOMMATIONS FACTURES'!AN88+#REF!+#REF!+#REF!=0,"",'CONSOMMATIONS FACTURES'!AN88+#REF!+#REF!+#REF!)</f>
        <v>#REF!</v>
      </c>
      <c r="S80" s="35" t="e">
        <f>IF('CONSOMMATIONS FACTURES'!AO88+#REF!+#REF!+#REF!=0,"",'CONSOMMATIONS FACTURES'!AO88+#REF!+#REF!+#REF!)</f>
        <v>#REF!</v>
      </c>
      <c r="T80" s="35" t="e">
        <f>IF('CONSOMMATIONS FACTURES'!AP88+#REF!+#REF!+#REF!=0,"",'CONSOMMATIONS FACTURES'!AP88+#REF!+#REF!+#REF!)</f>
        <v>#REF!</v>
      </c>
      <c r="U80" s="35" t="e">
        <f>IF('CONSOMMATIONS FACTURES'!AQ88+#REF!+#REF!+#REF!=0,"",'CONSOMMATIONS FACTURES'!AQ88+#REF!+#REF!+#REF!)</f>
        <v>#REF!</v>
      </c>
      <c r="V80" s="35" t="e">
        <f>IF('CONSOMMATIONS FACTURES'!AR88+#REF!+#REF!+#REF!=0,"",'CONSOMMATIONS FACTURES'!AR88+#REF!+#REF!+#REF!)</f>
        <v>#REF!</v>
      </c>
      <c r="W80" s="35" t="e">
        <f>IF('CONSOMMATIONS FACTURES'!AS88+#REF!+#REF!+#REF!=0,"",'CONSOMMATIONS FACTURES'!AS88+#REF!+#REF!+#REF!)</f>
        <v>#REF!</v>
      </c>
      <c r="X80" s="35" t="e">
        <f>IF('CONSOMMATIONS FACTURES'!AT88+#REF!+#REF!+#REF!=0,"",'CONSOMMATIONS FACTURES'!AT88+#REF!+#REF!+#REF!)</f>
        <v>#REF!</v>
      </c>
      <c r="Y80" s="35" t="e">
        <f>IF('CONSOMMATIONS FACTURES'!AU88+#REF!+#REF!+#REF!=0,"",'CONSOMMATIONS FACTURES'!AU88+#REF!+#REF!+#REF!)</f>
        <v>#REF!</v>
      </c>
      <c r="Z80" s="35" t="e">
        <f>IF('CONSOMMATIONS FACTURES'!AV88+#REF!+#REF!+#REF!=0,"",'CONSOMMATIONS FACTURES'!AV88+#REF!+#REF!+#REF!)</f>
        <v>#REF!</v>
      </c>
      <c r="AA80" s="35" t="e">
        <f>IF('CONSOMMATIONS FACTURES'!AW88+#REF!+#REF!+#REF!=0,"",'CONSOMMATIONS FACTURES'!AW88+#REF!+#REF!+#REF!)</f>
        <v>#REF!</v>
      </c>
      <c r="AB80" s="35" t="e">
        <f>IF('CONSOMMATIONS FACTURES'!AX88+#REF!+#REF!+#REF!=0,"",'CONSOMMATIONS FACTURES'!AX88+#REF!+#REF!+#REF!)</f>
        <v>#REF!</v>
      </c>
      <c r="AC80" s="52"/>
      <c r="AD80" s="56" t="str">
        <f t="shared" si="24"/>
        <v/>
      </c>
      <c r="AE80" s="56" t="e">
        <f t="shared" si="13"/>
        <v>#REF!</v>
      </c>
      <c r="AF80" s="57" t="e">
        <f t="shared" si="14"/>
        <v>#REF!</v>
      </c>
      <c r="AG80" s="57" t="e">
        <f t="shared" si="15"/>
        <v>#REF!</v>
      </c>
      <c r="AH80" s="57" t="e">
        <f t="shared" si="16"/>
        <v>#REF!</v>
      </c>
      <c r="AI80" s="57" t="e">
        <f t="shared" si="17"/>
        <v>#REF!</v>
      </c>
      <c r="AJ80" s="57" t="e">
        <f t="shared" si="18"/>
        <v>#REF!</v>
      </c>
      <c r="AK80" s="57" t="e">
        <f t="shared" si="19"/>
        <v>#REF!</v>
      </c>
      <c r="AL80" s="57" t="e">
        <f t="shared" si="20"/>
        <v>#REF!</v>
      </c>
      <c r="AM80" s="57" t="e">
        <f t="shared" si="21"/>
        <v>#REF!</v>
      </c>
      <c r="AN80" s="57" t="e">
        <f t="shared" si="22"/>
        <v>#REF!</v>
      </c>
      <c r="AO80" s="57" t="e">
        <f t="shared" si="23"/>
        <v>#REF!</v>
      </c>
      <c r="AP80" s="13" t="str">
        <f t="shared" si="25"/>
        <v/>
      </c>
    </row>
    <row r="81" spans="1:42" ht="9.9499999999999993" customHeight="1" x14ac:dyDescent="0.25">
      <c r="A81" s="28"/>
      <c r="B81" s="16" t="str">
        <f>IF(PATRIMOINE!B24="","",PATRIMOINE!B24)</f>
        <v/>
      </c>
      <c r="C81" s="11" t="str">
        <f>IF(PATRIMOINE!C24="","",PATRIMOINE!C24)</f>
        <v/>
      </c>
      <c r="D81" s="11" t="str">
        <f>IF(PATRIMOINE!D24="","",PATRIMOINE!D24)</f>
        <v/>
      </c>
      <c r="E81" s="45" t="str">
        <f>IF(PATRIMOINE!E24="","",PATRIMOINE!E24)</f>
        <v/>
      </c>
      <c r="F81" s="45" t="str">
        <f>IF(PATRIMOINE!J24="","",PATRIMOINE!J24)</f>
        <v/>
      </c>
      <c r="G81" s="25" t="e">
        <f>IF('CONSOMMATIONS FACTURES'!F119+#REF!+#REF!+#REF!=0,"",'CONSOMMATIONS FACTURES'!F119+#REF!+#REF!+#REF!)</f>
        <v>#REF!</v>
      </c>
      <c r="H81" s="25" t="e">
        <f>IF('CONSOMMATIONS FACTURES'!G119+#REF!+#REF!+#REF!=0,"",'CONSOMMATIONS FACTURES'!G119+#REF!+#REF!+#REF!)</f>
        <v>#REF!</v>
      </c>
      <c r="I81" s="25" t="e">
        <f>IF('CONSOMMATIONS FACTURES'!H119+#REF!+#REF!+#REF!=0,"",'CONSOMMATIONS FACTURES'!H119+#REF!+#REF!+#REF!)</f>
        <v>#REF!</v>
      </c>
      <c r="J81" s="25" t="e">
        <f>IF('CONSOMMATIONS FACTURES'!I119+#REF!+#REF!+#REF!=0,"",'CONSOMMATIONS FACTURES'!I119+#REF!+#REF!+#REF!)</f>
        <v>#REF!</v>
      </c>
      <c r="K81" s="25" t="e">
        <f>IF('CONSOMMATIONS FACTURES'!J119+#REF!+#REF!+#REF!=0,"",'CONSOMMATIONS FACTURES'!J119+#REF!+#REF!+#REF!)</f>
        <v>#REF!</v>
      </c>
      <c r="L81" s="25" t="e">
        <f>IF('CONSOMMATIONS FACTURES'!K119+#REF!+#REF!+#REF!=0,"",'CONSOMMATIONS FACTURES'!K119+#REF!+#REF!+#REF!)</f>
        <v>#REF!</v>
      </c>
      <c r="M81" s="25" t="e">
        <f>IF('CONSOMMATIONS FACTURES'!L119+#REF!+#REF!+#REF!=0,"",'CONSOMMATIONS FACTURES'!L119+#REF!+#REF!+#REF!)</f>
        <v>#REF!</v>
      </c>
      <c r="N81" s="25" t="e">
        <f>IF('CONSOMMATIONS FACTURES'!M119+#REF!+#REF!+#REF!=0,"",'CONSOMMATIONS FACTURES'!M119+#REF!+#REF!+#REF!)</f>
        <v>#REF!</v>
      </c>
      <c r="O81" s="25" t="e">
        <f>IF('CONSOMMATIONS FACTURES'!N119+#REF!+#REF!+#REF!=0,"",'CONSOMMATIONS FACTURES'!N119+#REF!+#REF!+#REF!)</f>
        <v>#REF!</v>
      </c>
      <c r="P81" s="25" t="e">
        <f>IF('CONSOMMATIONS FACTURES'!O119+#REF!+#REF!+#REF!=0,"",'CONSOMMATIONS FACTURES'!O119+#REF!+#REF!+#REF!)</f>
        <v>#REF!</v>
      </c>
      <c r="Q81" s="25" t="e">
        <f>IF('CONSOMMATIONS FACTURES'!P119+#REF!+#REF!+#REF!=0,"",'CONSOMMATIONS FACTURES'!P119+#REF!+#REF!+#REF!)</f>
        <v>#REF!</v>
      </c>
      <c r="R81" s="35" t="e">
        <f>IF('CONSOMMATIONS FACTURES'!AN89+#REF!+#REF!+#REF!=0,"",'CONSOMMATIONS FACTURES'!AN89+#REF!+#REF!+#REF!)</f>
        <v>#REF!</v>
      </c>
      <c r="S81" s="35" t="e">
        <f>IF('CONSOMMATIONS FACTURES'!AO89+#REF!+#REF!+#REF!=0,"",'CONSOMMATIONS FACTURES'!AO89+#REF!+#REF!+#REF!)</f>
        <v>#REF!</v>
      </c>
      <c r="T81" s="35" t="e">
        <f>IF('CONSOMMATIONS FACTURES'!AP89+#REF!+#REF!+#REF!=0,"",'CONSOMMATIONS FACTURES'!AP89+#REF!+#REF!+#REF!)</f>
        <v>#REF!</v>
      </c>
      <c r="U81" s="35" t="e">
        <f>IF('CONSOMMATIONS FACTURES'!AQ89+#REF!+#REF!+#REF!=0,"",'CONSOMMATIONS FACTURES'!AQ89+#REF!+#REF!+#REF!)</f>
        <v>#REF!</v>
      </c>
      <c r="V81" s="35" t="e">
        <f>IF('CONSOMMATIONS FACTURES'!AR89+#REF!+#REF!+#REF!=0,"",'CONSOMMATIONS FACTURES'!AR89+#REF!+#REF!+#REF!)</f>
        <v>#REF!</v>
      </c>
      <c r="W81" s="35" t="e">
        <f>IF('CONSOMMATIONS FACTURES'!AS89+#REF!+#REF!+#REF!=0,"",'CONSOMMATIONS FACTURES'!AS89+#REF!+#REF!+#REF!)</f>
        <v>#REF!</v>
      </c>
      <c r="X81" s="35" t="e">
        <f>IF('CONSOMMATIONS FACTURES'!AT89+#REF!+#REF!+#REF!=0,"",'CONSOMMATIONS FACTURES'!AT89+#REF!+#REF!+#REF!)</f>
        <v>#REF!</v>
      </c>
      <c r="Y81" s="35" t="e">
        <f>IF('CONSOMMATIONS FACTURES'!AU89+#REF!+#REF!+#REF!=0,"",'CONSOMMATIONS FACTURES'!AU89+#REF!+#REF!+#REF!)</f>
        <v>#REF!</v>
      </c>
      <c r="Z81" s="35" t="e">
        <f>IF('CONSOMMATIONS FACTURES'!AV89+#REF!+#REF!+#REF!=0,"",'CONSOMMATIONS FACTURES'!AV89+#REF!+#REF!+#REF!)</f>
        <v>#REF!</v>
      </c>
      <c r="AA81" s="35" t="e">
        <f>IF('CONSOMMATIONS FACTURES'!AW89+#REF!+#REF!+#REF!=0,"",'CONSOMMATIONS FACTURES'!AW89+#REF!+#REF!+#REF!)</f>
        <v>#REF!</v>
      </c>
      <c r="AB81" s="35" t="e">
        <f>IF('CONSOMMATIONS FACTURES'!AX89+#REF!+#REF!+#REF!=0,"",'CONSOMMATIONS FACTURES'!AX89+#REF!+#REF!+#REF!)</f>
        <v>#REF!</v>
      </c>
      <c r="AC81" s="52"/>
      <c r="AD81" s="56" t="str">
        <f t="shared" si="24"/>
        <v/>
      </c>
      <c r="AE81" s="56" t="e">
        <f t="shared" si="13"/>
        <v>#REF!</v>
      </c>
      <c r="AF81" s="57" t="e">
        <f t="shared" si="14"/>
        <v>#REF!</v>
      </c>
      <c r="AG81" s="57" t="e">
        <f t="shared" si="15"/>
        <v>#REF!</v>
      </c>
      <c r="AH81" s="57" t="e">
        <f t="shared" si="16"/>
        <v>#REF!</v>
      </c>
      <c r="AI81" s="57" t="e">
        <f t="shared" si="17"/>
        <v>#REF!</v>
      </c>
      <c r="AJ81" s="57" t="e">
        <f t="shared" si="18"/>
        <v>#REF!</v>
      </c>
      <c r="AK81" s="57" t="e">
        <f t="shared" si="19"/>
        <v>#REF!</v>
      </c>
      <c r="AL81" s="57" t="e">
        <f t="shared" si="20"/>
        <v>#REF!</v>
      </c>
      <c r="AM81" s="57" t="e">
        <f t="shared" si="21"/>
        <v>#REF!</v>
      </c>
      <c r="AN81" s="57" t="e">
        <f t="shared" si="22"/>
        <v>#REF!</v>
      </c>
      <c r="AO81" s="57" t="e">
        <f t="shared" si="23"/>
        <v>#REF!</v>
      </c>
      <c r="AP81" s="13" t="str">
        <f t="shared" si="25"/>
        <v/>
      </c>
    </row>
    <row r="82" spans="1:42" ht="9.9499999999999993" customHeight="1" x14ac:dyDescent="0.25">
      <c r="A82" s="28"/>
      <c r="B82" s="16" t="str">
        <f>IF(PATRIMOINE!B25="","",PATRIMOINE!B25)</f>
        <v/>
      </c>
      <c r="C82" s="11" t="str">
        <f>IF(PATRIMOINE!C25="","",PATRIMOINE!C25)</f>
        <v/>
      </c>
      <c r="D82" s="11" t="str">
        <f>IF(PATRIMOINE!D25="","",PATRIMOINE!D25)</f>
        <v/>
      </c>
      <c r="E82" s="45" t="str">
        <f>IF(PATRIMOINE!E25="","",PATRIMOINE!E25)</f>
        <v/>
      </c>
      <c r="F82" s="45" t="str">
        <f>IF(PATRIMOINE!J25="","",PATRIMOINE!J25)</f>
        <v/>
      </c>
      <c r="G82" s="25" t="e">
        <f>IF('CONSOMMATIONS FACTURES'!F120+#REF!+#REF!+#REF!=0,"",'CONSOMMATIONS FACTURES'!F120+#REF!+#REF!+#REF!)</f>
        <v>#REF!</v>
      </c>
      <c r="H82" s="25" t="e">
        <f>IF('CONSOMMATIONS FACTURES'!G120+#REF!+#REF!+#REF!=0,"",'CONSOMMATIONS FACTURES'!G120+#REF!+#REF!+#REF!)</f>
        <v>#REF!</v>
      </c>
      <c r="I82" s="25" t="e">
        <f>IF('CONSOMMATIONS FACTURES'!H120+#REF!+#REF!+#REF!=0,"",'CONSOMMATIONS FACTURES'!H120+#REF!+#REF!+#REF!)</f>
        <v>#REF!</v>
      </c>
      <c r="J82" s="25" t="e">
        <f>IF('CONSOMMATIONS FACTURES'!I120+#REF!+#REF!+#REF!=0,"",'CONSOMMATIONS FACTURES'!I120+#REF!+#REF!+#REF!)</f>
        <v>#REF!</v>
      </c>
      <c r="K82" s="25" t="e">
        <f>IF('CONSOMMATIONS FACTURES'!J120+#REF!+#REF!+#REF!=0,"",'CONSOMMATIONS FACTURES'!J120+#REF!+#REF!+#REF!)</f>
        <v>#REF!</v>
      </c>
      <c r="L82" s="25" t="e">
        <f>IF('CONSOMMATIONS FACTURES'!K120+#REF!+#REF!+#REF!=0,"",'CONSOMMATIONS FACTURES'!K120+#REF!+#REF!+#REF!)</f>
        <v>#REF!</v>
      </c>
      <c r="M82" s="25" t="e">
        <f>IF('CONSOMMATIONS FACTURES'!L120+#REF!+#REF!+#REF!=0,"",'CONSOMMATIONS FACTURES'!L120+#REF!+#REF!+#REF!)</f>
        <v>#REF!</v>
      </c>
      <c r="N82" s="25" t="e">
        <f>IF('CONSOMMATIONS FACTURES'!M120+#REF!+#REF!+#REF!=0,"",'CONSOMMATIONS FACTURES'!M120+#REF!+#REF!+#REF!)</f>
        <v>#REF!</v>
      </c>
      <c r="O82" s="25" t="e">
        <f>IF('CONSOMMATIONS FACTURES'!N120+#REF!+#REF!+#REF!=0,"",'CONSOMMATIONS FACTURES'!N120+#REF!+#REF!+#REF!)</f>
        <v>#REF!</v>
      </c>
      <c r="P82" s="25" t="e">
        <f>IF('CONSOMMATIONS FACTURES'!O120+#REF!+#REF!+#REF!=0,"",'CONSOMMATIONS FACTURES'!O120+#REF!+#REF!+#REF!)</f>
        <v>#REF!</v>
      </c>
      <c r="Q82" s="25" t="e">
        <f>IF('CONSOMMATIONS FACTURES'!P120+#REF!+#REF!+#REF!=0,"",'CONSOMMATIONS FACTURES'!P120+#REF!+#REF!+#REF!)</f>
        <v>#REF!</v>
      </c>
      <c r="R82" s="35" t="e">
        <f>IF('CONSOMMATIONS FACTURES'!AN90+#REF!+#REF!+#REF!=0,"",'CONSOMMATIONS FACTURES'!AN90+#REF!+#REF!+#REF!)</f>
        <v>#REF!</v>
      </c>
      <c r="S82" s="35" t="e">
        <f>IF('CONSOMMATIONS FACTURES'!AO90+#REF!+#REF!+#REF!=0,"",'CONSOMMATIONS FACTURES'!AO90+#REF!+#REF!+#REF!)</f>
        <v>#REF!</v>
      </c>
      <c r="T82" s="35" t="e">
        <f>IF('CONSOMMATIONS FACTURES'!AP90+#REF!+#REF!+#REF!=0,"",'CONSOMMATIONS FACTURES'!AP90+#REF!+#REF!+#REF!)</f>
        <v>#REF!</v>
      </c>
      <c r="U82" s="35" t="e">
        <f>IF('CONSOMMATIONS FACTURES'!AQ90+#REF!+#REF!+#REF!=0,"",'CONSOMMATIONS FACTURES'!AQ90+#REF!+#REF!+#REF!)</f>
        <v>#REF!</v>
      </c>
      <c r="V82" s="35" t="e">
        <f>IF('CONSOMMATIONS FACTURES'!AR90+#REF!+#REF!+#REF!=0,"",'CONSOMMATIONS FACTURES'!AR90+#REF!+#REF!+#REF!)</f>
        <v>#REF!</v>
      </c>
      <c r="W82" s="35" t="e">
        <f>IF('CONSOMMATIONS FACTURES'!AS90+#REF!+#REF!+#REF!=0,"",'CONSOMMATIONS FACTURES'!AS90+#REF!+#REF!+#REF!)</f>
        <v>#REF!</v>
      </c>
      <c r="X82" s="35" t="e">
        <f>IF('CONSOMMATIONS FACTURES'!AT90+#REF!+#REF!+#REF!=0,"",'CONSOMMATIONS FACTURES'!AT90+#REF!+#REF!+#REF!)</f>
        <v>#REF!</v>
      </c>
      <c r="Y82" s="35" t="e">
        <f>IF('CONSOMMATIONS FACTURES'!AU90+#REF!+#REF!+#REF!=0,"",'CONSOMMATIONS FACTURES'!AU90+#REF!+#REF!+#REF!)</f>
        <v>#REF!</v>
      </c>
      <c r="Z82" s="35" t="e">
        <f>IF('CONSOMMATIONS FACTURES'!AV90+#REF!+#REF!+#REF!=0,"",'CONSOMMATIONS FACTURES'!AV90+#REF!+#REF!+#REF!)</f>
        <v>#REF!</v>
      </c>
      <c r="AA82" s="35" t="e">
        <f>IF('CONSOMMATIONS FACTURES'!AW90+#REF!+#REF!+#REF!=0,"",'CONSOMMATIONS FACTURES'!AW90+#REF!+#REF!+#REF!)</f>
        <v>#REF!</v>
      </c>
      <c r="AB82" s="35" t="e">
        <f>IF('CONSOMMATIONS FACTURES'!AX90+#REF!+#REF!+#REF!=0,"",'CONSOMMATIONS FACTURES'!AX90+#REF!+#REF!+#REF!)</f>
        <v>#REF!</v>
      </c>
      <c r="AC82" s="52"/>
      <c r="AD82" s="56" t="str">
        <f t="shared" si="24"/>
        <v/>
      </c>
      <c r="AE82" s="56" t="e">
        <f t="shared" si="13"/>
        <v>#REF!</v>
      </c>
      <c r="AF82" s="57" t="e">
        <f t="shared" si="14"/>
        <v>#REF!</v>
      </c>
      <c r="AG82" s="57" t="e">
        <f t="shared" si="15"/>
        <v>#REF!</v>
      </c>
      <c r="AH82" s="57" t="e">
        <f t="shared" si="16"/>
        <v>#REF!</v>
      </c>
      <c r="AI82" s="57" t="e">
        <f t="shared" si="17"/>
        <v>#REF!</v>
      </c>
      <c r="AJ82" s="57" t="e">
        <f t="shared" si="18"/>
        <v>#REF!</v>
      </c>
      <c r="AK82" s="57" t="e">
        <f t="shared" si="19"/>
        <v>#REF!</v>
      </c>
      <c r="AL82" s="57" t="e">
        <f t="shared" si="20"/>
        <v>#REF!</v>
      </c>
      <c r="AM82" s="57" t="e">
        <f t="shared" si="21"/>
        <v>#REF!</v>
      </c>
      <c r="AN82" s="57" t="e">
        <f t="shared" si="22"/>
        <v>#REF!</v>
      </c>
      <c r="AO82" s="57" t="e">
        <f t="shared" si="23"/>
        <v>#REF!</v>
      </c>
      <c r="AP82" s="13" t="str">
        <f t="shared" si="25"/>
        <v/>
      </c>
    </row>
    <row r="83" spans="1:42" ht="9.9499999999999993" customHeight="1" x14ac:dyDescent="0.25">
      <c r="A83" s="28"/>
      <c r="B83" s="16" t="str">
        <f>IF(PATRIMOINE!B26="","",PATRIMOINE!B26)</f>
        <v/>
      </c>
      <c r="C83" s="11" t="str">
        <f>IF(PATRIMOINE!C26="","",PATRIMOINE!C26)</f>
        <v/>
      </c>
      <c r="D83" s="11" t="str">
        <f>IF(PATRIMOINE!D26="","",PATRIMOINE!D26)</f>
        <v/>
      </c>
      <c r="E83" s="45" t="str">
        <f>IF(PATRIMOINE!E26="","",PATRIMOINE!E26)</f>
        <v/>
      </c>
      <c r="F83" s="45" t="str">
        <f>IF(PATRIMOINE!J26="","",PATRIMOINE!J26)</f>
        <v/>
      </c>
      <c r="G83" s="25" t="e">
        <f>IF('CONSOMMATIONS FACTURES'!F122+#REF!+#REF!+#REF!=0,"",'CONSOMMATIONS FACTURES'!F122+#REF!+#REF!+#REF!)</f>
        <v>#REF!</v>
      </c>
      <c r="H83" s="25" t="e">
        <f>IF('CONSOMMATIONS FACTURES'!G122+#REF!+#REF!+#REF!=0,"",'CONSOMMATIONS FACTURES'!G122+#REF!+#REF!+#REF!)</f>
        <v>#REF!</v>
      </c>
      <c r="I83" s="25" t="e">
        <f>IF('CONSOMMATIONS FACTURES'!H122+#REF!+#REF!+#REF!=0,"",'CONSOMMATIONS FACTURES'!H122+#REF!+#REF!+#REF!)</f>
        <v>#REF!</v>
      </c>
      <c r="J83" s="25" t="e">
        <f>IF('CONSOMMATIONS FACTURES'!I122+#REF!+#REF!+#REF!=0,"",'CONSOMMATIONS FACTURES'!I122+#REF!+#REF!+#REF!)</f>
        <v>#REF!</v>
      </c>
      <c r="K83" s="25" t="e">
        <f>IF('CONSOMMATIONS FACTURES'!J122+#REF!+#REF!+#REF!=0,"",'CONSOMMATIONS FACTURES'!J122+#REF!+#REF!+#REF!)</f>
        <v>#REF!</v>
      </c>
      <c r="L83" s="25" t="e">
        <f>IF('CONSOMMATIONS FACTURES'!K122+#REF!+#REF!+#REF!=0,"",'CONSOMMATIONS FACTURES'!K122+#REF!+#REF!+#REF!)</f>
        <v>#REF!</v>
      </c>
      <c r="M83" s="25" t="e">
        <f>IF('CONSOMMATIONS FACTURES'!L122+#REF!+#REF!+#REF!=0,"",'CONSOMMATIONS FACTURES'!L122+#REF!+#REF!+#REF!)</f>
        <v>#REF!</v>
      </c>
      <c r="N83" s="25" t="e">
        <f>IF('CONSOMMATIONS FACTURES'!M122+#REF!+#REF!+#REF!=0,"",'CONSOMMATIONS FACTURES'!M122+#REF!+#REF!+#REF!)</f>
        <v>#REF!</v>
      </c>
      <c r="O83" s="25" t="e">
        <f>IF('CONSOMMATIONS FACTURES'!N122+#REF!+#REF!+#REF!=0,"",'CONSOMMATIONS FACTURES'!N122+#REF!+#REF!+#REF!)</f>
        <v>#REF!</v>
      </c>
      <c r="P83" s="25" t="e">
        <f>IF('CONSOMMATIONS FACTURES'!O122+#REF!+#REF!+#REF!=0,"",'CONSOMMATIONS FACTURES'!O122+#REF!+#REF!+#REF!)</f>
        <v>#REF!</v>
      </c>
      <c r="Q83" s="25" t="e">
        <f>IF('CONSOMMATIONS FACTURES'!P122+#REF!+#REF!+#REF!=0,"",'CONSOMMATIONS FACTURES'!P122+#REF!+#REF!+#REF!)</f>
        <v>#REF!</v>
      </c>
      <c r="R83" s="35" t="e">
        <f>IF('CONSOMMATIONS FACTURES'!AN98+#REF!+#REF!+#REF!=0,"",'CONSOMMATIONS FACTURES'!AN98+#REF!+#REF!+#REF!)</f>
        <v>#REF!</v>
      </c>
      <c r="S83" s="35" t="e">
        <f>IF('CONSOMMATIONS FACTURES'!AO98+#REF!+#REF!+#REF!=0,"",'CONSOMMATIONS FACTURES'!AO98+#REF!+#REF!+#REF!)</f>
        <v>#REF!</v>
      </c>
      <c r="T83" s="35" t="e">
        <f>IF('CONSOMMATIONS FACTURES'!AP98+#REF!+#REF!+#REF!=0,"",'CONSOMMATIONS FACTURES'!AP98+#REF!+#REF!+#REF!)</f>
        <v>#REF!</v>
      </c>
      <c r="U83" s="35" t="e">
        <f>IF('CONSOMMATIONS FACTURES'!AQ98+#REF!+#REF!+#REF!=0,"",'CONSOMMATIONS FACTURES'!AQ98+#REF!+#REF!+#REF!)</f>
        <v>#REF!</v>
      </c>
      <c r="V83" s="35" t="e">
        <f>IF('CONSOMMATIONS FACTURES'!AR98+#REF!+#REF!+#REF!=0,"",'CONSOMMATIONS FACTURES'!AR98+#REF!+#REF!+#REF!)</f>
        <v>#REF!</v>
      </c>
      <c r="W83" s="35" t="e">
        <f>IF('CONSOMMATIONS FACTURES'!AS98+#REF!+#REF!+#REF!=0,"",'CONSOMMATIONS FACTURES'!AS98+#REF!+#REF!+#REF!)</f>
        <v>#REF!</v>
      </c>
      <c r="X83" s="35" t="e">
        <f>IF('CONSOMMATIONS FACTURES'!AT98+#REF!+#REF!+#REF!=0,"",'CONSOMMATIONS FACTURES'!AT98+#REF!+#REF!+#REF!)</f>
        <v>#REF!</v>
      </c>
      <c r="Y83" s="35" t="e">
        <f>IF('CONSOMMATIONS FACTURES'!AU98+#REF!+#REF!+#REF!=0,"",'CONSOMMATIONS FACTURES'!AU98+#REF!+#REF!+#REF!)</f>
        <v>#REF!</v>
      </c>
      <c r="Z83" s="35" t="e">
        <f>IF('CONSOMMATIONS FACTURES'!AV98+#REF!+#REF!+#REF!=0,"",'CONSOMMATIONS FACTURES'!AV98+#REF!+#REF!+#REF!)</f>
        <v>#REF!</v>
      </c>
      <c r="AA83" s="35" t="e">
        <f>IF('CONSOMMATIONS FACTURES'!AW98+#REF!+#REF!+#REF!=0,"",'CONSOMMATIONS FACTURES'!AW98+#REF!+#REF!+#REF!)</f>
        <v>#REF!</v>
      </c>
      <c r="AB83" s="35" t="e">
        <f>IF('CONSOMMATIONS FACTURES'!AX98+#REF!+#REF!+#REF!=0,"",'CONSOMMATIONS FACTURES'!AX98+#REF!+#REF!+#REF!)</f>
        <v>#REF!</v>
      </c>
      <c r="AC83" s="52"/>
      <c r="AD83" s="56" t="str">
        <f t="shared" si="24"/>
        <v/>
      </c>
      <c r="AE83" s="56" t="e">
        <f t="shared" si="13"/>
        <v>#REF!</v>
      </c>
      <c r="AF83" s="57" t="e">
        <f t="shared" si="14"/>
        <v>#REF!</v>
      </c>
      <c r="AG83" s="57" t="e">
        <f t="shared" si="15"/>
        <v>#REF!</v>
      </c>
      <c r="AH83" s="57" t="e">
        <f t="shared" si="16"/>
        <v>#REF!</v>
      </c>
      <c r="AI83" s="57" t="e">
        <f t="shared" si="17"/>
        <v>#REF!</v>
      </c>
      <c r="AJ83" s="57" t="e">
        <f t="shared" si="18"/>
        <v>#REF!</v>
      </c>
      <c r="AK83" s="57" t="e">
        <f t="shared" si="19"/>
        <v>#REF!</v>
      </c>
      <c r="AL83" s="57" t="e">
        <f t="shared" si="20"/>
        <v>#REF!</v>
      </c>
      <c r="AM83" s="57" t="e">
        <f t="shared" si="21"/>
        <v>#REF!</v>
      </c>
      <c r="AN83" s="57" t="e">
        <f t="shared" si="22"/>
        <v>#REF!</v>
      </c>
      <c r="AO83" s="57" t="e">
        <f t="shared" si="23"/>
        <v>#REF!</v>
      </c>
      <c r="AP83" s="13" t="str">
        <f t="shared" si="25"/>
        <v/>
      </c>
    </row>
    <row r="84" spans="1:42" ht="9.9499999999999993" customHeight="1" x14ac:dyDescent="0.25">
      <c r="A84" s="28"/>
      <c r="B84" s="16" t="str">
        <f>IF(PATRIMOINE!B27="","",PATRIMOINE!B27)</f>
        <v/>
      </c>
      <c r="C84" s="11" t="str">
        <f>IF(PATRIMOINE!C27="","",PATRIMOINE!C27)</f>
        <v/>
      </c>
      <c r="D84" s="11" t="str">
        <f>IF(PATRIMOINE!D27="","",PATRIMOINE!D27)</f>
        <v/>
      </c>
      <c r="E84" s="45" t="str">
        <f>IF(PATRIMOINE!E27="","",PATRIMOINE!E27)</f>
        <v/>
      </c>
      <c r="F84" s="45" t="str">
        <f>IF(PATRIMOINE!J27="","",PATRIMOINE!J27)</f>
        <v/>
      </c>
      <c r="G84" s="25" t="e">
        <f>IF('CONSOMMATIONS FACTURES'!F130+#REF!+#REF!+#REF!=0,"",'CONSOMMATIONS FACTURES'!F130+#REF!+#REF!+#REF!)</f>
        <v>#REF!</v>
      </c>
      <c r="H84" s="25" t="e">
        <f>IF('CONSOMMATIONS FACTURES'!G130+#REF!+#REF!+#REF!=0,"",'CONSOMMATIONS FACTURES'!G130+#REF!+#REF!+#REF!)</f>
        <v>#REF!</v>
      </c>
      <c r="I84" s="25" t="e">
        <f>IF('CONSOMMATIONS FACTURES'!H130+#REF!+#REF!+#REF!=0,"",'CONSOMMATIONS FACTURES'!H130+#REF!+#REF!+#REF!)</f>
        <v>#REF!</v>
      </c>
      <c r="J84" s="25" t="e">
        <f>IF('CONSOMMATIONS FACTURES'!I130+#REF!+#REF!+#REF!=0,"",'CONSOMMATIONS FACTURES'!I130+#REF!+#REF!+#REF!)</f>
        <v>#REF!</v>
      </c>
      <c r="K84" s="25" t="e">
        <f>IF('CONSOMMATIONS FACTURES'!J130+#REF!+#REF!+#REF!=0,"",'CONSOMMATIONS FACTURES'!J130+#REF!+#REF!+#REF!)</f>
        <v>#REF!</v>
      </c>
      <c r="L84" s="25" t="e">
        <f>IF('CONSOMMATIONS FACTURES'!K130+#REF!+#REF!+#REF!=0,"",'CONSOMMATIONS FACTURES'!K130+#REF!+#REF!+#REF!)</f>
        <v>#REF!</v>
      </c>
      <c r="M84" s="25" t="e">
        <f>IF('CONSOMMATIONS FACTURES'!L130+#REF!+#REF!+#REF!=0,"",'CONSOMMATIONS FACTURES'!L130+#REF!+#REF!+#REF!)</f>
        <v>#REF!</v>
      </c>
      <c r="N84" s="25" t="e">
        <f>IF('CONSOMMATIONS FACTURES'!M130+#REF!+#REF!+#REF!=0,"",'CONSOMMATIONS FACTURES'!M130+#REF!+#REF!+#REF!)</f>
        <v>#REF!</v>
      </c>
      <c r="O84" s="25" t="e">
        <f>IF('CONSOMMATIONS FACTURES'!N130+#REF!+#REF!+#REF!=0,"",'CONSOMMATIONS FACTURES'!N130+#REF!+#REF!+#REF!)</f>
        <v>#REF!</v>
      </c>
      <c r="P84" s="25" t="e">
        <f>IF('CONSOMMATIONS FACTURES'!O130+#REF!+#REF!+#REF!=0,"",'CONSOMMATIONS FACTURES'!O130+#REF!+#REF!+#REF!)</f>
        <v>#REF!</v>
      </c>
      <c r="Q84" s="25" t="e">
        <f>IF('CONSOMMATIONS FACTURES'!P130+#REF!+#REF!+#REF!=0,"",'CONSOMMATIONS FACTURES'!P130+#REF!+#REF!+#REF!)</f>
        <v>#REF!</v>
      </c>
      <c r="R84" s="35" t="e">
        <f>IF('CONSOMMATIONS FACTURES'!AN100+#REF!+#REF!+#REF!=0,"",'CONSOMMATIONS FACTURES'!AN100+#REF!+#REF!+#REF!)</f>
        <v>#REF!</v>
      </c>
      <c r="S84" s="35" t="e">
        <f>IF('CONSOMMATIONS FACTURES'!AO100+#REF!+#REF!+#REF!=0,"",'CONSOMMATIONS FACTURES'!AO100+#REF!+#REF!+#REF!)</f>
        <v>#REF!</v>
      </c>
      <c r="T84" s="35" t="e">
        <f>IF('CONSOMMATIONS FACTURES'!AP100+#REF!+#REF!+#REF!=0,"",'CONSOMMATIONS FACTURES'!AP100+#REF!+#REF!+#REF!)</f>
        <v>#REF!</v>
      </c>
      <c r="U84" s="35" t="e">
        <f>IF('CONSOMMATIONS FACTURES'!AQ100+#REF!+#REF!+#REF!=0,"",'CONSOMMATIONS FACTURES'!AQ100+#REF!+#REF!+#REF!)</f>
        <v>#REF!</v>
      </c>
      <c r="V84" s="35" t="e">
        <f>IF('CONSOMMATIONS FACTURES'!AR100+#REF!+#REF!+#REF!=0,"",'CONSOMMATIONS FACTURES'!AR100+#REF!+#REF!+#REF!)</f>
        <v>#REF!</v>
      </c>
      <c r="W84" s="35" t="e">
        <f>IF('CONSOMMATIONS FACTURES'!AS100+#REF!+#REF!+#REF!=0,"",'CONSOMMATIONS FACTURES'!AS100+#REF!+#REF!+#REF!)</f>
        <v>#REF!</v>
      </c>
      <c r="X84" s="35" t="e">
        <f>IF('CONSOMMATIONS FACTURES'!AT100+#REF!+#REF!+#REF!=0,"",'CONSOMMATIONS FACTURES'!AT100+#REF!+#REF!+#REF!)</f>
        <v>#REF!</v>
      </c>
      <c r="Y84" s="35" t="e">
        <f>IF('CONSOMMATIONS FACTURES'!AU100+#REF!+#REF!+#REF!=0,"",'CONSOMMATIONS FACTURES'!AU100+#REF!+#REF!+#REF!)</f>
        <v>#REF!</v>
      </c>
      <c r="Z84" s="35" t="e">
        <f>IF('CONSOMMATIONS FACTURES'!AV100+#REF!+#REF!+#REF!=0,"",'CONSOMMATIONS FACTURES'!AV100+#REF!+#REF!+#REF!)</f>
        <v>#REF!</v>
      </c>
      <c r="AA84" s="35" t="e">
        <f>IF('CONSOMMATIONS FACTURES'!AW100+#REF!+#REF!+#REF!=0,"",'CONSOMMATIONS FACTURES'!AW100+#REF!+#REF!+#REF!)</f>
        <v>#REF!</v>
      </c>
      <c r="AB84" s="35" t="e">
        <f>IF('CONSOMMATIONS FACTURES'!AX100+#REF!+#REF!+#REF!=0,"",'CONSOMMATIONS FACTURES'!AX100+#REF!+#REF!+#REF!)</f>
        <v>#REF!</v>
      </c>
      <c r="AC84" s="52"/>
      <c r="AD84" s="56" t="str">
        <f t="shared" si="24"/>
        <v/>
      </c>
      <c r="AE84" s="56" t="e">
        <f t="shared" si="13"/>
        <v>#REF!</v>
      </c>
      <c r="AF84" s="57" t="e">
        <f t="shared" si="14"/>
        <v>#REF!</v>
      </c>
      <c r="AG84" s="57" t="e">
        <f t="shared" si="15"/>
        <v>#REF!</v>
      </c>
      <c r="AH84" s="57" t="e">
        <f t="shared" si="16"/>
        <v>#REF!</v>
      </c>
      <c r="AI84" s="57" t="e">
        <f t="shared" si="17"/>
        <v>#REF!</v>
      </c>
      <c r="AJ84" s="57" t="e">
        <f t="shared" si="18"/>
        <v>#REF!</v>
      </c>
      <c r="AK84" s="57" t="e">
        <f t="shared" si="19"/>
        <v>#REF!</v>
      </c>
      <c r="AL84" s="57" t="e">
        <f t="shared" si="20"/>
        <v>#REF!</v>
      </c>
      <c r="AM84" s="57" t="e">
        <f t="shared" si="21"/>
        <v>#REF!</v>
      </c>
      <c r="AN84" s="57" t="e">
        <f t="shared" si="22"/>
        <v>#REF!</v>
      </c>
      <c r="AO84" s="57" t="e">
        <f t="shared" si="23"/>
        <v>#REF!</v>
      </c>
      <c r="AP84" s="13" t="str">
        <f t="shared" si="25"/>
        <v/>
      </c>
    </row>
    <row r="85" spans="1:42" ht="9.9499999999999993" customHeight="1" x14ac:dyDescent="0.25">
      <c r="A85" s="28"/>
      <c r="B85" s="16" t="str">
        <f>IF(PATRIMOINE!B28="","",PATRIMOINE!B28)</f>
        <v/>
      </c>
      <c r="C85" s="11" t="str">
        <f>IF(PATRIMOINE!C28="","",PATRIMOINE!C28)</f>
        <v/>
      </c>
      <c r="D85" s="11" t="str">
        <f>IF(PATRIMOINE!D28="","",PATRIMOINE!D28)</f>
        <v/>
      </c>
      <c r="E85" s="45" t="str">
        <f>IF(PATRIMOINE!E28="","",PATRIMOINE!E28)</f>
        <v/>
      </c>
      <c r="F85" s="45" t="str">
        <f>IF(PATRIMOINE!J28="","",PATRIMOINE!J28)</f>
        <v/>
      </c>
      <c r="G85" s="25" t="e">
        <f>IF('CONSOMMATIONS FACTURES'!F131+#REF!+#REF!+#REF!=0,"",'CONSOMMATIONS FACTURES'!F131+#REF!+#REF!+#REF!)</f>
        <v>#VALUE!</v>
      </c>
      <c r="H85" s="25" t="e">
        <f>IF('CONSOMMATIONS FACTURES'!G131+#REF!+#REF!+#REF!=0,"",'CONSOMMATIONS FACTURES'!G131+#REF!+#REF!+#REF!)</f>
        <v>#REF!</v>
      </c>
      <c r="I85" s="25" t="e">
        <f>IF('CONSOMMATIONS FACTURES'!H131+#REF!+#REF!+#REF!=0,"",'CONSOMMATIONS FACTURES'!H131+#REF!+#REF!+#REF!)</f>
        <v>#REF!</v>
      </c>
      <c r="J85" s="25" t="e">
        <f>IF('CONSOMMATIONS FACTURES'!I131+#REF!+#REF!+#REF!=0,"",'CONSOMMATIONS FACTURES'!I131+#REF!+#REF!+#REF!)</f>
        <v>#REF!</v>
      </c>
      <c r="K85" s="25" t="e">
        <f>IF('CONSOMMATIONS FACTURES'!J131+#REF!+#REF!+#REF!=0,"",'CONSOMMATIONS FACTURES'!J131+#REF!+#REF!+#REF!)</f>
        <v>#REF!</v>
      </c>
      <c r="L85" s="25" t="e">
        <f>IF('CONSOMMATIONS FACTURES'!K131+#REF!+#REF!+#REF!=0,"",'CONSOMMATIONS FACTURES'!K131+#REF!+#REF!+#REF!)</f>
        <v>#REF!</v>
      </c>
      <c r="M85" s="25" t="e">
        <f>IF('CONSOMMATIONS FACTURES'!L131+#REF!+#REF!+#REF!=0,"",'CONSOMMATIONS FACTURES'!L131+#REF!+#REF!+#REF!)</f>
        <v>#REF!</v>
      </c>
      <c r="N85" s="25" t="e">
        <f>IF('CONSOMMATIONS FACTURES'!M131+#REF!+#REF!+#REF!=0,"",'CONSOMMATIONS FACTURES'!M131+#REF!+#REF!+#REF!)</f>
        <v>#REF!</v>
      </c>
      <c r="O85" s="25" t="e">
        <f>IF('CONSOMMATIONS FACTURES'!N131+#REF!+#REF!+#REF!=0,"",'CONSOMMATIONS FACTURES'!N131+#REF!+#REF!+#REF!)</f>
        <v>#REF!</v>
      </c>
      <c r="P85" s="25" t="e">
        <f>IF('CONSOMMATIONS FACTURES'!O131+#REF!+#REF!+#REF!=0,"",'CONSOMMATIONS FACTURES'!O131+#REF!+#REF!+#REF!)</f>
        <v>#REF!</v>
      </c>
      <c r="Q85" s="25" t="e">
        <f>IF('CONSOMMATIONS FACTURES'!P131+#REF!+#REF!+#REF!=0,"",'CONSOMMATIONS FACTURES'!P131+#REF!+#REF!+#REF!)</f>
        <v>#REF!</v>
      </c>
      <c r="R85" s="35" t="e">
        <f>IF('CONSOMMATIONS FACTURES'!AN101+#REF!+#REF!+#REF!=0,"",'CONSOMMATIONS FACTURES'!AN101+#REF!+#REF!+#REF!)</f>
        <v>#REF!</v>
      </c>
      <c r="S85" s="35" t="e">
        <f>IF('CONSOMMATIONS FACTURES'!AO101+#REF!+#REF!+#REF!=0,"",'CONSOMMATIONS FACTURES'!AO101+#REF!+#REF!+#REF!)</f>
        <v>#REF!</v>
      </c>
      <c r="T85" s="35" t="e">
        <f>IF('CONSOMMATIONS FACTURES'!AP101+#REF!+#REF!+#REF!=0,"",'CONSOMMATIONS FACTURES'!AP101+#REF!+#REF!+#REF!)</f>
        <v>#REF!</v>
      </c>
      <c r="U85" s="35" t="e">
        <f>IF('CONSOMMATIONS FACTURES'!AQ101+#REF!+#REF!+#REF!=0,"",'CONSOMMATIONS FACTURES'!AQ101+#REF!+#REF!+#REF!)</f>
        <v>#REF!</v>
      </c>
      <c r="V85" s="35" t="e">
        <f>IF('CONSOMMATIONS FACTURES'!AR101+#REF!+#REF!+#REF!=0,"",'CONSOMMATIONS FACTURES'!AR101+#REF!+#REF!+#REF!)</f>
        <v>#REF!</v>
      </c>
      <c r="W85" s="35" t="e">
        <f>IF('CONSOMMATIONS FACTURES'!AS101+#REF!+#REF!+#REF!=0,"",'CONSOMMATIONS FACTURES'!AS101+#REF!+#REF!+#REF!)</f>
        <v>#REF!</v>
      </c>
      <c r="X85" s="35" t="e">
        <f>IF('CONSOMMATIONS FACTURES'!AT101+#REF!+#REF!+#REF!=0,"",'CONSOMMATIONS FACTURES'!AT101+#REF!+#REF!+#REF!)</f>
        <v>#REF!</v>
      </c>
      <c r="Y85" s="35" t="e">
        <f>IF('CONSOMMATIONS FACTURES'!AU101+#REF!+#REF!+#REF!=0,"",'CONSOMMATIONS FACTURES'!AU101+#REF!+#REF!+#REF!)</f>
        <v>#REF!</v>
      </c>
      <c r="Z85" s="35" t="e">
        <f>IF('CONSOMMATIONS FACTURES'!AV101+#REF!+#REF!+#REF!=0,"",'CONSOMMATIONS FACTURES'!AV101+#REF!+#REF!+#REF!)</f>
        <v>#REF!</v>
      </c>
      <c r="AA85" s="35" t="e">
        <f>IF('CONSOMMATIONS FACTURES'!AW101+#REF!+#REF!+#REF!=0,"",'CONSOMMATIONS FACTURES'!AW101+#REF!+#REF!+#REF!)</f>
        <v>#REF!</v>
      </c>
      <c r="AB85" s="35" t="e">
        <f>IF('CONSOMMATIONS FACTURES'!AX101+#REF!+#REF!+#REF!=0,"",'CONSOMMATIONS FACTURES'!AX101+#REF!+#REF!+#REF!)</f>
        <v>#REF!</v>
      </c>
      <c r="AC85" s="52"/>
      <c r="AD85" s="56" t="str">
        <f t="shared" si="24"/>
        <v/>
      </c>
      <c r="AE85" s="56" t="e">
        <f t="shared" si="13"/>
        <v>#VALUE!</v>
      </c>
      <c r="AF85" s="57" t="e">
        <f t="shared" si="14"/>
        <v>#REF!</v>
      </c>
      <c r="AG85" s="57" t="e">
        <f t="shared" si="15"/>
        <v>#REF!</v>
      </c>
      <c r="AH85" s="57" t="e">
        <f t="shared" si="16"/>
        <v>#REF!</v>
      </c>
      <c r="AI85" s="57" t="e">
        <f t="shared" si="17"/>
        <v>#REF!</v>
      </c>
      <c r="AJ85" s="57" t="e">
        <f t="shared" si="18"/>
        <v>#REF!</v>
      </c>
      <c r="AK85" s="57" t="e">
        <f t="shared" si="19"/>
        <v>#REF!</v>
      </c>
      <c r="AL85" s="57" t="e">
        <f t="shared" si="20"/>
        <v>#REF!</v>
      </c>
      <c r="AM85" s="57" t="e">
        <f t="shared" si="21"/>
        <v>#REF!</v>
      </c>
      <c r="AN85" s="57" t="e">
        <f t="shared" si="22"/>
        <v>#REF!</v>
      </c>
      <c r="AO85" s="57" t="e">
        <f t="shared" si="23"/>
        <v>#REF!</v>
      </c>
      <c r="AP85" s="13" t="str">
        <f t="shared" si="25"/>
        <v/>
      </c>
    </row>
    <row r="86" spans="1:42" ht="9.9499999999999993" customHeight="1" x14ac:dyDescent="0.25">
      <c r="A86" s="28"/>
      <c r="B86" s="16" t="str">
        <f>IF(PATRIMOINE!B29="","",PATRIMOINE!B29)</f>
        <v/>
      </c>
      <c r="C86" s="11" t="str">
        <f>IF(PATRIMOINE!C29="","",PATRIMOINE!C29)</f>
        <v/>
      </c>
      <c r="D86" s="11" t="str">
        <f>IF(PATRIMOINE!D29="","",PATRIMOINE!D29)</f>
        <v/>
      </c>
      <c r="E86" s="45" t="str">
        <f>IF(PATRIMOINE!E29="","",PATRIMOINE!E29)</f>
        <v/>
      </c>
      <c r="F86" s="45" t="str">
        <f>IF(PATRIMOINE!J29="","",PATRIMOINE!J29)</f>
        <v/>
      </c>
      <c r="G86" s="25" t="e">
        <f>IF('CONSOMMATIONS FACTURES'!F132+#REF!+#REF!+#REF!=0,"",'CONSOMMATIONS FACTURES'!F132+#REF!+#REF!+#REF!)</f>
        <v>#REF!</v>
      </c>
      <c r="H86" s="25" t="e">
        <f>IF('CONSOMMATIONS FACTURES'!G132+#REF!+#REF!+#REF!=0,"",'CONSOMMATIONS FACTURES'!G132+#REF!+#REF!+#REF!)</f>
        <v>#REF!</v>
      </c>
      <c r="I86" s="25" t="e">
        <f>IF('CONSOMMATIONS FACTURES'!H132+#REF!+#REF!+#REF!=0,"",'CONSOMMATIONS FACTURES'!H132+#REF!+#REF!+#REF!)</f>
        <v>#REF!</v>
      </c>
      <c r="J86" s="25" t="e">
        <f>IF('CONSOMMATIONS FACTURES'!I132+#REF!+#REF!+#REF!=0,"",'CONSOMMATIONS FACTURES'!I132+#REF!+#REF!+#REF!)</f>
        <v>#REF!</v>
      </c>
      <c r="K86" s="25" t="e">
        <f>IF('CONSOMMATIONS FACTURES'!J132+#REF!+#REF!+#REF!=0,"",'CONSOMMATIONS FACTURES'!J132+#REF!+#REF!+#REF!)</f>
        <v>#REF!</v>
      </c>
      <c r="L86" s="25" t="e">
        <f>IF('CONSOMMATIONS FACTURES'!K132+#REF!+#REF!+#REF!=0,"",'CONSOMMATIONS FACTURES'!K132+#REF!+#REF!+#REF!)</f>
        <v>#REF!</v>
      </c>
      <c r="M86" s="25" t="e">
        <f>IF('CONSOMMATIONS FACTURES'!L132+#REF!+#REF!+#REF!=0,"",'CONSOMMATIONS FACTURES'!L132+#REF!+#REF!+#REF!)</f>
        <v>#REF!</v>
      </c>
      <c r="N86" s="25" t="e">
        <f>IF('CONSOMMATIONS FACTURES'!M132+#REF!+#REF!+#REF!=0,"",'CONSOMMATIONS FACTURES'!M132+#REF!+#REF!+#REF!)</f>
        <v>#REF!</v>
      </c>
      <c r="O86" s="25" t="e">
        <f>IF('CONSOMMATIONS FACTURES'!N132+#REF!+#REF!+#REF!=0,"",'CONSOMMATIONS FACTURES'!N132+#REF!+#REF!+#REF!)</f>
        <v>#REF!</v>
      </c>
      <c r="P86" s="25" t="e">
        <f>IF('CONSOMMATIONS FACTURES'!O132+#REF!+#REF!+#REF!=0,"",'CONSOMMATIONS FACTURES'!O132+#REF!+#REF!+#REF!)</f>
        <v>#REF!</v>
      </c>
      <c r="Q86" s="25" t="e">
        <f>IF('CONSOMMATIONS FACTURES'!P132+#REF!+#REF!+#REF!=0,"",'CONSOMMATIONS FACTURES'!P132+#REF!+#REF!+#REF!)</f>
        <v>#REF!</v>
      </c>
      <c r="R86" s="35" t="e">
        <f>IF('CONSOMMATIONS FACTURES'!AN102+#REF!+#REF!+#REF!=0,"",'CONSOMMATIONS FACTURES'!AN102+#REF!+#REF!+#REF!)</f>
        <v>#REF!</v>
      </c>
      <c r="S86" s="35" t="e">
        <f>IF('CONSOMMATIONS FACTURES'!AO102+#REF!+#REF!+#REF!=0,"",'CONSOMMATIONS FACTURES'!AO102+#REF!+#REF!+#REF!)</f>
        <v>#REF!</v>
      </c>
      <c r="T86" s="35" t="e">
        <f>IF('CONSOMMATIONS FACTURES'!AP102+#REF!+#REF!+#REF!=0,"",'CONSOMMATIONS FACTURES'!AP102+#REF!+#REF!+#REF!)</f>
        <v>#REF!</v>
      </c>
      <c r="U86" s="35" t="e">
        <f>IF('CONSOMMATIONS FACTURES'!AQ102+#REF!+#REF!+#REF!=0,"",'CONSOMMATIONS FACTURES'!AQ102+#REF!+#REF!+#REF!)</f>
        <v>#REF!</v>
      </c>
      <c r="V86" s="35" t="e">
        <f>IF('CONSOMMATIONS FACTURES'!AR102+#REF!+#REF!+#REF!=0,"",'CONSOMMATIONS FACTURES'!AR102+#REF!+#REF!+#REF!)</f>
        <v>#REF!</v>
      </c>
      <c r="W86" s="35" t="e">
        <f>IF('CONSOMMATIONS FACTURES'!AS102+#REF!+#REF!+#REF!=0,"",'CONSOMMATIONS FACTURES'!AS102+#REF!+#REF!+#REF!)</f>
        <v>#REF!</v>
      </c>
      <c r="X86" s="35" t="e">
        <f>IF('CONSOMMATIONS FACTURES'!AT102+#REF!+#REF!+#REF!=0,"",'CONSOMMATIONS FACTURES'!AT102+#REF!+#REF!+#REF!)</f>
        <v>#REF!</v>
      </c>
      <c r="Y86" s="35" t="e">
        <f>IF('CONSOMMATIONS FACTURES'!AU102+#REF!+#REF!+#REF!=0,"",'CONSOMMATIONS FACTURES'!AU102+#REF!+#REF!+#REF!)</f>
        <v>#REF!</v>
      </c>
      <c r="Z86" s="35" t="e">
        <f>IF('CONSOMMATIONS FACTURES'!AV102+#REF!+#REF!+#REF!=0,"",'CONSOMMATIONS FACTURES'!AV102+#REF!+#REF!+#REF!)</f>
        <v>#REF!</v>
      </c>
      <c r="AA86" s="35" t="e">
        <f>IF('CONSOMMATIONS FACTURES'!AW102+#REF!+#REF!+#REF!=0,"",'CONSOMMATIONS FACTURES'!AW102+#REF!+#REF!+#REF!)</f>
        <v>#REF!</v>
      </c>
      <c r="AB86" s="35" t="e">
        <f>IF('CONSOMMATIONS FACTURES'!AX102+#REF!+#REF!+#REF!=0,"",'CONSOMMATIONS FACTURES'!AX102+#REF!+#REF!+#REF!)</f>
        <v>#REF!</v>
      </c>
      <c r="AC86" s="52"/>
      <c r="AD86" s="56" t="str">
        <f t="shared" si="24"/>
        <v/>
      </c>
      <c r="AE86" s="56" t="e">
        <f t="shared" si="13"/>
        <v>#REF!</v>
      </c>
      <c r="AF86" s="57" t="e">
        <f t="shared" si="14"/>
        <v>#REF!</v>
      </c>
      <c r="AG86" s="57" t="e">
        <f t="shared" si="15"/>
        <v>#REF!</v>
      </c>
      <c r="AH86" s="57" t="e">
        <f t="shared" si="16"/>
        <v>#REF!</v>
      </c>
      <c r="AI86" s="57" t="e">
        <f t="shared" si="17"/>
        <v>#REF!</v>
      </c>
      <c r="AJ86" s="57" t="e">
        <f t="shared" si="18"/>
        <v>#REF!</v>
      </c>
      <c r="AK86" s="57" t="e">
        <f t="shared" si="19"/>
        <v>#REF!</v>
      </c>
      <c r="AL86" s="57" t="e">
        <f t="shared" si="20"/>
        <v>#REF!</v>
      </c>
      <c r="AM86" s="57" t="e">
        <f t="shared" si="21"/>
        <v>#REF!</v>
      </c>
      <c r="AN86" s="57" t="e">
        <f t="shared" si="22"/>
        <v>#REF!</v>
      </c>
      <c r="AO86" s="57" t="e">
        <f t="shared" si="23"/>
        <v>#REF!</v>
      </c>
      <c r="AP86" s="13" t="str">
        <f t="shared" si="25"/>
        <v/>
      </c>
    </row>
    <row r="87" spans="1:42" ht="9.9499999999999993" customHeight="1" x14ac:dyDescent="0.25">
      <c r="A87" s="28"/>
      <c r="B87" s="16" t="str">
        <f>IF(PATRIMOINE!B30="","",PATRIMOINE!B30)</f>
        <v/>
      </c>
      <c r="C87" s="11" t="str">
        <f>IF(PATRIMOINE!C30="","",PATRIMOINE!C30)</f>
        <v/>
      </c>
      <c r="D87" s="11" t="str">
        <f>IF(PATRIMOINE!D30="","",PATRIMOINE!D30)</f>
        <v/>
      </c>
      <c r="E87" s="45" t="str">
        <f>IF(PATRIMOINE!E30="","",PATRIMOINE!E30)</f>
        <v/>
      </c>
      <c r="F87" s="45" t="str">
        <f>IF(PATRIMOINE!J30="","",PATRIMOINE!J30)</f>
        <v/>
      </c>
      <c r="G87" s="25" t="e">
        <f>IF('CONSOMMATIONS FACTURES'!F133+#REF!+#REF!+#REF!=0,"",'CONSOMMATIONS FACTURES'!F133+#REF!+#REF!+#REF!)</f>
        <v>#REF!</v>
      </c>
      <c r="H87" s="25" t="e">
        <f>IF('CONSOMMATIONS FACTURES'!G133+#REF!+#REF!+#REF!=0,"",'CONSOMMATIONS FACTURES'!G133+#REF!+#REF!+#REF!)</f>
        <v>#REF!</v>
      </c>
      <c r="I87" s="25" t="e">
        <f>IF('CONSOMMATIONS FACTURES'!H133+#REF!+#REF!+#REF!=0,"",'CONSOMMATIONS FACTURES'!H133+#REF!+#REF!+#REF!)</f>
        <v>#REF!</v>
      </c>
      <c r="J87" s="25" t="e">
        <f>IF('CONSOMMATIONS FACTURES'!I133+#REF!+#REF!+#REF!=0,"",'CONSOMMATIONS FACTURES'!I133+#REF!+#REF!+#REF!)</f>
        <v>#REF!</v>
      </c>
      <c r="K87" s="25" t="e">
        <f>IF('CONSOMMATIONS FACTURES'!J133+#REF!+#REF!+#REF!=0,"",'CONSOMMATIONS FACTURES'!J133+#REF!+#REF!+#REF!)</f>
        <v>#REF!</v>
      </c>
      <c r="L87" s="25" t="e">
        <f>IF('CONSOMMATIONS FACTURES'!K133+#REF!+#REF!+#REF!=0,"",'CONSOMMATIONS FACTURES'!K133+#REF!+#REF!+#REF!)</f>
        <v>#REF!</v>
      </c>
      <c r="M87" s="25" t="e">
        <f>IF('CONSOMMATIONS FACTURES'!L133+#REF!+#REF!+#REF!=0,"",'CONSOMMATIONS FACTURES'!L133+#REF!+#REF!+#REF!)</f>
        <v>#REF!</v>
      </c>
      <c r="N87" s="25" t="e">
        <f>IF('CONSOMMATIONS FACTURES'!M133+#REF!+#REF!+#REF!=0,"",'CONSOMMATIONS FACTURES'!M133+#REF!+#REF!+#REF!)</f>
        <v>#REF!</v>
      </c>
      <c r="O87" s="25" t="e">
        <f>IF('CONSOMMATIONS FACTURES'!N133+#REF!+#REF!+#REF!=0,"",'CONSOMMATIONS FACTURES'!N133+#REF!+#REF!+#REF!)</f>
        <v>#REF!</v>
      </c>
      <c r="P87" s="25" t="e">
        <f>IF('CONSOMMATIONS FACTURES'!O133+#REF!+#REF!+#REF!=0,"",'CONSOMMATIONS FACTURES'!O133+#REF!+#REF!+#REF!)</f>
        <v>#REF!</v>
      </c>
      <c r="Q87" s="25" t="e">
        <f>IF('CONSOMMATIONS FACTURES'!P133+#REF!+#REF!+#REF!=0,"",'CONSOMMATIONS FACTURES'!P133+#REF!+#REF!+#REF!)</f>
        <v>#REF!</v>
      </c>
      <c r="R87" s="35" t="e">
        <f>IF('CONSOMMATIONS FACTURES'!AN103+#REF!+#REF!+#REF!=0,"",'CONSOMMATIONS FACTURES'!AN103+#REF!+#REF!+#REF!)</f>
        <v>#REF!</v>
      </c>
      <c r="S87" s="35" t="e">
        <f>IF('CONSOMMATIONS FACTURES'!AO103+#REF!+#REF!+#REF!=0,"",'CONSOMMATIONS FACTURES'!AO103+#REF!+#REF!+#REF!)</f>
        <v>#REF!</v>
      </c>
      <c r="T87" s="35" t="e">
        <f>IF('CONSOMMATIONS FACTURES'!AP103+#REF!+#REF!+#REF!=0,"",'CONSOMMATIONS FACTURES'!AP103+#REF!+#REF!+#REF!)</f>
        <v>#REF!</v>
      </c>
      <c r="U87" s="35" t="e">
        <f>IF('CONSOMMATIONS FACTURES'!AQ103+#REF!+#REF!+#REF!=0,"",'CONSOMMATIONS FACTURES'!AQ103+#REF!+#REF!+#REF!)</f>
        <v>#REF!</v>
      </c>
      <c r="V87" s="35" t="e">
        <f>IF('CONSOMMATIONS FACTURES'!AR103+#REF!+#REF!+#REF!=0,"",'CONSOMMATIONS FACTURES'!AR103+#REF!+#REF!+#REF!)</f>
        <v>#REF!</v>
      </c>
      <c r="W87" s="35" t="e">
        <f>IF('CONSOMMATIONS FACTURES'!AS103+#REF!+#REF!+#REF!=0,"",'CONSOMMATIONS FACTURES'!AS103+#REF!+#REF!+#REF!)</f>
        <v>#REF!</v>
      </c>
      <c r="X87" s="35" t="e">
        <f>IF('CONSOMMATIONS FACTURES'!AT103+#REF!+#REF!+#REF!=0,"",'CONSOMMATIONS FACTURES'!AT103+#REF!+#REF!+#REF!)</f>
        <v>#REF!</v>
      </c>
      <c r="Y87" s="35" t="e">
        <f>IF('CONSOMMATIONS FACTURES'!AU103+#REF!+#REF!+#REF!=0,"",'CONSOMMATIONS FACTURES'!AU103+#REF!+#REF!+#REF!)</f>
        <v>#REF!</v>
      </c>
      <c r="Z87" s="35" t="e">
        <f>IF('CONSOMMATIONS FACTURES'!AV103+#REF!+#REF!+#REF!=0,"",'CONSOMMATIONS FACTURES'!AV103+#REF!+#REF!+#REF!)</f>
        <v>#REF!</v>
      </c>
      <c r="AA87" s="35" t="e">
        <f>IF('CONSOMMATIONS FACTURES'!AW103+#REF!+#REF!+#REF!=0,"",'CONSOMMATIONS FACTURES'!AW103+#REF!+#REF!+#REF!)</f>
        <v>#REF!</v>
      </c>
      <c r="AB87" s="35" t="e">
        <f>IF('CONSOMMATIONS FACTURES'!AX103+#REF!+#REF!+#REF!=0,"",'CONSOMMATIONS FACTURES'!AX103+#REF!+#REF!+#REF!)</f>
        <v>#REF!</v>
      </c>
      <c r="AC87" s="52"/>
      <c r="AD87" s="56" t="str">
        <f t="shared" si="24"/>
        <v/>
      </c>
      <c r="AE87" s="56" t="e">
        <f t="shared" si="13"/>
        <v>#REF!</v>
      </c>
      <c r="AF87" s="57" t="e">
        <f t="shared" si="14"/>
        <v>#REF!</v>
      </c>
      <c r="AG87" s="57" t="e">
        <f t="shared" si="15"/>
        <v>#REF!</v>
      </c>
      <c r="AH87" s="57" t="e">
        <f t="shared" si="16"/>
        <v>#REF!</v>
      </c>
      <c r="AI87" s="57" t="e">
        <f t="shared" si="17"/>
        <v>#REF!</v>
      </c>
      <c r="AJ87" s="57" t="e">
        <f t="shared" si="18"/>
        <v>#REF!</v>
      </c>
      <c r="AK87" s="57" t="e">
        <f t="shared" si="19"/>
        <v>#REF!</v>
      </c>
      <c r="AL87" s="57" t="e">
        <f t="shared" si="20"/>
        <v>#REF!</v>
      </c>
      <c r="AM87" s="57" t="e">
        <f t="shared" si="21"/>
        <v>#REF!</v>
      </c>
      <c r="AN87" s="57" t="e">
        <f t="shared" si="22"/>
        <v>#REF!</v>
      </c>
      <c r="AO87" s="57" t="e">
        <f t="shared" si="23"/>
        <v>#REF!</v>
      </c>
      <c r="AP87" s="13" t="str">
        <f t="shared" si="25"/>
        <v/>
      </c>
    </row>
    <row r="88" spans="1:42" ht="9.9499999999999993" customHeight="1" x14ac:dyDescent="0.25">
      <c r="A88" s="28"/>
      <c r="B88" s="16" t="str">
        <f>IF(PATRIMOINE!B31="","",PATRIMOINE!B31)</f>
        <v/>
      </c>
      <c r="C88" s="11" t="str">
        <f>IF(PATRIMOINE!C31="","",PATRIMOINE!C31)</f>
        <v/>
      </c>
      <c r="D88" s="11" t="str">
        <f>IF(PATRIMOINE!D31="","",PATRIMOINE!D31)</f>
        <v/>
      </c>
      <c r="E88" s="45" t="str">
        <f>IF(PATRIMOINE!E31="","",PATRIMOINE!E31)</f>
        <v/>
      </c>
      <c r="F88" s="45" t="str">
        <f>IF(PATRIMOINE!J31="","",PATRIMOINE!J31)</f>
        <v/>
      </c>
      <c r="G88" s="25" t="e">
        <f>IF('CONSOMMATIONS FACTURES'!F134+#REF!+#REF!+#REF!=0,"",'CONSOMMATIONS FACTURES'!F134+#REF!+#REF!+#REF!)</f>
        <v>#REF!</v>
      </c>
      <c r="H88" s="25" t="e">
        <f>IF('CONSOMMATIONS FACTURES'!G134+#REF!+#REF!+#REF!=0,"",'CONSOMMATIONS FACTURES'!G134+#REF!+#REF!+#REF!)</f>
        <v>#REF!</v>
      </c>
      <c r="I88" s="25" t="e">
        <f>IF('CONSOMMATIONS FACTURES'!H134+#REF!+#REF!+#REF!=0,"",'CONSOMMATIONS FACTURES'!H134+#REF!+#REF!+#REF!)</f>
        <v>#REF!</v>
      </c>
      <c r="J88" s="25" t="e">
        <f>IF('CONSOMMATIONS FACTURES'!I134+#REF!+#REF!+#REF!=0,"",'CONSOMMATIONS FACTURES'!I134+#REF!+#REF!+#REF!)</f>
        <v>#REF!</v>
      </c>
      <c r="K88" s="25" t="e">
        <f>IF('CONSOMMATIONS FACTURES'!J134+#REF!+#REF!+#REF!=0,"",'CONSOMMATIONS FACTURES'!J134+#REF!+#REF!+#REF!)</f>
        <v>#REF!</v>
      </c>
      <c r="L88" s="25" t="e">
        <f>IF('CONSOMMATIONS FACTURES'!K134+#REF!+#REF!+#REF!=0,"",'CONSOMMATIONS FACTURES'!K134+#REF!+#REF!+#REF!)</f>
        <v>#REF!</v>
      </c>
      <c r="M88" s="25" t="e">
        <f>IF('CONSOMMATIONS FACTURES'!L134+#REF!+#REF!+#REF!=0,"",'CONSOMMATIONS FACTURES'!L134+#REF!+#REF!+#REF!)</f>
        <v>#REF!</v>
      </c>
      <c r="N88" s="25" t="e">
        <f>IF('CONSOMMATIONS FACTURES'!M134+#REF!+#REF!+#REF!=0,"",'CONSOMMATIONS FACTURES'!M134+#REF!+#REF!+#REF!)</f>
        <v>#REF!</v>
      </c>
      <c r="O88" s="25" t="e">
        <f>IF('CONSOMMATIONS FACTURES'!N134+#REF!+#REF!+#REF!=0,"",'CONSOMMATIONS FACTURES'!N134+#REF!+#REF!+#REF!)</f>
        <v>#REF!</v>
      </c>
      <c r="P88" s="25" t="e">
        <f>IF('CONSOMMATIONS FACTURES'!O134+#REF!+#REF!+#REF!=0,"",'CONSOMMATIONS FACTURES'!O134+#REF!+#REF!+#REF!)</f>
        <v>#REF!</v>
      </c>
      <c r="Q88" s="25" t="e">
        <f>IF('CONSOMMATIONS FACTURES'!P134+#REF!+#REF!+#REF!=0,"",'CONSOMMATIONS FACTURES'!P134+#REF!+#REF!+#REF!)</f>
        <v>#REF!</v>
      </c>
      <c r="R88" s="35" t="e">
        <f>IF('CONSOMMATIONS FACTURES'!AN104+#REF!+#REF!+#REF!=0,"",'CONSOMMATIONS FACTURES'!AN104+#REF!+#REF!+#REF!)</f>
        <v>#REF!</v>
      </c>
      <c r="S88" s="35" t="e">
        <f>IF('CONSOMMATIONS FACTURES'!AO104+#REF!+#REF!+#REF!=0,"",'CONSOMMATIONS FACTURES'!AO104+#REF!+#REF!+#REF!)</f>
        <v>#REF!</v>
      </c>
      <c r="T88" s="35" t="e">
        <f>IF('CONSOMMATIONS FACTURES'!AP104+#REF!+#REF!+#REF!=0,"",'CONSOMMATIONS FACTURES'!AP104+#REF!+#REF!+#REF!)</f>
        <v>#REF!</v>
      </c>
      <c r="U88" s="35" t="e">
        <f>IF('CONSOMMATIONS FACTURES'!AQ104+#REF!+#REF!+#REF!=0,"",'CONSOMMATIONS FACTURES'!AQ104+#REF!+#REF!+#REF!)</f>
        <v>#REF!</v>
      </c>
      <c r="V88" s="35" t="e">
        <f>IF('CONSOMMATIONS FACTURES'!AR104+#REF!+#REF!+#REF!=0,"",'CONSOMMATIONS FACTURES'!AR104+#REF!+#REF!+#REF!)</f>
        <v>#REF!</v>
      </c>
      <c r="W88" s="35" t="e">
        <f>IF('CONSOMMATIONS FACTURES'!AS104+#REF!+#REF!+#REF!=0,"",'CONSOMMATIONS FACTURES'!AS104+#REF!+#REF!+#REF!)</f>
        <v>#REF!</v>
      </c>
      <c r="X88" s="35" t="e">
        <f>IF('CONSOMMATIONS FACTURES'!AT104+#REF!+#REF!+#REF!=0,"",'CONSOMMATIONS FACTURES'!AT104+#REF!+#REF!+#REF!)</f>
        <v>#REF!</v>
      </c>
      <c r="Y88" s="35" t="e">
        <f>IF('CONSOMMATIONS FACTURES'!AU104+#REF!+#REF!+#REF!=0,"",'CONSOMMATIONS FACTURES'!AU104+#REF!+#REF!+#REF!)</f>
        <v>#REF!</v>
      </c>
      <c r="Z88" s="35" t="e">
        <f>IF('CONSOMMATIONS FACTURES'!AV104+#REF!+#REF!+#REF!=0,"",'CONSOMMATIONS FACTURES'!AV104+#REF!+#REF!+#REF!)</f>
        <v>#REF!</v>
      </c>
      <c r="AA88" s="35" t="e">
        <f>IF('CONSOMMATIONS FACTURES'!AW104+#REF!+#REF!+#REF!=0,"",'CONSOMMATIONS FACTURES'!AW104+#REF!+#REF!+#REF!)</f>
        <v>#REF!</v>
      </c>
      <c r="AB88" s="35" t="e">
        <f>IF('CONSOMMATIONS FACTURES'!AX104+#REF!+#REF!+#REF!=0,"",'CONSOMMATIONS FACTURES'!AX104+#REF!+#REF!+#REF!)</f>
        <v>#REF!</v>
      </c>
      <c r="AC88" s="52"/>
      <c r="AD88" s="56" t="str">
        <f t="shared" si="24"/>
        <v/>
      </c>
      <c r="AE88" s="56" t="e">
        <f t="shared" si="13"/>
        <v>#REF!</v>
      </c>
      <c r="AF88" s="57" t="e">
        <f t="shared" si="14"/>
        <v>#REF!</v>
      </c>
      <c r="AG88" s="57" t="e">
        <f t="shared" si="15"/>
        <v>#REF!</v>
      </c>
      <c r="AH88" s="57" t="e">
        <f t="shared" si="16"/>
        <v>#REF!</v>
      </c>
      <c r="AI88" s="57" t="e">
        <f t="shared" si="17"/>
        <v>#REF!</v>
      </c>
      <c r="AJ88" s="57" t="e">
        <f t="shared" si="18"/>
        <v>#REF!</v>
      </c>
      <c r="AK88" s="57" t="e">
        <f t="shared" si="19"/>
        <v>#REF!</v>
      </c>
      <c r="AL88" s="57" t="e">
        <f t="shared" si="20"/>
        <v>#REF!</v>
      </c>
      <c r="AM88" s="57" t="e">
        <f t="shared" si="21"/>
        <v>#REF!</v>
      </c>
      <c r="AN88" s="57" t="e">
        <f t="shared" si="22"/>
        <v>#REF!</v>
      </c>
      <c r="AO88" s="57" t="e">
        <f t="shared" si="23"/>
        <v>#REF!</v>
      </c>
      <c r="AP88" s="13" t="str">
        <f t="shared" si="25"/>
        <v/>
      </c>
    </row>
    <row r="89" spans="1:42" ht="9.9499999999999993" customHeight="1" x14ac:dyDescent="0.25">
      <c r="A89" s="28"/>
      <c r="B89" s="16" t="str">
        <f>IF(PATRIMOINE!B32="","",PATRIMOINE!B32)</f>
        <v/>
      </c>
      <c r="C89" s="11" t="str">
        <f>IF(PATRIMOINE!C32="","",PATRIMOINE!C32)</f>
        <v/>
      </c>
      <c r="D89" s="11" t="str">
        <f>IF(PATRIMOINE!D32="","",PATRIMOINE!D32)</f>
        <v/>
      </c>
      <c r="E89" s="45" t="str">
        <f>IF(PATRIMOINE!E32="","",PATRIMOINE!E32)</f>
        <v/>
      </c>
      <c r="F89" s="45" t="str">
        <f>IF(PATRIMOINE!J32="","",PATRIMOINE!J32)</f>
        <v/>
      </c>
      <c r="G89" s="25" t="e">
        <f>IF('CONSOMMATIONS FACTURES'!F135+#REF!+#REF!+#REF!=0,"",'CONSOMMATIONS FACTURES'!F135+#REF!+#REF!+#REF!)</f>
        <v>#REF!</v>
      </c>
      <c r="H89" s="25" t="e">
        <f>IF('CONSOMMATIONS FACTURES'!G135+#REF!+#REF!+#REF!=0,"",'CONSOMMATIONS FACTURES'!G135+#REF!+#REF!+#REF!)</f>
        <v>#REF!</v>
      </c>
      <c r="I89" s="25" t="e">
        <f>IF('CONSOMMATIONS FACTURES'!H135+#REF!+#REF!+#REF!=0,"",'CONSOMMATIONS FACTURES'!H135+#REF!+#REF!+#REF!)</f>
        <v>#REF!</v>
      </c>
      <c r="J89" s="25" t="e">
        <f>IF('CONSOMMATIONS FACTURES'!I135+#REF!+#REF!+#REF!=0,"",'CONSOMMATIONS FACTURES'!I135+#REF!+#REF!+#REF!)</f>
        <v>#REF!</v>
      </c>
      <c r="K89" s="25" t="e">
        <f>IF('CONSOMMATIONS FACTURES'!J135+#REF!+#REF!+#REF!=0,"",'CONSOMMATIONS FACTURES'!J135+#REF!+#REF!+#REF!)</f>
        <v>#REF!</v>
      </c>
      <c r="L89" s="25" t="e">
        <f>IF('CONSOMMATIONS FACTURES'!K135+#REF!+#REF!+#REF!=0,"",'CONSOMMATIONS FACTURES'!K135+#REF!+#REF!+#REF!)</f>
        <v>#REF!</v>
      </c>
      <c r="M89" s="25" t="e">
        <f>IF('CONSOMMATIONS FACTURES'!L135+#REF!+#REF!+#REF!=0,"",'CONSOMMATIONS FACTURES'!L135+#REF!+#REF!+#REF!)</f>
        <v>#REF!</v>
      </c>
      <c r="N89" s="25" t="e">
        <f>IF('CONSOMMATIONS FACTURES'!M135+#REF!+#REF!+#REF!=0,"",'CONSOMMATIONS FACTURES'!M135+#REF!+#REF!+#REF!)</f>
        <v>#REF!</v>
      </c>
      <c r="O89" s="25" t="e">
        <f>IF('CONSOMMATIONS FACTURES'!N135+#REF!+#REF!+#REF!=0,"",'CONSOMMATIONS FACTURES'!N135+#REF!+#REF!+#REF!)</f>
        <v>#REF!</v>
      </c>
      <c r="P89" s="25" t="e">
        <f>IF('CONSOMMATIONS FACTURES'!O135+#REF!+#REF!+#REF!=0,"",'CONSOMMATIONS FACTURES'!O135+#REF!+#REF!+#REF!)</f>
        <v>#REF!</v>
      </c>
      <c r="Q89" s="25" t="e">
        <f>IF('CONSOMMATIONS FACTURES'!P135+#REF!+#REF!+#REF!=0,"",'CONSOMMATIONS FACTURES'!P135+#REF!+#REF!+#REF!)</f>
        <v>#REF!</v>
      </c>
      <c r="R89" s="35" t="e">
        <f>IF('CONSOMMATIONS FACTURES'!AN105+#REF!+#REF!+#REF!=0,"",'CONSOMMATIONS FACTURES'!AN105+#REF!+#REF!+#REF!)</f>
        <v>#REF!</v>
      </c>
      <c r="S89" s="35" t="e">
        <f>IF('CONSOMMATIONS FACTURES'!AO105+#REF!+#REF!+#REF!=0,"",'CONSOMMATIONS FACTURES'!AO105+#REF!+#REF!+#REF!)</f>
        <v>#REF!</v>
      </c>
      <c r="T89" s="35" t="e">
        <f>IF('CONSOMMATIONS FACTURES'!AP105+#REF!+#REF!+#REF!=0,"",'CONSOMMATIONS FACTURES'!AP105+#REF!+#REF!+#REF!)</f>
        <v>#REF!</v>
      </c>
      <c r="U89" s="35" t="e">
        <f>IF('CONSOMMATIONS FACTURES'!AQ105+#REF!+#REF!+#REF!=0,"",'CONSOMMATIONS FACTURES'!AQ105+#REF!+#REF!+#REF!)</f>
        <v>#REF!</v>
      </c>
      <c r="V89" s="35" t="e">
        <f>IF('CONSOMMATIONS FACTURES'!AR105+#REF!+#REF!+#REF!=0,"",'CONSOMMATIONS FACTURES'!AR105+#REF!+#REF!+#REF!)</f>
        <v>#REF!</v>
      </c>
      <c r="W89" s="35" t="e">
        <f>IF('CONSOMMATIONS FACTURES'!AS105+#REF!+#REF!+#REF!=0,"",'CONSOMMATIONS FACTURES'!AS105+#REF!+#REF!+#REF!)</f>
        <v>#REF!</v>
      </c>
      <c r="X89" s="35" t="e">
        <f>IF('CONSOMMATIONS FACTURES'!AT105+#REF!+#REF!+#REF!=0,"",'CONSOMMATIONS FACTURES'!AT105+#REF!+#REF!+#REF!)</f>
        <v>#REF!</v>
      </c>
      <c r="Y89" s="35" t="e">
        <f>IF('CONSOMMATIONS FACTURES'!AU105+#REF!+#REF!+#REF!=0,"",'CONSOMMATIONS FACTURES'!AU105+#REF!+#REF!+#REF!)</f>
        <v>#REF!</v>
      </c>
      <c r="Z89" s="35" t="e">
        <f>IF('CONSOMMATIONS FACTURES'!AV105+#REF!+#REF!+#REF!=0,"",'CONSOMMATIONS FACTURES'!AV105+#REF!+#REF!+#REF!)</f>
        <v>#REF!</v>
      </c>
      <c r="AA89" s="35" t="e">
        <f>IF('CONSOMMATIONS FACTURES'!AW105+#REF!+#REF!+#REF!=0,"",'CONSOMMATIONS FACTURES'!AW105+#REF!+#REF!+#REF!)</f>
        <v>#REF!</v>
      </c>
      <c r="AB89" s="35" t="e">
        <f>IF('CONSOMMATIONS FACTURES'!AX105+#REF!+#REF!+#REF!=0,"",'CONSOMMATIONS FACTURES'!AX105+#REF!+#REF!+#REF!)</f>
        <v>#REF!</v>
      </c>
      <c r="AC89" s="52"/>
      <c r="AD89" s="56" t="str">
        <f t="shared" si="24"/>
        <v/>
      </c>
      <c r="AE89" s="56" t="e">
        <f t="shared" si="13"/>
        <v>#REF!</v>
      </c>
      <c r="AF89" s="57" t="e">
        <f t="shared" si="14"/>
        <v>#REF!</v>
      </c>
      <c r="AG89" s="57" t="e">
        <f t="shared" si="15"/>
        <v>#REF!</v>
      </c>
      <c r="AH89" s="57" t="e">
        <f t="shared" si="16"/>
        <v>#REF!</v>
      </c>
      <c r="AI89" s="57" t="e">
        <f t="shared" si="17"/>
        <v>#REF!</v>
      </c>
      <c r="AJ89" s="57" t="e">
        <f t="shared" si="18"/>
        <v>#REF!</v>
      </c>
      <c r="AK89" s="57" t="e">
        <f t="shared" si="19"/>
        <v>#REF!</v>
      </c>
      <c r="AL89" s="57" t="e">
        <f t="shared" si="20"/>
        <v>#REF!</v>
      </c>
      <c r="AM89" s="57" t="e">
        <f t="shared" si="21"/>
        <v>#REF!</v>
      </c>
      <c r="AN89" s="57" t="e">
        <f t="shared" si="22"/>
        <v>#REF!</v>
      </c>
      <c r="AO89" s="57" t="e">
        <f t="shared" si="23"/>
        <v>#REF!</v>
      </c>
      <c r="AP89" s="13" t="str">
        <f t="shared" si="25"/>
        <v/>
      </c>
    </row>
    <row r="90" spans="1:42" ht="9.9499999999999993" customHeight="1" x14ac:dyDescent="0.25">
      <c r="A90" s="28"/>
      <c r="B90" s="16" t="str">
        <f>IF(PATRIMOINE!B33="","",PATRIMOINE!B33)</f>
        <v/>
      </c>
      <c r="C90" s="11" t="str">
        <f>IF(PATRIMOINE!C33="","",PATRIMOINE!C33)</f>
        <v/>
      </c>
      <c r="D90" s="11" t="str">
        <f>IF(PATRIMOINE!D33="","",PATRIMOINE!D33)</f>
        <v/>
      </c>
      <c r="E90" s="45" t="str">
        <f>IF(PATRIMOINE!E33="","",PATRIMOINE!E33)</f>
        <v/>
      </c>
      <c r="F90" s="45" t="str">
        <f>IF(PATRIMOINE!J33="","",PATRIMOINE!J33)</f>
        <v/>
      </c>
      <c r="G90" s="25" t="e">
        <f>IF('CONSOMMATIONS FACTURES'!F136+#REF!+#REF!+#REF!=0,"",'CONSOMMATIONS FACTURES'!F136+#REF!+#REF!+#REF!)</f>
        <v>#REF!</v>
      </c>
      <c r="H90" s="25" t="e">
        <f>IF('CONSOMMATIONS FACTURES'!G136+#REF!+#REF!+#REF!=0,"",'CONSOMMATIONS FACTURES'!G136+#REF!+#REF!+#REF!)</f>
        <v>#REF!</v>
      </c>
      <c r="I90" s="25" t="e">
        <f>IF('CONSOMMATIONS FACTURES'!H136+#REF!+#REF!+#REF!=0,"",'CONSOMMATIONS FACTURES'!H136+#REF!+#REF!+#REF!)</f>
        <v>#REF!</v>
      </c>
      <c r="J90" s="25" t="e">
        <f>IF('CONSOMMATIONS FACTURES'!I136+#REF!+#REF!+#REF!=0,"",'CONSOMMATIONS FACTURES'!I136+#REF!+#REF!+#REF!)</f>
        <v>#REF!</v>
      </c>
      <c r="K90" s="25" t="e">
        <f>IF('CONSOMMATIONS FACTURES'!J136+#REF!+#REF!+#REF!=0,"",'CONSOMMATIONS FACTURES'!J136+#REF!+#REF!+#REF!)</f>
        <v>#REF!</v>
      </c>
      <c r="L90" s="25" t="e">
        <f>IF('CONSOMMATIONS FACTURES'!K136+#REF!+#REF!+#REF!=0,"",'CONSOMMATIONS FACTURES'!K136+#REF!+#REF!+#REF!)</f>
        <v>#REF!</v>
      </c>
      <c r="M90" s="25" t="e">
        <f>IF('CONSOMMATIONS FACTURES'!L136+#REF!+#REF!+#REF!=0,"",'CONSOMMATIONS FACTURES'!L136+#REF!+#REF!+#REF!)</f>
        <v>#REF!</v>
      </c>
      <c r="N90" s="25" t="e">
        <f>IF('CONSOMMATIONS FACTURES'!M136+#REF!+#REF!+#REF!=0,"",'CONSOMMATIONS FACTURES'!M136+#REF!+#REF!+#REF!)</f>
        <v>#REF!</v>
      </c>
      <c r="O90" s="25" t="e">
        <f>IF('CONSOMMATIONS FACTURES'!N136+#REF!+#REF!+#REF!=0,"",'CONSOMMATIONS FACTURES'!N136+#REF!+#REF!+#REF!)</f>
        <v>#REF!</v>
      </c>
      <c r="P90" s="25" t="e">
        <f>IF('CONSOMMATIONS FACTURES'!O136+#REF!+#REF!+#REF!=0,"",'CONSOMMATIONS FACTURES'!O136+#REF!+#REF!+#REF!)</f>
        <v>#REF!</v>
      </c>
      <c r="Q90" s="25" t="e">
        <f>IF('CONSOMMATIONS FACTURES'!P136+#REF!+#REF!+#REF!=0,"",'CONSOMMATIONS FACTURES'!P136+#REF!+#REF!+#REF!)</f>
        <v>#REF!</v>
      </c>
      <c r="R90" s="35" t="e">
        <f>IF('CONSOMMATIONS FACTURES'!AN106+#REF!+#REF!+#REF!=0,"",'CONSOMMATIONS FACTURES'!AN106+#REF!+#REF!+#REF!)</f>
        <v>#REF!</v>
      </c>
      <c r="S90" s="35" t="e">
        <f>IF('CONSOMMATIONS FACTURES'!AO106+#REF!+#REF!+#REF!=0,"",'CONSOMMATIONS FACTURES'!AO106+#REF!+#REF!+#REF!)</f>
        <v>#REF!</v>
      </c>
      <c r="T90" s="35" t="e">
        <f>IF('CONSOMMATIONS FACTURES'!AP106+#REF!+#REF!+#REF!=0,"",'CONSOMMATIONS FACTURES'!AP106+#REF!+#REF!+#REF!)</f>
        <v>#REF!</v>
      </c>
      <c r="U90" s="35" t="e">
        <f>IF('CONSOMMATIONS FACTURES'!AQ106+#REF!+#REF!+#REF!=0,"",'CONSOMMATIONS FACTURES'!AQ106+#REF!+#REF!+#REF!)</f>
        <v>#REF!</v>
      </c>
      <c r="V90" s="35" t="e">
        <f>IF('CONSOMMATIONS FACTURES'!AR106+#REF!+#REF!+#REF!=0,"",'CONSOMMATIONS FACTURES'!AR106+#REF!+#REF!+#REF!)</f>
        <v>#REF!</v>
      </c>
      <c r="W90" s="35" t="e">
        <f>IF('CONSOMMATIONS FACTURES'!AS106+#REF!+#REF!+#REF!=0,"",'CONSOMMATIONS FACTURES'!AS106+#REF!+#REF!+#REF!)</f>
        <v>#REF!</v>
      </c>
      <c r="X90" s="35" t="e">
        <f>IF('CONSOMMATIONS FACTURES'!AT106+#REF!+#REF!+#REF!=0,"",'CONSOMMATIONS FACTURES'!AT106+#REF!+#REF!+#REF!)</f>
        <v>#REF!</v>
      </c>
      <c r="Y90" s="35" t="e">
        <f>IF('CONSOMMATIONS FACTURES'!AU106+#REF!+#REF!+#REF!=0,"",'CONSOMMATIONS FACTURES'!AU106+#REF!+#REF!+#REF!)</f>
        <v>#REF!</v>
      </c>
      <c r="Z90" s="35" t="e">
        <f>IF('CONSOMMATIONS FACTURES'!AV106+#REF!+#REF!+#REF!=0,"",'CONSOMMATIONS FACTURES'!AV106+#REF!+#REF!+#REF!)</f>
        <v>#REF!</v>
      </c>
      <c r="AA90" s="35" t="e">
        <f>IF('CONSOMMATIONS FACTURES'!AW106+#REF!+#REF!+#REF!=0,"",'CONSOMMATIONS FACTURES'!AW106+#REF!+#REF!+#REF!)</f>
        <v>#REF!</v>
      </c>
      <c r="AB90" s="35" t="e">
        <f>IF('CONSOMMATIONS FACTURES'!AX106+#REF!+#REF!+#REF!=0,"",'CONSOMMATIONS FACTURES'!AX106+#REF!+#REF!+#REF!)</f>
        <v>#REF!</v>
      </c>
      <c r="AC90" s="52"/>
      <c r="AD90" s="56" t="str">
        <f t="shared" si="24"/>
        <v/>
      </c>
      <c r="AE90" s="56" t="e">
        <f t="shared" si="13"/>
        <v>#REF!</v>
      </c>
      <c r="AF90" s="57" t="e">
        <f t="shared" si="14"/>
        <v>#REF!</v>
      </c>
      <c r="AG90" s="57" t="e">
        <f t="shared" si="15"/>
        <v>#REF!</v>
      </c>
      <c r="AH90" s="57" t="e">
        <f t="shared" si="16"/>
        <v>#REF!</v>
      </c>
      <c r="AI90" s="57" t="e">
        <f t="shared" si="17"/>
        <v>#REF!</v>
      </c>
      <c r="AJ90" s="57" t="e">
        <f t="shared" si="18"/>
        <v>#REF!</v>
      </c>
      <c r="AK90" s="57" t="e">
        <f t="shared" si="19"/>
        <v>#REF!</v>
      </c>
      <c r="AL90" s="57" t="e">
        <f t="shared" si="20"/>
        <v>#REF!</v>
      </c>
      <c r="AM90" s="57" t="e">
        <f t="shared" si="21"/>
        <v>#REF!</v>
      </c>
      <c r="AN90" s="57" t="e">
        <f t="shared" si="22"/>
        <v>#REF!</v>
      </c>
      <c r="AO90" s="57" t="e">
        <f t="shared" si="23"/>
        <v>#REF!</v>
      </c>
      <c r="AP90" s="13" t="str">
        <f t="shared" si="25"/>
        <v/>
      </c>
    </row>
    <row r="91" spans="1:42" ht="9.9499999999999993" customHeight="1" x14ac:dyDescent="0.25">
      <c r="A91" s="28"/>
      <c r="B91" s="16" t="str">
        <f>IF(PATRIMOINE!B34="","",PATRIMOINE!B34)</f>
        <v/>
      </c>
      <c r="C91" s="11" t="str">
        <f>IF(PATRIMOINE!C34="","",PATRIMOINE!C34)</f>
        <v/>
      </c>
      <c r="D91" s="11" t="str">
        <f>IF(PATRIMOINE!D34="","",PATRIMOINE!D34)</f>
        <v/>
      </c>
      <c r="E91" s="45" t="str">
        <f>IF(PATRIMOINE!E34="","",PATRIMOINE!E34)</f>
        <v/>
      </c>
      <c r="F91" s="45" t="str">
        <f>IF(PATRIMOINE!J34="","",PATRIMOINE!J34)</f>
        <v/>
      </c>
      <c r="G91" s="25" t="e">
        <f>IF('CONSOMMATIONS FACTURES'!F137+#REF!+#REF!+#REF!=0,"",'CONSOMMATIONS FACTURES'!F137+#REF!+#REF!+#REF!)</f>
        <v>#REF!</v>
      </c>
      <c r="H91" s="25" t="e">
        <f>IF('CONSOMMATIONS FACTURES'!G137+#REF!+#REF!+#REF!=0,"",'CONSOMMATIONS FACTURES'!G137+#REF!+#REF!+#REF!)</f>
        <v>#REF!</v>
      </c>
      <c r="I91" s="25" t="e">
        <f>IF('CONSOMMATIONS FACTURES'!H137+#REF!+#REF!+#REF!=0,"",'CONSOMMATIONS FACTURES'!H137+#REF!+#REF!+#REF!)</f>
        <v>#REF!</v>
      </c>
      <c r="J91" s="25" t="e">
        <f>IF('CONSOMMATIONS FACTURES'!I137+#REF!+#REF!+#REF!=0,"",'CONSOMMATIONS FACTURES'!I137+#REF!+#REF!+#REF!)</f>
        <v>#REF!</v>
      </c>
      <c r="K91" s="25" t="e">
        <f>IF('CONSOMMATIONS FACTURES'!J137+#REF!+#REF!+#REF!=0,"",'CONSOMMATIONS FACTURES'!J137+#REF!+#REF!+#REF!)</f>
        <v>#REF!</v>
      </c>
      <c r="L91" s="25" t="e">
        <f>IF('CONSOMMATIONS FACTURES'!K137+#REF!+#REF!+#REF!=0,"",'CONSOMMATIONS FACTURES'!K137+#REF!+#REF!+#REF!)</f>
        <v>#REF!</v>
      </c>
      <c r="M91" s="25" t="e">
        <f>IF('CONSOMMATIONS FACTURES'!L137+#REF!+#REF!+#REF!=0,"",'CONSOMMATIONS FACTURES'!L137+#REF!+#REF!+#REF!)</f>
        <v>#REF!</v>
      </c>
      <c r="N91" s="25" t="e">
        <f>IF('CONSOMMATIONS FACTURES'!M137+#REF!+#REF!+#REF!=0,"",'CONSOMMATIONS FACTURES'!M137+#REF!+#REF!+#REF!)</f>
        <v>#REF!</v>
      </c>
      <c r="O91" s="25" t="e">
        <f>IF('CONSOMMATIONS FACTURES'!N137+#REF!+#REF!+#REF!=0,"",'CONSOMMATIONS FACTURES'!N137+#REF!+#REF!+#REF!)</f>
        <v>#REF!</v>
      </c>
      <c r="P91" s="25" t="e">
        <f>IF('CONSOMMATIONS FACTURES'!O137+#REF!+#REF!+#REF!=0,"",'CONSOMMATIONS FACTURES'!O137+#REF!+#REF!+#REF!)</f>
        <v>#REF!</v>
      </c>
      <c r="Q91" s="25" t="e">
        <f>IF('CONSOMMATIONS FACTURES'!P137+#REF!+#REF!+#REF!=0,"",'CONSOMMATIONS FACTURES'!P137+#REF!+#REF!+#REF!)</f>
        <v>#REF!</v>
      </c>
      <c r="R91" s="35" t="e">
        <f>IF('CONSOMMATIONS FACTURES'!AN113+#REF!+#REF!+#REF!=0,"",'CONSOMMATIONS FACTURES'!AN113+#REF!+#REF!+#REF!)</f>
        <v>#REF!</v>
      </c>
      <c r="S91" s="35" t="e">
        <f>IF('CONSOMMATIONS FACTURES'!AO113+#REF!+#REF!+#REF!=0,"",'CONSOMMATIONS FACTURES'!AO113+#REF!+#REF!+#REF!)</f>
        <v>#REF!</v>
      </c>
      <c r="T91" s="35" t="e">
        <f>IF('CONSOMMATIONS FACTURES'!AP113+#REF!+#REF!+#REF!=0,"",'CONSOMMATIONS FACTURES'!AP113+#REF!+#REF!+#REF!)</f>
        <v>#REF!</v>
      </c>
      <c r="U91" s="35" t="e">
        <f>IF('CONSOMMATIONS FACTURES'!AQ113+#REF!+#REF!+#REF!=0,"",'CONSOMMATIONS FACTURES'!AQ113+#REF!+#REF!+#REF!)</f>
        <v>#REF!</v>
      </c>
      <c r="V91" s="35" t="e">
        <f>IF('CONSOMMATIONS FACTURES'!AR113+#REF!+#REF!+#REF!=0,"",'CONSOMMATIONS FACTURES'!AR113+#REF!+#REF!+#REF!)</f>
        <v>#REF!</v>
      </c>
      <c r="W91" s="35" t="e">
        <f>IF('CONSOMMATIONS FACTURES'!AS113+#REF!+#REF!+#REF!=0,"",'CONSOMMATIONS FACTURES'!AS113+#REF!+#REF!+#REF!)</f>
        <v>#REF!</v>
      </c>
      <c r="X91" s="35" t="e">
        <f>IF('CONSOMMATIONS FACTURES'!AT113+#REF!+#REF!+#REF!=0,"",'CONSOMMATIONS FACTURES'!AT113+#REF!+#REF!+#REF!)</f>
        <v>#REF!</v>
      </c>
      <c r="Y91" s="35" t="e">
        <f>IF('CONSOMMATIONS FACTURES'!AU113+#REF!+#REF!+#REF!=0,"",'CONSOMMATIONS FACTURES'!AU113+#REF!+#REF!+#REF!)</f>
        <v>#REF!</v>
      </c>
      <c r="Z91" s="35" t="e">
        <f>IF('CONSOMMATIONS FACTURES'!AV113+#REF!+#REF!+#REF!=0,"",'CONSOMMATIONS FACTURES'!AV113+#REF!+#REF!+#REF!)</f>
        <v>#REF!</v>
      </c>
      <c r="AA91" s="35" t="e">
        <f>IF('CONSOMMATIONS FACTURES'!AW113+#REF!+#REF!+#REF!=0,"",'CONSOMMATIONS FACTURES'!AW113+#REF!+#REF!+#REF!)</f>
        <v>#REF!</v>
      </c>
      <c r="AB91" s="35" t="e">
        <f>IF('CONSOMMATIONS FACTURES'!AX113+#REF!+#REF!+#REF!=0,"",'CONSOMMATIONS FACTURES'!AX113+#REF!+#REF!+#REF!)</f>
        <v>#REF!</v>
      </c>
      <c r="AC91" s="52"/>
      <c r="AD91" s="56" t="str">
        <f t="shared" si="24"/>
        <v/>
      </c>
      <c r="AE91" s="56" t="e">
        <f t="shared" si="13"/>
        <v>#REF!</v>
      </c>
      <c r="AF91" s="57" t="e">
        <f t="shared" si="14"/>
        <v>#REF!</v>
      </c>
      <c r="AG91" s="57" t="e">
        <f t="shared" si="15"/>
        <v>#REF!</v>
      </c>
      <c r="AH91" s="57" t="e">
        <f t="shared" si="16"/>
        <v>#REF!</v>
      </c>
      <c r="AI91" s="57" t="e">
        <f t="shared" si="17"/>
        <v>#REF!</v>
      </c>
      <c r="AJ91" s="57" t="e">
        <f t="shared" si="18"/>
        <v>#REF!</v>
      </c>
      <c r="AK91" s="57" t="e">
        <f t="shared" si="19"/>
        <v>#REF!</v>
      </c>
      <c r="AL91" s="57" t="e">
        <f t="shared" si="20"/>
        <v>#REF!</v>
      </c>
      <c r="AM91" s="57" t="e">
        <f t="shared" si="21"/>
        <v>#REF!</v>
      </c>
      <c r="AN91" s="57" t="e">
        <f t="shared" si="22"/>
        <v>#REF!</v>
      </c>
      <c r="AO91" s="57" t="e">
        <f t="shared" si="23"/>
        <v>#REF!</v>
      </c>
      <c r="AP91" s="13" t="str">
        <f t="shared" si="25"/>
        <v/>
      </c>
    </row>
    <row r="92" spans="1:42" ht="9.9499999999999993" customHeight="1" x14ac:dyDescent="0.25">
      <c r="A92" s="28"/>
      <c r="B92" s="16" t="str">
        <f>IF(PATRIMOINE!B35="","",PATRIMOINE!B35)</f>
        <v/>
      </c>
      <c r="C92" s="11" t="str">
        <f>IF(PATRIMOINE!C35="","",PATRIMOINE!C35)</f>
        <v/>
      </c>
      <c r="D92" s="11" t="str">
        <f>IF(PATRIMOINE!D35="","",PATRIMOINE!D35)</f>
        <v/>
      </c>
      <c r="E92" s="45" t="str">
        <f>IF(PATRIMOINE!E35="","",PATRIMOINE!E35)</f>
        <v/>
      </c>
      <c r="F92" s="45" t="str">
        <f>IF(PATRIMOINE!J35="","",PATRIMOINE!J35)</f>
        <v/>
      </c>
      <c r="G92" s="25" t="e">
        <f>IF('CONSOMMATIONS FACTURES'!F138+#REF!+#REF!+#REF!=0,"",'CONSOMMATIONS FACTURES'!F138+#REF!+#REF!+#REF!)</f>
        <v>#REF!</v>
      </c>
      <c r="H92" s="25" t="e">
        <f>IF('CONSOMMATIONS FACTURES'!G138+#REF!+#REF!+#REF!=0,"",'CONSOMMATIONS FACTURES'!G138+#REF!+#REF!+#REF!)</f>
        <v>#REF!</v>
      </c>
      <c r="I92" s="25" t="e">
        <f>IF('CONSOMMATIONS FACTURES'!H138+#REF!+#REF!+#REF!=0,"",'CONSOMMATIONS FACTURES'!H138+#REF!+#REF!+#REF!)</f>
        <v>#REF!</v>
      </c>
      <c r="J92" s="25" t="e">
        <f>IF('CONSOMMATIONS FACTURES'!I138+#REF!+#REF!+#REF!=0,"",'CONSOMMATIONS FACTURES'!I138+#REF!+#REF!+#REF!)</f>
        <v>#REF!</v>
      </c>
      <c r="K92" s="25" t="e">
        <f>IF('CONSOMMATIONS FACTURES'!J138+#REF!+#REF!+#REF!=0,"",'CONSOMMATIONS FACTURES'!J138+#REF!+#REF!+#REF!)</f>
        <v>#REF!</v>
      </c>
      <c r="L92" s="25" t="e">
        <f>IF('CONSOMMATIONS FACTURES'!K138+#REF!+#REF!+#REF!=0,"",'CONSOMMATIONS FACTURES'!K138+#REF!+#REF!+#REF!)</f>
        <v>#REF!</v>
      </c>
      <c r="M92" s="25" t="e">
        <f>IF('CONSOMMATIONS FACTURES'!L138+#REF!+#REF!+#REF!=0,"",'CONSOMMATIONS FACTURES'!L138+#REF!+#REF!+#REF!)</f>
        <v>#REF!</v>
      </c>
      <c r="N92" s="25" t="e">
        <f>IF('CONSOMMATIONS FACTURES'!M138+#REF!+#REF!+#REF!=0,"",'CONSOMMATIONS FACTURES'!M138+#REF!+#REF!+#REF!)</f>
        <v>#REF!</v>
      </c>
      <c r="O92" s="25" t="e">
        <f>IF('CONSOMMATIONS FACTURES'!N138+#REF!+#REF!+#REF!=0,"",'CONSOMMATIONS FACTURES'!N138+#REF!+#REF!+#REF!)</f>
        <v>#REF!</v>
      </c>
      <c r="P92" s="25" t="e">
        <f>IF('CONSOMMATIONS FACTURES'!O138+#REF!+#REF!+#REF!=0,"",'CONSOMMATIONS FACTURES'!O138+#REF!+#REF!+#REF!)</f>
        <v>#REF!</v>
      </c>
      <c r="Q92" s="25" t="e">
        <f>IF('CONSOMMATIONS FACTURES'!P138+#REF!+#REF!+#REF!=0,"",'CONSOMMATIONS FACTURES'!P138+#REF!+#REF!+#REF!)</f>
        <v>#REF!</v>
      </c>
      <c r="R92" s="35" t="e">
        <f>IF('CONSOMMATIONS FACTURES'!AN114+#REF!+#REF!+#REF!=0,"",'CONSOMMATIONS FACTURES'!AN114+#REF!+#REF!+#REF!)</f>
        <v>#REF!</v>
      </c>
      <c r="S92" s="35" t="e">
        <f>IF('CONSOMMATIONS FACTURES'!AO114+#REF!+#REF!+#REF!=0,"",'CONSOMMATIONS FACTURES'!AO114+#REF!+#REF!+#REF!)</f>
        <v>#REF!</v>
      </c>
      <c r="T92" s="35" t="e">
        <f>IF('CONSOMMATIONS FACTURES'!AP114+#REF!+#REF!+#REF!=0,"",'CONSOMMATIONS FACTURES'!AP114+#REF!+#REF!+#REF!)</f>
        <v>#REF!</v>
      </c>
      <c r="U92" s="35" t="e">
        <f>IF('CONSOMMATIONS FACTURES'!AQ114+#REF!+#REF!+#REF!=0,"",'CONSOMMATIONS FACTURES'!AQ114+#REF!+#REF!+#REF!)</f>
        <v>#REF!</v>
      </c>
      <c r="V92" s="35" t="e">
        <f>IF('CONSOMMATIONS FACTURES'!AR114+#REF!+#REF!+#REF!=0,"",'CONSOMMATIONS FACTURES'!AR114+#REF!+#REF!+#REF!)</f>
        <v>#REF!</v>
      </c>
      <c r="W92" s="35" t="e">
        <f>IF('CONSOMMATIONS FACTURES'!AS114+#REF!+#REF!+#REF!=0,"",'CONSOMMATIONS FACTURES'!AS114+#REF!+#REF!+#REF!)</f>
        <v>#REF!</v>
      </c>
      <c r="X92" s="35" t="e">
        <f>IF('CONSOMMATIONS FACTURES'!AT114+#REF!+#REF!+#REF!=0,"",'CONSOMMATIONS FACTURES'!AT114+#REF!+#REF!+#REF!)</f>
        <v>#REF!</v>
      </c>
      <c r="Y92" s="35" t="e">
        <f>IF('CONSOMMATIONS FACTURES'!AU114+#REF!+#REF!+#REF!=0,"",'CONSOMMATIONS FACTURES'!AU114+#REF!+#REF!+#REF!)</f>
        <v>#REF!</v>
      </c>
      <c r="Z92" s="35" t="e">
        <f>IF('CONSOMMATIONS FACTURES'!AV114+#REF!+#REF!+#REF!=0,"",'CONSOMMATIONS FACTURES'!AV114+#REF!+#REF!+#REF!)</f>
        <v>#REF!</v>
      </c>
      <c r="AA92" s="35" t="e">
        <f>IF('CONSOMMATIONS FACTURES'!AW114+#REF!+#REF!+#REF!=0,"",'CONSOMMATIONS FACTURES'!AW114+#REF!+#REF!+#REF!)</f>
        <v>#REF!</v>
      </c>
      <c r="AB92" s="35" t="e">
        <f>IF('CONSOMMATIONS FACTURES'!AX114+#REF!+#REF!+#REF!=0,"",'CONSOMMATIONS FACTURES'!AX114+#REF!+#REF!+#REF!)</f>
        <v>#REF!</v>
      </c>
      <c r="AC92" s="52"/>
      <c r="AD92" s="56" t="str">
        <f t="shared" si="24"/>
        <v/>
      </c>
      <c r="AE92" s="56" t="e">
        <f t="shared" si="13"/>
        <v>#REF!</v>
      </c>
      <c r="AF92" s="57" t="e">
        <f t="shared" si="14"/>
        <v>#REF!</v>
      </c>
      <c r="AG92" s="57" t="e">
        <f t="shared" si="15"/>
        <v>#REF!</v>
      </c>
      <c r="AH92" s="57" t="e">
        <f t="shared" si="16"/>
        <v>#REF!</v>
      </c>
      <c r="AI92" s="57" t="e">
        <f t="shared" si="17"/>
        <v>#REF!</v>
      </c>
      <c r="AJ92" s="57" t="e">
        <f t="shared" si="18"/>
        <v>#REF!</v>
      </c>
      <c r="AK92" s="57" t="e">
        <f t="shared" si="19"/>
        <v>#REF!</v>
      </c>
      <c r="AL92" s="57" t="e">
        <f t="shared" si="20"/>
        <v>#REF!</v>
      </c>
      <c r="AM92" s="57" t="e">
        <f t="shared" si="21"/>
        <v>#REF!</v>
      </c>
      <c r="AN92" s="57" t="e">
        <f t="shared" si="22"/>
        <v>#REF!</v>
      </c>
      <c r="AO92" s="57" t="e">
        <f t="shared" si="23"/>
        <v>#REF!</v>
      </c>
      <c r="AP92" s="13" t="str">
        <f t="shared" si="25"/>
        <v/>
      </c>
    </row>
    <row r="93" spans="1:42" ht="9.9499999999999993" customHeight="1" x14ac:dyDescent="0.25">
      <c r="A93" s="28"/>
      <c r="B93" s="16" t="str">
        <f>IF(PATRIMOINE!B36="","",PATRIMOINE!B36)</f>
        <v/>
      </c>
      <c r="C93" s="11" t="str">
        <f>IF(PATRIMOINE!C36="","",PATRIMOINE!C36)</f>
        <v/>
      </c>
      <c r="D93" s="11" t="str">
        <f>IF(PATRIMOINE!D36="","",PATRIMOINE!D36)</f>
        <v/>
      </c>
      <c r="E93" s="45" t="str">
        <f>IF(PATRIMOINE!E36="","",PATRIMOINE!E36)</f>
        <v/>
      </c>
      <c r="F93" s="45" t="str">
        <f>IF(PATRIMOINE!J36="","",PATRIMOINE!J36)</f>
        <v/>
      </c>
      <c r="G93" s="25" t="e">
        <f>IF('CONSOMMATIONS FACTURES'!F139+#REF!+#REF!+#REF!=0,"",'CONSOMMATIONS FACTURES'!F139+#REF!+#REF!+#REF!)</f>
        <v>#REF!</v>
      </c>
      <c r="H93" s="25" t="e">
        <f>IF('CONSOMMATIONS FACTURES'!G139+#REF!+#REF!+#REF!=0,"",'CONSOMMATIONS FACTURES'!G139+#REF!+#REF!+#REF!)</f>
        <v>#REF!</v>
      </c>
      <c r="I93" s="25" t="e">
        <f>IF('CONSOMMATIONS FACTURES'!H139+#REF!+#REF!+#REF!=0,"",'CONSOMMATIONS FACTURES'!H139+#REF!+#REF!+#REF!)</f>
        <v>#REF!</v>
      </c>
      <c r="J93" s="25" t="e">
        <f>IF('CONSOMMATIONS FACTURES'!I139+#REF!+#REF!+#REF!=0,"",'CONSOMMATIONS FACTURES'!I139+#REF!+#REF!+#REF!)</f>
        <v>#REF!</v>
      </c>
      <c r="K93" s="25" t="e">
        <f>IF('CONSOMMATIONS FACTURES'!J139+#REF!+#REF!+#REF!=0,"",'CONSOMMATIONS FACTURES'!J139+#REF!+#REF!+#REF!)</f>
        <v>#REF!</v>
      </c>
      <c r="L93" s="25" t="e">
        <f>IF('CONSOMMATIONS FACTURES'!K139+#REF!+#REF!+#REF!=0,"",'CONSOMMATIONS FACTURES'!K139+#REF!+#REF!+#REF!)</f>
        <v>#REF!</v>
      </c>
      <c r="M93" s="25" t="e">
        <f>IF('CONSOMMATIONS FACTURES'!L139+#REF!+#REF!+#REF!=0,"",'CONSOMMATIONS FACTURES'!L139+#REF!+#REF!+#REF!)</f>
        <v>#REF!</v>
      </c>
      <c r="N93" s="25" t="e">
        <f>IF('CONSOMMATIONS FACTURES'!M139+#REF!+#REF!+#REF!=0,"",'CONSOMMATIONS FACTURES'!M139+#REF!+#REF!+#REF!)</f>
        <v>#REF!</v>
      </c>
      <c r="O93" s="25" t="e">
        <f>IF('CONSOMMATIONS FACTURES'!N139+#REF!+#REF!+#REF!=0,"",'CONSOMMATIONS FACTURES'!N139+#REF!+#REF!+#REF!)</f>
        <v>#REF!</v>
      </c>
      <c r="P93" s="25" t="e">
        <f>IF('CONSOMMATIONS FACTURES'!O139+#REF!+#REF!+#REF!=0,"",'CONSOMMATIONS FACTURES'!O139+#REF!+#REF!+#REF!)</f>
        <v>#REF!</v>
      </c>
      <c r="Q93" s="25" t="e">
        <f>IF('CONSOMMATIONS FACTURES'!P139+#REF!+#REF!+#REF!=0,"",'CONSOMMATIONS FACTURES'!P139+#REF!+#REF!+#REF!)</f>
        <v>#REF!</v>
      </c>
      <c r="R93" s="35" t="e">
        <f>IF('CONSOMMATIONS FACTURES'!AN115+#REF!+#REF!+#REF!=0,"",'CONSOMMATIONS FACTURES'!AN115+#REF!+#REF!+#REF!)</f>
        <v>#REF!</v>
      </c>
      <c r="S93" s="35" t="e">
        <f>IF('CONSOMMATIONS FACTURES'!AO115+#REF!+#REF!+#REF!=0,"",'CONSOMMATIONS FACTURES'!AO115+#REF!+#REF!+#REF!)</f>
        <v>#REF!</v>
      </c>
      <c r="T93" s="35" t="e">
        <f>IF('CONSOMMATIONS FACTURES'!AP115+#REF!+#REF!+#REF!=0,"",'CONSOMMATIONS FACTURES'!AP115+#REF!+#REF!+#REF!)</f>
        <v>#REF!</v>
      </c>
      <c r="U93" s="35" t="e">
        <f>IF('CONSOMMATIONS FACTURES'!AQ115+#REF!+#REF!+#REF!=0,"",'CONSOMMATIONS FACTURES'!AQ115+#REF!+#REF!+#REF!)</f>
        <v>#REF!</v>
      </c>
      <c r="V93" s="35" t="e">
        <f>IF('CONSOMMATIONS FACTURES'!AR115+#REF!+#REF!+#REF!=0,"",'CONSOMMATIONS FACTURES'!AR115+#REF!+#REF!+#REF!)</f>
        <v>#REF!</v>
      </c>
      <c r="W93" s="35" t="e">
        <f>IF('CONSOMMATIONS FACTURES'!AS115+#REF!+#REF!+#REF!=0,"",'CONSOMMATIONS FACTURES'!AS115+#REF!+#REF!+#REF!)</f>
        <v>#REF!</v>
      </c>
      <c r="X93" s="35" t="e">
        <f>IF('CONSOMMATIONS FACTURES'!AT115+#REF!+#REF!+#REF!=0,"",'CONSOMMATIONS FACTURES'!AT115+#REF!+#REF!+#REF!)</f>
        <v>#REF!</v>
      </c>
      <c r="Y93" s="35" t="e">
        <f>IF('CONSOMMATIONS FACTURES'!AU115+#REF!+#REF!+#REF!=0,"",'CONSOMMATIONS FACTURES'!AU115+#REF!+#REF!+#REF!)</f>
        <v>#REF!</v>
      </c>
      <c r="Z93" s="35" t="e">
        <f>IF('CONSOMMATIONS FACTURES'!AV115+#REF!+#REF!+#REF!=0,"",'CONSOMMATIONS FACTURES'!AV115+#REF!+#REF!+#REF!)</f>
        <v>#REF!</v>
      </c>
      <c r="AA93" s="35" t="e">
        <f>IF('CONSOMMATIONS FACTURES'!AW115+#REF!+#REF!+#REF!=0,"",'CONSOMMATIONS FACTURES'!AW115+#REF!+#REF!+#REF!)</f>
        <v>#REF!</v>
      </c>
      <c r="AB93" s="35" t="e">
        <f>IF('CONSOMMATIONS FACTURES'!AX115+#REF!+#REF!+#REF!=0,"",'CONSOMMATIONS FACTURES'!AX115+#REF!+#REF!+#REF!)</f>
        <v>#REF!</v>
      </c>
      <c r="AC93" s="52"/>
      <c r="AD93" s="56" t="str">
        <f t="shared" si="24"/>
        <v/>
      </c>
      <c r="AE93" s="56" t="e">
        <f t="shared" si="13"/>
        <v>#REF!</v>
      </c>
      <c r="AF93" s="57" t="e">
        <f t="shared" si="14"/>
        <v>#REF!</v>
      </c>
      <c r="AG93" s="57" t="e">
        <f t="shared" si="15"/>
        <v>#REF!</v>
      </c>
      <c r="AH93" s="57" t="e">
        <f t="shared" si="16"/>
        <v>#REF!</v>
      </c>
      <c r="AI93" s="57" t="e">
        <f t="shared" si="17"/>
        <v>#REF!</v>
      </c>
      <c r="AJ93" s="57" t="e">
        <f t="shared" si="18"/>
        <v>#REF!</v>
      </c>
      <c r="AK93" s="57" t="e">
        <f t="shared" si="19"/>
        <v>#REF!</v>
      </c>
      <c r="AL93" s="57" t="e">
        <f t="shared" si="20"/>
        <v>#REF!</v>
      </c>
      <c r="AM93" s="57" t="e">
        <f t="shared" si="21"/>
        <v>#REF!</v>
      </c>
      <c r="AN93" s="57" t="e">
        <f t="shared" si="22"/>
        <v>#REF!</v>
      </c>
      <c r="AO93" s="57" t="e">
        <f t="shared" si="23"/>
        <v>#REF!</v>
      </c>
      <c r="AP93" s="13" t="str">
        <f t="shared" si="25"/>
        <v/>
      </c>
    </row>
    <row r="94" spans="1:42" ht="9.9499999999999993" customHeight="1" x14ac:dyDescent="0.25">
      <c r="A94" s="28"/>
      <c r="B94" s="16" t="str">
        <f>IF(PATRIMOINE!B37="","",PATRIMOINE!B37)</f>
        <v/>
      </c>
      <c r="C94" s="11" t="str">
        <f>IF(PATRIMOINE!C37="","",PATRIMOINE!C37)</f>
        <v/>
      </c>
      <c r="D94" s="11" t="str">
        <f>IF(PATRIMOINE!D37="","",PATRIMOINE!D37)</f>
        <v/>
      </c>
      <c r="E94" s="45" t="str">
        <f>IF(PATRIMOINE!E37="","",PATRIMOINE!E37)</f>
        <v/>
      </c>
      <c r="F94" s="45" t="str">
        <f>IF(PATRIMOINE!J37="","",PATRIMOINE!J37)</f>
        <v/>
      </c>
      <c r="G94" s="25" t="e">
        <f>IF('CONSOMMATIONS FACTURES'!#REF!+#REF!+#REF!+#REF!=0,"",'CONSOMMATIONS FACTURES'!#REF!+#REF!+#REF!+#REF!)</f>
        <v>#REF!</v>
      </c>
      <c r="H94" s="25" t="e">
        <f>IF('CONSOMMATIONS FACTURES'!#REF!+#REF!+#REF!+#REF!=0,"",'CONSOMMATIONS FACTURES'!#REF!+#REF!+#REF!+#REF!)</f>
        <v>#REF!</v>
      </c>
      <c r="I94" s="25" t="e">
        <f>IF('CONSOMMATIONS FACTURES'!#REF!+#REF!+#REF!+#REF!=0,"",'CONSOMMATIONS FACTURES'!#REF!+#REF!+#REF!+#REF!)</f>
        <v>#REF!</v>
      </c>
      <c r="J94" s="25" t="e">
        <f>IF('CONSOMMATIONS FACTURES'!#REF!+#REF!+#REF!+#REF!=0,"",'CONSOMMATIONS FACTURES'!#REF!+#REF!+#REF!+#REF!)</f>
        <v>#REF!</v>
      </c>
      <c r="K94" s="25" t="e">
        <f>IF('CONSOMMATIONS FACTURES'!#REF!+#REF!+#REF!+#REF!=0,"",'CONSOMMATIONS FACTURES'!#REF!+#REF!+#REF!+#REF!)</f>
        <v>#REF!</v>
      </c>
      <c r="L94" s="25" t="e">
        <f>IF('CONSOMMATIONS FACTURES'!#REF!+#REF!+#REF!+#REF!=0,"",'CONSOMMATIONS FACTURES'!#REF!+#REF!+#REF!+#REF!)</f>
        <v>#REF!</v>
      </c>
      <c r="M94" s="25" t="e">
        <f>IF('CONSOMMATIONS FACTURES'!#REF!+#REF!+#REF!+#REF!=0,"",'CONSOMMATIONS FACTURES'!#REF!+#REF!+#REF!+#REF!)</f>
        <v>#REF!</v>
      </c>
      <c r="N94" s="25" t="e">
        <f>IF('CONSOMMATIONS FACTURES'!#REF!+#REF!+#REF!+#REF!=0,"",'CONSOMMATIONS FACTURES'!#REF!+#REF!+#REF!+#REF!)</f>
        <v>#REF!</v>
      </c>
      <c r="O94" s="25" t="e">
        <f>IF('CONSOMMATIONS FACTURES'!#REF!+#REF!+#REF!+#REF!=0,"",'CONSOMMATIONS FACTURES'!#REF!+#REF!+#REF!+#REF!)</f>
        <v>#REF!</v>
      </c>
      <c r="P94" s="25" t="e">
        <f>IF('CONSOMMATIONS FACTURES'!#REF!+#REF!+#REF!+#REF!=0,"",'CONSOMMATIONS FACTURES'!#REF!+#REF!+#REF!+#REF!)</f>
        <v>#REF!</v>
      </c>
      <c r="Q94" s="25" t="e">
        <f>IF('CONSOMMATIONS FACTURES'!#REF!+#REF!+#REF!+#REF!=0,"",'CONSOMMATIONS FACTURES'!#REF!+#REF!+#REF!+#REF!)</f>
        <v>#REF!</v>
      </c>
      <c r="R94" s="35" t="e">
        <f>IF('CONSOMMATIONS FACTURES'!AN116+#REF!+#REF!+#REF!=0,"",'CONSOMMATIONS FACTURES'!AN116+#REF!+#REF!+#REF!)</f>
        <v>#REF!</v>
      </c>
      <c r="S94" s="35" t="e">
        <f>IF('CONSOMMATIONS FACTURES'!AO116+#REF!+#REF!+#REF!=0,"",'CONSOMMATIONS FACTURES'!AO116+#REF!+#REF!+#REF!)</f>
        <v>#REF!</v>
      </c>
      <c r="T94" s="35" t="e">
        <f>IF('CONSOMMATIONS FACTURES'!AP116+#REF!+#REF!+#REF!=0,"",'CONSOMMATIONS FACTURES'!AP116+#REF!+#REF!+#REF!)</f>
        <v>#REF!</v>
      </c>
      <c r="U94" s="35" t="e">
        <f>IF('CONSOMMATIONS FACTURES'!AQ116+#REF!+#REF!+#REF!=0,"",'CONSOMMATIONS FACTURES'!AQ116+#REF!+#REF!+#REF!)</f>
        <v>#REF!</v>
      </c>
      <c r="V94" s="35" t="e">
        <f>IF('CONSOMMATIONS FACTURES'!AR116+#REF!+#REF!+#REF!=0,"",'CONSOMMATIONS FACTURES'!AR116+#REF!+#REF!+#REF!)</f>
        <v>#REF!</v>
      </c>
      <c r="W94" s="35" t="e">
        <f>IF('CONSOMMATIONS FACTURES'!AS116+#REF!+#REF!+#REF!=0,"",'CONSOMMATIONS FACTURES'!AS116+#REF!+#REF!+#REF!)</f>
        <v>#REF!</v>
      </c>
      <c r="X94" s="35" t="e">
        <f>IF('CONSOMMATIONS FACTURES'!AT116+#REF!+#REF!+#REF!=0,"",'CONSOMMATIONS FACTURES'!AT116+#REF!+#REF!+#REF!)</f>
        <v>#REF!</v>
      </c>
      <c r="Y94" s="35" t="e">
        <f>IF('CONSOMMATIONS FACTURES'!AU116+#REF!+#REF!+#REF!=0,"",'CONSOMMATIONS FACTURES'!AU116+#REF!+#REF!+#REF!)</f>
        <v>#REF!</v>
      </c>
      <c r="Z94" s="35" t="e">
        <f>IF('CONSOMMATIONS FACTURES'!AV116+#REF!+#REF!+#REF!=0,"",'CONSOMMATIONS FACTURES'!AV116+#REF!+#REF!+#REF!)</f>
        <v>#REF!</v>
      </c>
      <c r="AA94" s="35" t="e">
        <f>IF('CONSOMMATIONS FACTURES'!AW116+#REF!+#REF!+#REF!=0,"",'CONSOMMATIONS FACTURES'!AW116+#REF!+#REF!+#REF!)</f>
        <v>#REF!</v>
      </c>
      <c r="AB94" s="35" t="e">
        <f>IF('CONSOMMATIONS FACTURES'!AX116+#REF!+#REF!+#REF!=0,"",'CONSOMMATIONS FACTURES'!AX116+#REF!+#REF!+#REF!)</f>
        <v>#REF!</v>
      </c>
      <c r="AC94" s="52"/>
      <c r="AD94" s="56" t="str">
        <f t="shared" si="24"/>
        <v/>
      </c>
      <c r="AE94" s="56" t="e">
        <f t="shared" si="13"/>
        <v>#REF!</v>
      </c>
      <c r="AF94" s="57" t="e">
        <f t="shared" si="14"/>
        <v>#REF!</v>
      </c>
      <c r="AG94" s="57" t="e">
        <f t="shared" si="15"/>
        <v>#REF!</v>
      </c>
      <c r="AH94" s="57" t="e">
        <f t="shared" si="16"/>
        <v>#REF!</v>
      </c>
      <c r="AI94" s="57" t="e">
        <f t="shared" si="17"/>
        <v>#REF!</v>
      </c>
      <c r="AJ94" s="57" t="e">
        <f t="shared" si="18"/>
        <v>#REF!</v>
      </c>
      <c r="AK94" s="57" t="e">
        <f t="shared" si="19"/>
        <v>#REF!</v>
      </c>
      <c r="AL94" s="57" t="e">
        <f t="shared" si="20"/>
        <v>#REF!</v>
      </c>
      <c r="AM94" s="57" t="e">
        <f t="shared" si="21"/>
        <v>#REF!</v>
      </c>
      <c r="AN94" s="57" t="e">
        <f t="shared" si="22"/>
        <v>#REF!</v>
      </c>
      <c r="AO94" s="57" t="e">
        <f t="shared" si="23"/>
        <v>#REF!</v>
      </c>
      <c r="AP94" s="13" t="str">
        <f t="shared" si="25"/>
        <v/>
      </c>
    </row>
    <row r="95" spans="1:42" ht="9.9499999999999993" customHeight="1" x14ac:dyDescent="0.25">
      <c r="A95" s="28"/>
      <c r="B95" s="16" t="str">
        <f>IF(PATRIMOINE!B38="","",PATRIMOINE!B38)</f>
        <v/>
      </c>
      <c r="C95" s="11" t="str">
        <f>IF(PATRIMOINE!C38="","",PATRIMOINE!C38)</f>
        <v/>
      </c>
      <c r="D95" s="11" t="str">
        <f>IF(PATRIMOINE!D38="","",PATRIMOINE!D38)</f>
        <v/>
      </c>
      <c r="E95" s="45" t="str">
        <f>IF(PATRIMOINE!E38="","",PATRIMOINE!E38)</f>
        <v/>
      </c>
      <c r="F95" s="45" t="str">
        <f>IF(PATRIMOINE!J38="","",PATRIMOINE!J38)</f>
        <v/>
      </c>
      <c r="G95" s="25" t="e">
        <f>IF('CONSOMMATIONS FACTURES'!F141+#REF!+#REF!+#REF!=0,"",'CONSOMMATIONS FACTURES'!F141+#REF!+#REF!+#REF!)</f>
        <v>#REF!</v>
      </c>
      <c r="H95" s="25" t="e">
        <f>IF('CONSOMMATIONS FACTURES'!G141+#REF!+#REF!+#REF!=0,"",'CONSOMMATIONS FACTURES'!G141+#REF!+#REF!+#REF!)</f>
        <v>#REF!</v>
      </c>
      <c r="I95" s="25" t="e">
        <f>IF('CONSOMMATIONS FACTURES'!H141+#REF!+#REF!+#REF!=0,"",'CONSOMMATIONS FACTURES'!H141+#REF!+#REF!+#REF!)</f>
        <v>#REF!</v>
      </c>
      <c r="J95" s="25" t="e">
        <f>IF('CONSOMMATIONS FACTURES'!I141+#REF!+#REF!+#REF!=0,"",'CONSOMMATIONS FACTURES'!I141+#REF!+#REF!+#REF!)</f>
        <v>#REF!</v>
      </c>
      <c r="K95" s="25" t="e">
        <f>IF('CONSOMMATIONS FACTURES'!J141+#REF!+#REF!+#REF!=0,"",'CONSOMMATIONS FACTURES'!J141+#REF!+#REF!+#REF!)</f>
        <v>#REF!</v>
      </c>
      <c r="L95" s="25" t="e">
        <f>IF('CONSOMMATIONS FACTURES'!K141+#REF!+#REF!+#REF!=0,"",'CONSOMMATIONS FACTURES'!K141+#REF!+#REF!+#REF!)</f>
        <v>#REF!</v>
      </c>
      <c r="M95" s="25" t="e">
        <f>IF('CONSOMMATIONS FACTURES'!L141+#REF!+#REF!+#REF!=0,"",'CONSOMMATIONS FACTURES'!L141+#REF!+#REF!+#REF!)</f>
        <v>#REF!</v>
      </c>
      <c r="N95" s="25" t="e">
        <f>IF('CONSOMMATIONS FACTURES'!M141+#REF!+#REF!+#REF!=0,"",'CONSOMMATIONS FACTURES'!M141+#REF!+#REF!+#REF!)</f>
        <v>#REF!</v>
      </c>
      <c r="O95" s="25" t="e">
        <f>IF('CONSOMMATIONS FACTURES'!N141+#REF!+#REF!+#REF!=0,"",'CONSOMMATIONS FACTURES'!N141+#REF!+#REF!+#REF!)</f>
        <v>#REF!</v>
      </c>
      <c r="P95" s="25" t="e">
        <f>IF('CONSOMMATIONS FACTURES'!O141+#REF!+#REF!+#REF!=0,"",'CONSOMMATIONS FACTURES'!O141+#REF!+#REF!+#REF!)</f>
        <v>#REF!</v>
      </c>
      <c r="Q95" s="25" t="e">
        <f>IF('CONSOMMATIONS FACTURES'!P141+#REF!+#REF!+#REF!=0,"",'CONSOMMATIONS FACTURES'!P141+#REF!+#REF!+#REF!)</f>
        <v>#REF!</v>
      </c>
      <c r="R95" s="35" t="e">
        <f>IF('CONSOMMATIONS FACTURES'!AN117+#REF!+#REF!+#REF!=0,"",'CONSOMMATIONS FACTURES'!AN117+#REF!+#REF!+#REF!)</f>
        <v>#REF!</v>
      </c>
      <c r="S95" s="35" t="e">
        <f>IF('CONSOMMATIONS FACTURES'!AO117+#REF!+#REF!+#REF!=0,"",'CONSOMMATIONS FACTURES'!AO117+#REF!+#REF!+#REF!)</f>
        <v>#REF!</v>
      </c>
      <c r="T95" s="35" t="e">
        <f>IF('CONSOMMATIONS FACTURES'!AP117+#REF!+#REF!+#REF!=0,"",'CONSOMMATIONS FACTURES'!AP117+#REF!+#REF!+#REF!)</f>
        <v>#REF!</v>
      </c>
      <c r="U95" s="35" t="e">
        <f>IF('CONSOMMATIONS FACTURES'!AQ117+#REF!+#REF!+#REF!=0,"",'CONSOMMATIONS FACTURES'!AQ117+#REF!+#REF!+#REF!)</f>
        <v>#REF!</v>
      </c>
      <c r="V95" s="35" t="e">
        <f>IF('CONSOMMATIONS FACTURES'!AR117+#REF!+#REF!+#REF!=0,"",'CONSOMMATIONS FACTURES'!AR117+#REF!+#REF!+#REF!)</f>
        <v>#REF!</v>
      </c>
      <c r="W95" s="35" t="e">
        <f>IF('CONSOMMATIONS FACTURES'!AS117+#REF!+#REF!+#REF!=0,"",'CONSOMMATIONS FACTURES'!AS117+#REF!+#REF!+#REF!)</f>
        <v>#REF!</v>
      </c>
      <c r="X95" s="35" t="e">
        <f>IF('CONSOMMATIONS FACTURES'!AT117+#REF!+#REF!+#REF!=0,"",'CONSOMMATIONS FACTURES'!AT117+#REF!+#REF!+#REF!)</f>
        <v>#REF!</v>
      </c>
      <c r="Y95" s="35" t="e">
        <f>IF('CONSOMMATIONS FACTURES'!AU117+#REF!+#REF!+#REF!=0,"",'CONSOMMATIONS FACTURES'!AU117+#REF!+#REF!+#REF!)</f>
        <v>#REF!</v>
      </c>
      <c r="Z95" s="35" t="e">
        <f>IF('CONSOMMATIONS FACTURES'!AV117+#REF!+#REF!+#REF!=0,"",'CONSOMMATIONS FACTURES'!AV117+#REF!+#REF!+#REF!)</f>
        <v>#REF!</v>
      </c>
      <c r="AA95" s="35" t="e">
        <f>IF('CONSOMMATIONS FACTURES'!AW117+#REF!+#REF!+#REF!=0,"",'CONSOMMATIONS FACTURES'!AW117+#REF!+#REF!+#REF!)</f>
        <v>#REF!</v>
      </c>
      <c r="AB95" s="35" t="e">
        <f>IF('CONSOMMATIONS FACTURES'!AX117+#REF!+#REF!+#REF!=0,"",'CONSOMMATIONS FACTURES'!AX117+#REF!+#REF!+#REF!)</f>
        <v>#REF!</v>
      </c>
      <c r="AC95" s="52"/>
      <c r="AD95" s="56" t="str">
        <f t="shared" si="24"/>
        <v/>
      </c>
      <c r="AE95" s="56" t="e">
        <f t="shared" si="13"/>
        <v>#REF!</v>
      </c>
      <c r="AF95" s="57" t="e">
        <f t="shared" si="14"/>
        <v>#REF!</v>
      </c>
      <c r="AG95" s="57" t="e">
        <f t="shared" si="15"/>
        <v>#REF!</v>
      </c>
      <c r="AH95" s="57" t="e">
        <f t="shared" si="16"/>
        <v>#REF!</v>
      </c>
      <c r="AI95" s="57" t="e">
        <f t="shared" si="17"/>
        <v>#REF!</v>
      </c>
      <c r="AJ95" s="57" t="e">
        <f t="shared" si="18"/>
        <v>#REF!</v>
      </c>
      <c r="AK95" s="57" t="e">
        <f t="shared" si="19"/>
        <v>#REF!</v>
      </c>
      <c r="AL95" s="57" t="e">
        <f t="shared" si="20"/>
        <v>#REF!</v>
      </c>
      <c r="AM95" s="57" t="e">
        <f t="shared" si="21"/>
        <v>#REF!</v>
      </c>
      <c r="AN95" s="57" t="e">
        <f t="shared" si="22"/>
        <v>#REF!</v>
      </c>
      <c r="AO95" s="57" t="e">
        <f t="shared" si="23"/>
        <v>#REF!</v>
      </c>
      <c r="AP95" s="13" t="str">
        <f t="shared" si="25"/>
        <v/>
      </c>
    </row>
    <row r="96" spans="1:42" ht="9.9499999999999993" customHeight="1" x14ac:dyDescent="0.25">
      <c r="A96" s="28"/>
      <c r="B96" s="16" t="str">
        <f>IF(PATRIMOINE!B39="","",PATRIMOINE!B39)</f>
        <v/>
      </c>
      <c r="C96" s="11" t="str">
        <f>IF(PATRIMOINE!C39="","",PATRIMOINE!C39)</f>
        <v/>
      </c>
      <c r="D96" s="11" t="str">
        <f>IF(PATRIMOINE!D39="","",PATRIMOINE!D39)</f>
        <v/>
      </c>
      <c r="E96" s="45" t="str">
        <f>IF(PATRIMOINE!E39="","",PATRIMOINE!E39)</f>
        <v/>
      </c>
      <c r="F96" s="45" t="str">
        <f>IF(PATRIMOINE!J39="","",PATRIMOINE!J39)</f>
        <v/>
      </c>
      <c r="G96" s="25" t="e">
        <f>IF('CONSOMMATIONS FACTURES'!F142+#REF!+#REF!+#REF!=0,"",'CONSOMMATIONS FACTURES'!F142+#REF!+#REF!+#REF!)</f>
        <v>#REF!</v>
      </c>
      <c r="H96" s="25" t="e">
        <f>IF('CONSOMMATIONS FACTURES'!G142+#REF!+#REF!+#REF!=0,"",'CONSOMMATIONS FACTURES'!G142+#REF!+#REF!+#REF!)</f>
        <v>#REF!</v>
      </c>
      <c r="I96" s="25" t="e">
        <f>IF('CONSOMMATIONS FACTURES'!H142+#REF!+#REF!+#REF!=0,"",'CONSOMMATIONS FACTURES'!H142+#REF!+#REF!+#REF!)</f>
        <v>#REF!</v>
      </c>
      <c r="J96" s="25" t="e">
        <f>IF('CONSOMMATIONS FACTURES'!I142+#REF!+#REF!+#REF!=0,"",'CONSOMMATIONS FACTURES'!I142+#REF!+#REF!+#REF!)</f>
        <v>#REF!</v>
      </c>
      <c r="K96" s="25" t="e">
        <f>IF('CONSOMMATIONS FACTURES'!J142+#REF!+#REF!+#REF!=0,"",'CONSOMMATIONS FACTURES'!J142+#REF!+#REF!+#REF!)</f>
        <v>#REF!</v>
      </c>
      <c r="L96" s="25" t="e">
        <f>IF('CONSOMMATIONS FACTURES'!K142+#REF!+#REF!+#REF!=0,"",'CONSOMMATIONS FACTURES'!K142+#REF!+#REF!+#REF!)</f>
        <v>#REF!</v>
      </c>
      <c r="M96" s="25" t="e">
        <f>IF('CONSOMMATIONS FACTURES'!L142+#REF!+#REF!+#REF!=0,"",'CONSOMMATIONS FACTURES'!L142+#REF!+#REF!+#REF!)</f>
        <v>#REF!</v>
      </c>
      <c r="N96" s="25" t="e">
        <f>IF('CONSOMMATIONS FACTURES'!M142+#REF!+#REF!+#REF!=0,"",'CONSOMMATIONS FACTURES'!M142+#REF!+#REF!+#REF!)</f>
        <v>#REF!</v>
      </c>
      <c r="O96" s="25" t="e">
        <f>IF('CONSOMMATIONS FACTURES'!N142+#REF!+#REF!+#REF!=0,"",'CONSOMMATIONS FACTURES'!N142+#REF!+#REF!+#REF!)</f>
        <v>#REF!</v>
      </c>
      <c r="P96" s="25" t="e">
        <f>IF('CONSOMMATIONS FACTURES'!O142+#REF!+#REF!+#REF!=0,"",'CONSOMMATIONS FACTURES'!O142+#REF!+#REF!+#REF!)</f>
        <v>#REF!</v>
      </c>
      <c r="Q96" s="25" t="e">
        <f>IF('CONSOMMATIONS FACTURES'!P142+#REF!+#REF!+#REF!=0,"",'CONSOMMATIONS FACTURES'!P142+#REF!+#REF!+#REF!)</f>
        <v>#REF!</v>
      </c>
      <c r="R96" s="35" t="e">
        <f>IF('CONSOMMATIONS FACTURES'!AN118+#REF!+#REF!+#REF!=0,"",'CONSOMMATIONS FACTURES'!AN118+#REF!+#REF!+#REF!)</f>
        <v>#REF!</v>
      </c>
      <c r="S96" s="35" t="e">
        <f>IF('CONSOMMATIONS FACTURES'!AO118+#REF!+#REF!+#REF!=0,"",'CONSOMMATIONS FACTURES'!AO118+#REF!+#REF!+#REF!)</f>
        <v>#REF!</v>
      </c>
      <c r="T96" s="35" t="e">
        <f>IF('CONSOMMATIONS FACTURES'!AP118+#REF!+#REF!+#REF!=0,"",'CONSOMMATIONS FACTURES'!AP118+#REF!+#REF!+#REF!)</f>
        <v>#REF!</v>
      </c>
      <c r="U96" s="35" t="e">
        <f>IF('CONSOMMATIONS FACTURES'!AQ118+#REF!+#REF!+#REF!=0,"",'CONSOMMATIONS FACTURES'!AQ118+#REF!+#REF!+#REF!)</f>
        <v>#REF!</v>
      </c>
      <c r="V96" s="35" t="e">
        <f>IF('CONSOMMATIONS FACTURES'!AR118+#REF!+#REF!+#REF!=0,"",'CONSOMMATIONS FACTURES'!AR118+#REF!+#REF!+#REF!)</f>
        <v>#REF!</v>
      </c>
      <c r="W96" s="35" t="e">
        <f>IF('CONSOMMATIONS FACTURES'!AS118+#REF!+#REF!+#REF!=0,"",'CONSOMMATIONS FACTURES'!AS118+#REF!+#REF!+#REF!)</f>
        <v>#REF!</v>
      </c>
      <c r="X96" s="35" t="e">
        <f>IF('CONSOMMATIONS FACTURES'!AT118+#REF!+#REF!+#REF!=0,"",'CONSOMMATIONS FACTURES'!AT118+#REF!+#REF!+#REF!)</f>
        <v>#REF!</v>
      </c>
      <c r="Y96" s="35" t="e">
        <f>IF('CONSOMMATIONS FACTURES'!AU118+#REF!+#REF!+#REF!=0,"",'CONSOMMATIONS FACTURES'!AU118+#REF!+#REF!+#REF!)</f>
        <v>#REF!</v>
      </c>
      <c r="Z96" s="35" t="e">
        <f>IF('CONSOMMATIONS FACTURES'!AV118+#REF!+#REF!+#REF!=0,"",'CONSOMMATIONS FACTURES'!AV118+#REF!+#REF!+#REF!)</f>
        <v>#REF!</v>
      </c>
      <c r="AA96" s="35" t="e">
        <f>IF('CONSOMMATIONS FACTURES'!AW118+#REF!+#REF!+#REF!=0,"",'CONSOMMATIONS FACTURES'!AW118+#REF!+#REF!+#REF!)</f>
        <v>#REF!</v>
      </c>
      <c r="AB96" s="35" t="e">
        <f>IF('CONSOMMATIONS FACTURES'!AX118+#REF!+#REF!+#REF!=0,"",'CONSOMMATIONS FACTURES'!AX118+#REF!+#REF!+#REF!)</f>
        <v>#REF!</v>
      </c>
      <c r="AC96" s="52"/>
      <c r="AD96" s="56" t="str">
        <f t="shared" si="24"/>
        <v/>
      </c>
      <c r="AE96" s="56" t="e">
        <f t="shared" si="13"/>
        <v>#REF!</v>
      </c>
      <c r="AF96" s="57" t="e">
        <f t="shared" si="14"/>
        <v>#REF!</v>
      </c>
      <c r="AG96" s="57" t="e">
        <f t="shared" si="15"/>
        <v>#REF!</v>
      </c>
      <c r="AH96" s="57" t="e">
        <f t="shared" si="16"/>
        <v>#REF!</v>
      </c>
      <c r="AI96" s="57" t="e">
        <f t="shared" si="17"/>
        <v>#REF!</v>
      </c>
      <c r="AJ96" s="57" t="e">
        <f t="shared" si="18"/>
        <v>#REF!</v>
      </c>
      <c r="AK96" s="57" t="e">
        <f t="shared" si="19"/>
        <v>#REF!</v>
      </c>
      <c r="AL96" s="57" t="e">
        <f t="shared" si="20"/>
        <v>#REF!</v>
      </c>
      <c r="AM96" s="57" t="e">
        <f t="shared" si="21"/>
        <v>#REF!</v>
      </c>
      <c r="AN96" s="57" t="e">
        <f t="shared" si="22"/>
        <v>#REF!</v>
      </c>
      <c r="AO96" s="57" t="e">
        <f t="shared" si="23"/>
        <v>#REF!</v>
      </c>
      <c r="AP96" s="13" t="str">
        <f t="shared" si="25"/>
        <v/>
      </c>
    </row>
    <row r="97" spans="1:42" ht="9.9499999999999993" customHeight="1" x14ac:dyDescent="0.25">
      <c r="A97" s="28"/>
      <c r="B97" s="16" t="str">
        <f>IF(PATRIMOINE!B40="","",PATRIMOINE!B40)</f>
        <v/>
      </c>
      <c r="C97" s="11" t="str">
        <f>IF(PATRIMOINE!C40="","",PATRIMOINE!C40)</f>
        <v/>
      </c>
      <c r="D97" s="11" t="str">
        <f>IF(PATRIMOINE!D40="","",PATRIMOINE!D40)</f>
        <v/>
      </c>
      <c r="E97" s="45" t="str">
        <f>IF(PATRIMOINE!E40="","",PATRIMOINE!E40)</f>
        <v/>
      </c>
      <c r="F97" s="45" t="str">
        <f>IF(PATRIMOINE!J40="","",PATRIMOINE!J40)</f>
        <v/>
      </c>
      <c r="G97" s="25" t="e">
        <f>IF('CONSOMMATIONS FACTURES'!F143+#REF!+#REF!+#REF!=0,"",'CONSOMMATIONS FACTURES'!F143+#REF!+#REF!+#REF!)</f>
        <v>#REF!</v>
      </c>
      <c r="H97" s="25" t="e">
        <f>IF('CONSOMMATIONS FACTURES'!G143+#REF!+#REF!+#REF!=0,"",'CONSOMMATIONS FACTURES'!G143+#REF!+#REF!+#REF!)</f>
        <v>#REF!</v>
      </c>
      <c r="I97" s="25" t="e">
        <f>IF('CONSOMMATIONS FACTURES'!H143+#REF!+#REF!+#REF!=0,"",'CONSOMMATIONS FACTURES'!H143+#REF!+#REF!+#REF!)</f>
        <v>#REF!</v>
      </c>
      <c r="J97" s="25" t="e">
        <f>IF('CONSOMMATIONS FACTURES'!I143+#REF!+#REF!+#REF!=0,"",'CONSOMMATIONS FACTURES'!I143+#REF!+#REF!+#REF!)</f>
        <v>#REF!</v>
      </c>
      <c r="K97" s="25" t="e">
        <f>IF('CONSOMMATIONS FACTURES'!J143+#REF!+#REF!+#REF!=0,"",'CONSOMMATIONS FACTURES'!J143+#REF!+#REF!+#REF!)</f>
        <v>#REF!</v>
      </c>
      <c r="L97" s="25" t="e">
        <f>IF('CONSOMMATIONS FACTURES'!K143+#REF!+#REF!+#REF!=0,"",'CONSOMMATIONS FACTURES'!K143+#REF!+#REF!+#REF!)</f>
        <v>#REF!</v>
      </c>
      <c r="M97" s="25" t="e">
        <f>IF('CONSOMMATIONS FACTURES'!L143+#REF!+#REF!+#REF!=0,"",'CONSOMMATIONS FACTURES'!L143+#REF!+#REF!+#REF!)</f>
        <v>#REF!</v>
      </c>
      <c r="N97" s="25" t="e">
        <f>IF('CONSOMMATIONS FACTURES'!M143+#REF!+#REF!+#REF!=0,"",'CONSOMMATIONS FACTURES'!M143+#REF!+#REF!+#REF!)</f>
        <v>#REF!</v>
      </c>
      <c r="O97" s="25" t="e">
        <f>IF('CONSOMMATIONS FACTURES'!N143+#REF!+#REF!+#REF!=0,"",'CONSOMMATIONS FACTURES'!N143+#REF!+#REF!+#REF!)</f>
        <v>#REF!</v>
      </c>
      <c r="P97" s="25" t="e">
        <f>IF('CONSOMMATIONS FACTURES'!O143+#REF!+#REF!+#REF!=0,"",'CONSOMMATIONS FACTURES'!O143+#REF!+#REF!+#REF!)</f>
        <v>#REF!</v>
      </c>
      <c r="Q97" s="25" t="e">
        <f>IF('CONSOMMATIONS FACTURES'!P143+#REF!+#REF!+#REF!=0,"",'CONSOMMATIONS FACTURES'!P143+#REF!+#REF!+#REF!)</f>
        <v>#REF!</v>
      </c>
      <c r="R97" s="35" t="e">
        <f>IF('CONSOMMATIONS FACTURES'!AN119+#REF!+#REF!+#REF!=0,"",'CONSOMMATIONS FACTURES'!AN119+#REF!+#REF!+#REF!)</f>
        <v>#REF!</v>
      </c>
      <c r="S97" s="35" t="e">
        <f>IF('CONSOMMATIONS FACTURES'!AO119+#REF!+#REF!+#REF!=0,"",'CONSOMMATIONS FACTURES'!AO119+#REF!+#REF!+#REF!)</f>
        <v>#REF!</v>
      </c>
      <c r="T97" s="35" t="e">
        <f>IF('CONSOMMATIONS FACTURES'!AP119+#REF!+#REF!+#REF!=0,"",'CONSOMMATIONS FACTURES'!AP119+#REF!+#REF!+#REF!)</f>
        <v>#REF!</v>
      </c>
      <c r="U97" s="35" t="e">
        <f>IF('CONSOMMATIONS FACTURES'!AQ119+#REF!+#REF!+#REF!=0,"",'CONSOMMATIONS FACTURES'!AQ119+#REF!+#REF!+#REF!)</f>
        <v>#REF!</v>
      </c>
      <c r="V97" s="35" t="e">
        <f>IF('CONSOMMATIONS FACTURES'!AR119+#REF!+#REF!+#REF!=0,"",'CONSOMMATIONS FACTURES'!AR119+#REF!+#REF!+#REF!)</f>
        <v>#REF!</v>
      </c>
      <c r="W97" s="35" t="e">
        <f>IF('CONSOMMATIONS FACTURES'!AS119+#REF!+#REF!+#REF!=0,"",'CONSOMMATIONS FACTURES'!AS119+#REF!+#REF!+#REF!)</f>
        <v>#REF!</v>
      </c>
      <c r="X97" s="35" t="e">
        <f>IF('CONSOMMATIONS FACTURES'!AT119+#REF!+#REF!+#REF!=0,"",'CONSOMMATIONS FACTURES'!AT119+#REF!+#REF!+#REF!)</f>
        <v>#REF!</v>
      </c>
      <c r="Y97" s="35" t="e">
        <f>IF('CONSOMMATIONS FACTURES'!AU119+#REF!+#REF!+#REF!=0,"",'CONSOMMATIONS FACTURES'!AU119+#REF!+#REF!+#REF!)</f>
        <v>#REF!</v>
      </c>
      <c r="Z97" s="35" t="e">
        <f>IF('CONSOMMATIONS FACTURES'!AV119+#REF!+#REF!+#REF!=0,"",'CONSOMMATIONS FACTURES'!AV119+#REF!+#REF!+#REF!)</f>
        <v>#REF!</v>
      </c>
      <c r="AA97" s="35" t="e">
        <f>IF('CONSOMMATIONS FACTURES'!AW119+#REF!+#REF!+#REF!=0,"",'CONSOMMATIONS FACTURES'!AW119+#REF!+#REF!+#REF!)</f>
        <v>#REF!</v>
      </c>
      <c r="AB97" s="35" t="e">
        <f>IF('CONSOMMATIONS FACTURES'!AX119+#REF!+#REF!+#REF!=0,"",'CONSOMMATIONS FACTURES'!AX119+#REF!+#REF!+#REF!)</f>
        <v>#REF!</v>
      </c>
      <c r="AC97" s="52"/>
      <c r="AD97" s="56" t="str">
        <f t="shared" si="24"/>
        <v/>
      </c>
      <c r="AE97" s="56" t="e">
        <f t="shared" si="13"/>
        <v>#REF!</v>
      </c>
      <c r="AF97" s="57" t="e">
        <f t="shared" si="14"/>
        <v>#REF!</v>
      </c>
      <c r="AG97" s="57" t="e">
        <f t="shared" si="15"/>
        <v>#REF!</v>
      </c>
      <c r="AH97" s="57" t="e">
        <f t="shared" si="16"/>
        <v>#REF!</v>
      </c>
      <c r="AI97" s="57" t="e">
        <f t="shared" si="17"/>
        <v>#REF!</v>
      </c>
      <c r="AJ97" s="57" t="e">
        <f t="shared" si="18"/>
        <v>#REF!</v>
      </c>
      <c r="AK97" s="57" t="e">
        <f t="shared" si="19"/>
        <v>#REF!</v>
      </c>
      <c r="AL97" s="57" t="e">
        <f t="shared" si="20"/>
        <v>#REF!</v>
      </c>
      <c r="AM97" s="57" t="e">
        <f t="shared" si="21"/>
        <v>#REF!</v>
      </c>
      <c r="AN97" s="57" t="e">
        <f t="shared" si="22"/>
        <v>#REF!</v>
      </c>
      <c r="AO97" s="57" t="e">
        <f t="shared" si="23"/>
        <v>#REF!</v>
      </c>
      <c r="AP97" s="13" t="str">
        <f t="shared" si="25"/>
        <v/>
      </c>
    </row>
    <row r="98" spans="1:42" ht="9.9499999999999993" customHeight="1" x14ac:dyDescent="0.25">
      <c r="A98" s="28"/>
      <c r="B98" s="16" t="str">
        <f>IF(PATRIMOINE!B41="","",PATRIMOINE!B41)</f>
        <v/>
      </c>
      <c r="C98" s="11" t="str">
        <f>IF(PATRIMOINE!C41="","",PATRIMOINE!C41)</f>
        <v/>
      </c>
      <c r="D98" s="11" t="str">
        <f>IF(PATRIMOINE!D41="","",PATRIMOINE!D41)</f>
        <v/>
      </c>
      <c r="E98" s="45" t="str">
        <f>IF(PATRIMOINE!E41="","",PATRIMOINE!E41)</f>
        <v/>
      </c>
      <c r="F98" s="45" t="str">
        <f>IF(PATRIMOINE!J41="","",PATRIMOINE!J41)</f>
        <v/>
      </c>
      <c r="G98" s="25" t="e">
        <f>IF('CONSOMMATIONS FACTURES'!F144+#REF!+#REF!+#REF!=0,"",'CONSOMMATIONS FACTURES'!F144+#REF!+#REF!+#REF!)</f>
        <v>#REF!</v>
      </c>
      <c r="H98" s="25" t="e">
        <f>IF('CONSOMMATIONS FACTURES'!G144+#REF!+#REF!+#REF!=0,"",'CONSOMMATIONS FACTURES'!G144+#REF!+#REF!+#REF!)</f>
        <v>#REF!</v>
      </c>
      <c r="I98" s="25" t="e">
        <f>IF('CONSOMMATIONS FACTURES'!H144+#REF!+#REF!+#REF!=0,"",'CONSOMMATIONS FACTURES'!H144+#REF!+#REF!+#REF!)</f>
        <v>#REF!</v>
      </c>
      <c r="J98" s="25" t="e">
        <f>IF('CONSOMMATIONS FACTURES'!I144+#REF!+#REF!+#REF!=0,"",'CONSOMMATIONS FACTURES'!I144+#REF!+#REF!+#REF!)</f>
        <v>#REF!</v>
      </c>
      <c r="K98" s="25" t="e">
        <f>IF('CONSOMMATIONS FACTURES'!J144+#REF!+#REF!+#REF!=0,"",'CONSOMMATIONS FACTURES'!J144+#REF!+#REF!+#REF!)</f>
        <v>#REF!</v>
      </c>
      <c r="L98" s="25" t="e">
        <f>IF('CONSOMMATIONS FACTURES'!K144+#REF!+#REF!+#REF!=0,"",'CONSOMMATIONS FACTURES'!K144+#REF!+#REF!+#REF!)</f>
        <v>#REF!</v>
      </c>
      <c r="M98" s="25" t="e">
        <f>IF('CONSOMMATIONS FACTURES'!L144+#REF!+#REF!+#REF!=0,"",'CONSOMMATIONS FACTURES'!L144+#REF!+#REF!+#REF!)</f>
        <v>#REF!</v>
      </c>
      <c r="N98" s="25" t="e">
        <f>IF('CONSOMMATIONS FACTURES'!M144+#REF!+#REF!+#REF!=0,"",'CONSOMMATIONS FACTURES'!M144+#REF!+#REF!+#REF!)</f>
        <v>#REF!</v>
      </c>
      <c r="O98" s="25" t="e">
        <f>IF('CONSOMMATIONS FACTURES'!N144+#REF!+#REF!+#REF!=0,"",'CONSOMMATIONS FACTURES'!N144+#REF!+#REF!+#REF!)</f>
        <v>#REF!</v>
      </c>
      <c r="P98" s="25" t="e">
        <f>IF('CONSOMMATIONS FACTURES'!O144+#REF!+#REF!+#REF!=0,"",'CONSOMMATIONS FACTURES'!O144+#REF!+#REF!+#REF!)</f>
        <v>#REF!</v>
      </c>
      <c r="Q98" s="25" t="e">
        <f>IF('CONSOMMATIONS FACTURES'!P144+#REF!+#REF!+#REF!=0,"",'CONSOMMATIONS FACTURES'!P144+#REF!+#REF!+#REF!)</f>
        <v>#REF!</v>
      </c>
      <c r="R98" s="35" t="e">
        <f>IF('CONSOMMATIONS FACTURES'!AN120+#REF!+#REF!+#REF!=0,"",'CONSOMMATIONS FACTURES'!AN120+#REF!+#REF!+#REF!)</f>
        <v>#REF!</v>
      </c>
      <c r="S98" s="35" t="e">
        <f>IF('CONSOMMATIONS FACTURES'!AO120+#REF!+#REF!+#REF!=0,"",'CONSOMMATIONS FACTURES'!AO120+#REF!+#REF!+#REF!)</f>
        <v>#REF!</v>
      </c>
      <c r="T98" s="35" t="e">
        <f>IF('CONSOMMATIONS FACTURES'!AP120+#REF!+#REF!+#REF!=0,"",'CONSOMMATIONS FACTURES'!AP120+#REF!+#REF!+#REF!)</f>
        <v>#REF!</v>
      </c>
      <c r="U98" s="35" t="e">
        <f>IF('CONSOMMATIONS FACTURES'!AQ120+#REF!+#REF!+#REF!=0,"",'CONSOMMATIONS FACTURES'!AQ120+#REF!+#REF!+#REF!)</f>
        <v>#REF!</v>
      </c>
      <c r="V98" s="35" t="e">
        <f>IF('CONSOMMATIONS FACTURES'!AR120+#REF!+#REF!+#REF!=0,"",'CONSOMMATIONS FACTURES'!AR120+#REF!+#REF!+#REF!)</f>
        <v>#REF!</v>
      </c>
      <c r="W98" s="35" t="e">
        <f>IF('CONSOMMATIONS FACTURES'!AS120+#REF!+#REF!+#REF!=0,"",'CONSOMMATIONS FACTURES'!AS120+#REF!+#REF!+#REF!)</f>
        <v>#REF!</v>
      </c>
      <c r="X98" s="35" t="e">
        <f>IF('CONSOMMATIONS FACTURES'!AT120+#REF!+#REF!+#REF!=0,"",'CONSOMMATIONS FACTURES'!AT120+#REF!+#REF!+#REF!)</f>
        <v>#REF!</v>
      </c>
      <c r="Y98" s="35" t="e">
        <f>IF('CONSOMMATIONS FACTURES'!AU120+#REF!+#REF!+#REF!=0,"",'CONSOMMATIONS FACTURES'!AU120+#REF!+#REF!+#REF!)</f>
        <v>#REF!</v>
      </c>
      <c r="Z98" s="35" t="e">
        <f>IF('CONSOMMATIONS FACTURES'!AV120+#REF!+#REF!+#REF!=0,"",'CONSOMMATIONS FACTURES'!AV120+#REF!+#REF!+#REF!)</f>
        <v>#REF!</v>
      </c>
      <c r="AA98" s="35" t="e">
        <f>IF('CONSOMMATIONS FACTURES'!AW120+#REF!+#REF!+#REF!=0,"",'CONSOMMATIONS FACTURES'!AW120+#REF!+#REF!+#REF!)</f>
        <v>#REF!</v>
      </c>
      <c r="AB98" s="35" t="e">
        <f>IF('CONSOMMATIONS FACTURES'!AX120+#REF!+#REF!+#REF!=0,"",'CONSOMMATIONS FACTURES'!AX120+#REF!+#REF!+#REF!)</f>
        <v>#REF!</v>
      </c>
      <c r="AC98" s="52"/>
      <c r="AD98" s="56" t="str">
        <f t="shared" si="24"/>
        <v/>
      </c>
      <c r="AE98" s="56" t="e">
        <f t="shared" si="13"/>
        <v>#REF!</v>
      </c>
      <c r="AF98" s="57" t="e">
        <f t="shared" si="14"/>
        <v>#REF!</v>
      </c>
      <c r="AG98" s="57" t="e">
        <f t="shared" si="15"/>
        <v>#REF!</v>
      </c>
      <c r="AH98" s="57" t="e">
        <f t="shared" si="16"/>
        <v>#REF!</v>
      </c>
      <c r="AI98" s="57" t="e">
        <f t="shared" si="17"/>
        <v>#REF!</v>
      </c>
      <c r="AJ98" s="57" t="e">
        <f t="shared" si="18"/>
        <v>#REF!</v>
      </c>
      <c r="AK98" s="57" t="e">
        <f t="shared" si="19"/>
        <v>#REF!</v>
      </c>
      <c r="AL98" s="57" t="e">
        <f t="shared" si="20"/>
        <v>#REF!</v>
      </c>
      <c r="AM98" s="57" t="e">
        <f t="shared" si="21"/>
        <v>#REF!</v>
      </c>
      <c r="AN98" s="57" t="e">
        <f t="shared" si="22"/>
        <v>#REF!</v>
      </c>
      <c r="AO98" s="57" t="e">
        <f t="shared" si="23"/>
        <v>#REF!</v>
      </c>
      <c r="AP98" s="13" t="str">
        <f t="shared" si="25"/>
        <v/>
      </c>
    </row>
    <row r="99" spans="1:42" ht="9.9499999999999993" customHeight="1" x14ac:dyDescent="0.25">
      <c r="A99" s="28"/>
      <c r="B99" s="16" t="str">
        <f>IF(PATRIMOINE!B42="","",PATRIMOINE!B42)</f>
        <v/>
      </c>
      <c r="C99" s="11" t="str">
        <f>IF(PATRIMOINE!C42="","",PATRIMOINE!C42)</f>
        <v/>
      </c>
      <c r="D99" s="11" t="str">
        <f>IF(PATRIMOINE!D42="","",PATRIMOINE!D42)</f>
        <v/>
      </c>
      <c r="E99" s="45" t="str">
        <f>IF(PATRIMOINE!E42="","",PATRIMOINE!E42)</f>
        <v/>
      </c>
      <c r="F99" s="45" t="str">
        <f>IF(PATRIMOINE!J42="","",PATRIMOINE!J42)</f>
        <v/>
      </c>
      <c r="G99" s="25" t="e">
        <f>IF('CONSOMMATIONS FACTURES'!F145+#REF!+#REF!+#REF!=0,"",'CONSOMMATIONS FACTURES'!F145+#REF!+#REF!+#REF!)</f>
        <v>#REF!</v>
      </c>
      <c r="H99" s="25" t="e">
        <f>IF('CONSOMMATIONS FACTURES'!G145+#REF!+#REF!+#REF!=0,"",'CONSOMMATIONS FACTURES'!G145+#REF!+#REF!+#REF!)</f>
        <v>#REF!</v>
      </c>
      <c r="I99" s="25" t="e">
        <f>IF('CONSOMMATIONS FACTURES'!H145+#REF!+#REF!+#REF!=0,"",'CONSOMMATIONS FACTURES'!H145+#REF!+#REF!+#REF!)</f>
        <v>#REF!</v>
      </c>
      <c r="J99" s="25" t="e">
        <f>IF('CONSOMMATIONS FACTURES'!I145+#REF!+#REF!+#REF!=0,"",'CONSOMMATIONS FACTURES'!I145+#REF!+#REF!+#REF!)</f>
        <v>#REF!</v>
      </c>
      <c r="K99" s="25" t="e">
        <f>IF('CONSOMMATIONS FACTURES'!J145+#REF!+#REF!+#REF!=0,"",'CONSOMMATIONS FACTURES'!J145+#REF!+#REF!+#REF!)</f>
        <v>#REF!</v>
      </c>
      <c r="L99" s="25" t="e">
        <f>IF('CONSOMMATIONS FACTURES'!K145+#REF!+#REF!+#REF!=0,"",'CONSOMMATIONS FACTURES'!K145+#REF!+#REF!+#REF!)</f>
        <v>#REF!</v>
      </c>
      <c r="M99" s="25" t="e">
        <f>IF('CONSOMMATIONS FACTURES'!L145+#REF!+#REF!+#REF!=0,"",'CONSOMMATIONS FACTURES'!L145+#REF!+#REF!+#REF!)</f>
        <v>#REF!</v>
      </c>
      <c r="N99" s="25" t="e">
        <f>IF('CONSOMMATIONS FACTURES'!M145+#REF!+#REF!+#REF!=0,"",'CONSOMMATIONS FACTURES'!M145+#REF!+#REF!+#REF!)</f>
        <v>#REF!</v>
      </c>
      <c r="O99" s="25" t="e">
        <f>IF('CONSOMMATIONS FACTURES'!N145+#REF!+#REF!+#REF!=0,"",'CONSOMMATIONS FACTURES'!N145+#REF!+#REF!+#REF!)</f>
        <v>#REF!</v>
      </c>
      <c r="P99" s="25" t="e">
        <f>IF('CONSOMMATIONS FACTURES'!O145+#REF!+#REF!+#REF!=0,"",'CONSOMMATIONS FACTURES'!O145+#REF!+#REF!+#REF!)</f>
        <v>#REF!</v>
      </c>
      <c r="Q99" s="25" t="e">
        <f>IF('CONSOMMATIONS FACTURES'!P145+#REF!+#REF!+#REF!=0,"",'CONSOMMATIONS FACTURES'!P145+#REF!+#REF!+#REF!)</f>
        <v>#REF!</v>
      </c>
      <c r="R99" s="35" t="e">
        <f>IF('CONSOMMATIONS FACTURES'!AN121+#REF!+#REF!+#REF!=0,"",'CONSOMMATIONS FACTURES'!AN121+#REF!+#REF!+#REF!)</f>
        <v>#REF!</v>
      </c>
      <c r="S99" s="35" t="e">
        <f>IF('CONSOMMATIONS FACTURES'!AO121+#REF!+#REF!+#REF!=0,"",'CONSOMMATIONS FACTURES'!AO121+#REF!+#REF!+#REF!)</f>
        <v>#REF!</v>
      </c>
      <c r="T99" s="35" t="e">
        <f>IF('CONSOMMATIONS FACTURES'!AP121+#REF!+#REF!+#REF!=0,"",'CONSOMMATIONS FACTURES'!AP121+#REF!+#REF!+#REF!)</f>
        <v>#REF!</v>
      </c>
      <c r="U99" s="35" t="e">
        <f>IF('CONSOMMATIONS FACTURES'!AQ121+#REF!+#REF!+#REF!=0,"",'CONSOMMATIONS FACTURES'!AQ121+#REF!+#REF!+#REF!)</f>
        <v>#REF!</v>
      </c>
      <c r="V99" s="35" t="e">
        <f>IF('CONSOMMATIONS FACTURES'!AR121+#REF!+#REF!+#REF!=0,"",'CONSOMMATIONS FACTURES'!AR121+#REF!+#REF!+#REF!)</f>
        <v>#REF!</v>
      </c>
      <c r="W99" s="35" t="e">
        <f>IF('CONSOMMATIONS FACTURES'!AS121+#REF!+#REF!+#REF!=0,"",'CONSOMMATIONS FACTURES'!AS121+#REF!+#REF!+#REF!)</f>
        <v>#REF!</v>
      </c>
      <c r="X99" s="35" t="e">
        <f>IF('CONSOMMATIONS FACTURES'!AT121+#REF!+#REF!+#REF!=0,"",'CONSOMMATIONS FACTURES'!AT121+#REF!+#REF!+#REF!)</f>
        <v>#REF!</v>
      </c>
      <c r="Y99" s="35" t="e">
        <f>IF('CONSOMMATIONS FACTURES'!AU121+#REF!+#REF!+#REF!=0,"",'CONSOMMATIONS FACTURES'!AU121+#REF!+#REF!+#REF!)</f>
        <v>#REF!</v>
      </c>
      <c r="Z99" s="35" t="e">
        <f>IF('CONSOMMATIONS FACTURES'!AV121+#REF!+#REF!+#REF!=0,"",'CONSOMMATIONS FACTURES'!AV121+#REF!+#REF!+#REF!)</f>
        <v>#REF!</v>
      </c>
      <c r="AA99" s="35" t="e">
        <f>IF('CONSOMMATIONS FACTURES'!AW121+#REF!+#REF!+#REF!=0,"",'CONSOMMATIONS FACTURES'!AW121+#REF!+#REF!+#REF!)</f>
        <v>#REF!</v>
      </c>
      <c r="AB99" s="35" t="e">
        <f>IF('CONSOMMATIONS FACTURES'!AX121+#REF!+#REF!+#REF!=0,"",'CONSOMMATIONS FACTURES'!AX121+#REF!+#REF!+#REF!)</f>
        <v>#REF!</v>
      </c>
      <c r="AC99" s="52"/>
      <c r="AD99" s="56" t="str">
        <f t="shared" si="24"/>
        <v/>
      </c>
      <c r="AE99" s="56" t="e">
        <f t="shared" si="13"/>
        <v>#REF!</v>
      </c>
      <c r="AF99" s="57" t="e">
        <f t="shared" si="14"/>
        <v>#REF!</v>
      </c>
      <c r="AG99" s="57" t="e">
        <f t="shared" si="15"/>
        <v>#REF!</v>
      </c>
      <c r="AH99" s="57" t="e">
        <f t="shared" si="16"/>
        <v>#REF!</v>
      </c>
      <c r="AI99" s="57" t="e">
        <f t="shared" si="17"/>
        <v>#REF!</v>
      </c>
      <c r="AJ99" s="57" t="e">
        <f t="shared" si="18"/>
        <v>#REF!</v>
      </c>
      <c r="AK99" s="57" t="e">
        <f t="shared" si="19"/>
        <v>#REF!</v>
      </c>
      <c r="AL99" s="57" t="e">
        <f t="shared" si="20"/>
        <v>#REF!</v>
      </c>
      <c r="AM99" s="57" t="e">
        <f t="shared" si="21"/>
        <v>#REF!</v>
      </c>
      <c r="AN99" s="57" t="e">
        <f t="shared" si="22"/>
        <v>#REF!</v>
      </c>
      <c r="AO99" s="57" t="e">
        <f t="shared" si="23"/>
        <v>#REF!</v>
      </c>
      <c r="AP99" s="13" t="str">
        <f t="shared" si="25"/>
        <v/>
      </c>
    </row>
    <row r="100" spans="1:42" ht="9.9499999999999993" customHeight="1" x14ac:dyDescent="0.25">
      <c r="A100" s="28"/>
      <c r="B100" s="16" t="str">
        <f>IF(PATRIMOINE!B43="","",PATRIMOINE!B43)</f>
        <v/>
      </c>
      <c r="C100" s="11" t="str">
        <f>IF(PATRIMOINE!C43="","",PATRIMOINE!C43)</f>
        <v/>
      </c>
      <c r="D100" s="11" t="str">
        <f>IF(PATRIMOINE!D43="","",PATRIMOINE!D43)</f>
        <v/>
      </c>
      <c r="E100" s="45" t="str">
        <f>IF(PATRIMOINE!E43="","",PATRIMOINE!E43)</f>
        <v/>
      </c>
      <c r="F100" s="45" t="str">
        <f>IF(PATRIMOINE!J43="","",PATRIMOINE!J43)</f>
        <v/>
      </c>
      <c r="G100" s="25" t="e">
        <f>IF('CONSOMMATIONS FACTURES'!#REF!+#REF!+#REF!+#REF!=0,"",'CONSOMMATIONS FACTURES'!#REF!+#REF!+#REF!+#REF!)</f>
        <v>#REF!</v>
      </c>
      <c r="H100" s="25" t="e">
        <f>IF('CONSOMMATIONS FACTURES'!#REF!+#REF!+#REF!+#REF!=0,"",'CONSOMMATIONS FACTURES'!#REF!+#REF!+#REF!+#REF!)</f>
        <v>#REF!</v>
      </c>
      <c r="I100" s="25" t="e">
        <f>IF('CONSOMMATIONS FACTURES'!#REF!+#REF!+#REF!+#REF!=0,"",'CONSOMMATIONS FACTURES'!#REF!+#REF!+#REF!+#REF!)</f>
        <v>#REF!</v>
      </c>
      <c r="J100" s="25" t="e">
        <f>IF('CONSOMMATIONS FACTURES'!#REF!+#REF!+#REF!+#REF!=0,"",'CONSOMMATIONS FACTURES'!#REF!+#REF!+#REF!+#REF!)</f>
        <v>#REF!</v>
      </c>
      <c r="K100" s="25" t="e">
        <f>IF('CONSOMMATIONS FACTURES'!#REF!+#REF!+#REF!+#REF!=0,"",'CONSOMMATIONS FACTURES'!#REF!+#REF!+#REF!+#REF!)</f>
        <v>#REF!</v>
      </c>
      <c r="L100" s="25" t="e">
        <f>IF('CONSOMMATIONS FACTURES'!#REF!+#REF!+#REF!+#REF!=0,"",'CONSOMMATIONS FACTURES'!#REF!+#REF!+#REF!+#REF!)</f>
        <v>#REF!</v>
      </c>
      <c r="M100" s="25" t="e">
        <f>IF('CONSOMMATIONS FACTURES'!#REF!+#REF!+#REF!+#REF!=0,"",'CONSOMMATIONS FACTURES'!#REF!+#REF!+#REF!+#REF!)</f>
        <v>#REF!</v>
      </c>
      <c r="N100" s="25" t="e">
        <f>IF('CONSOMMATIONS FACTURES'!#REF!+#REF!+#REF!+#REF!=0,"",'CONSOMMATIONS FACTURES'!#REF!+#REF!+#REF!+#REF!)</f>
        <v>#REF!</v>
      </c>
      <c r="O100" s="25" t="e">
        <f>IF('CONSOMMATIONS FACTURES'!#REF!+#REF!+#REF!+#REF!=0,"",'CONSOMMATIONS FACTURES'!#REF!+#REF!+#REF!+#REF!)</f>
        <v>#REF!</v>
      </c>
      <c r="P100" s="25" t="e">
        <f>IF('CONSOMMATIONS FACTURES'!#REF!+#REF!+#REF!+#REF!=0,"",'CONSOMMATIONS FACTURES'!#REF!+#REF!+#REF!+#REF!)</f>
        <v>#REF!</v>
      </c>
      <c r="Q100" s="25" t="e">
        <f>IF('CONSOMMATIONS FACTURES'!#REF!+#REF!+#REF!+#REF!=0,"",'CONSOMMATIONS FACTURES'!#REF!+#REF!+#REF!+#REF!)</f>
        <v>#REF!</v>
      </c>
      <c r="R100" s="35" t="e">
        <f>IF('CONSOMMATIONS FACTURES'!AN122+#REF!+#REF!+#REF!=0,"",'CONSOMMATIONS FACTURES'!AN122+#REF!+#REF!+#REF!)</f>
        <v>#REF!</v>
      </c>
      <c r="S100" s="35" t="e">
        <f>IF('CONSOMMATIONS FACTURES'!AO122+#REF!+#REF!+#REF!=0,"",'CONSOMMATIONS FACTURES'!AO122+#REF!+#REF!+#REF!)</f>
        <v>#REF!</v>
      </c>
      <c r="T100" s="35" t="e">
        <f>IF('CONSOMMATIONS FACTURES'!AP122+#REF!+#REF!+#REF!=0,"",'CONSOMMATIONS FACTURES'!AP122+#REF!+#REF!+#REF!)</f>
        <v>#REF!</v>
      </c>
      <c r="U100" s="35" t="e">
        <f>IF('CONSOMMATIONS FACTURES'!AQ122+#REF!+#REF!+#REF!=0,"",'CONSOMMATIONS FACTURES'!AQ122+#REF!+#REF!+#REF!)</f>
        <v>#REF!</v>
      </c>
      <c r="V100" s="35" t="e">
        <f>IF('CONSOMMATIONS FACTURES'!AR122+#REF!+#REF!+#REF!=0,"",'CONSOMMATIONS FACTURES'!AR122+#REF!+#REF!+#REF!)</f>
        <v>#REF!</v>
      </c>
      <c r="W100" s="35" t="e">
        <f>IF('CONSOMMATIONS FACTURES'!AS122+#REF!+#REF!+#REF!=0,"",'CONSOMMATIONS FACTURES'!AS122+#REF!+#REF!+#REF!)</f>
        <v>#REF!</v>
      </c>
      <c r="X100" s="35" t="e">
        <f>IF('CONSOMMATIONS FACTURES'!AT122+#REF!+#REF!+#REF!=0,"",'CONSOMMATIONS FACTURES'!AT122+#REF!+#REF!+#REF!)</f>
        <v>#REF!</v>
      </c>
      <c r="Y100" s="35" t="e">
        <f>IF('CONSOMMATIONS FACTURES'!AU122+#REF!+#REF!+#REF!=0,"",'CONSOMMATIONS FACTURES'!AU122+#REF!+#REF!+#REF!)</f>
        <v>#REF!</v>
      </c>
      <c r="Z100" s="35" t="e">
        <f>IF('CONSOMMATIONS FACTURES'!AV122+#REF!+#REF!+#REF!=0,"",'CONSOMMATIONS FACTURES'!AV122+#REF!+#REF!+#REF!)</f>
        <v>#REF!</v>
      </c>
      <c r="AA100" s="35" t="e">
        <f>IF('CONSOMMATIONS FACTURES'!AW122+#REF!+#REF!+#REF!=0,"",'CONSOMMATIONS FACTURES'!AW122+#REF!+#REF!+#REF!)</f>
        <v>#REF!</v>
      </c>
      <c r="AB100" s="35" t="e">
        <f>IF('CONSOMMATIONS FACTURES'!AX122+#REF!+#REF!+#REF!=0,"",'CONSOMMATIONS FACTURES'!AX122+#REF!+#REF!+#REF!)</f>
        <v>#REF!</v>
      </c>
      <c r="AC100" s="52"/>
      <c r="AD100" s="56" t="str">
        <f t="shared" si="24"/>
        <v/>
      </c>
      <c r="AE100" s="56" t="e">
        <f t="shared" si="13"/>
        <v>#REF!</v>
      </c>
      <c r="AF100" s="57" t="e">
        <f t="shared" si="14"/>
        <v>#REF!</v>
      </c>
      <c r="AG100" s="57" t="e">
        <f t="shared" si="15"/>
        <v>#REF!</v>
      </c>
      <c r="AH100" s="57" t="e">
        <f t="shared" si="16"/>
        <v>#REF!</v>
      </c>
      <c r="AI100" s="57" t="e">
        <f t="shared" si="17"/>
        <v>#REF!</v>
      </c>
      <c r="AJ100" s="57" t="e">
        <f t="shared" si="18"/>
        <v>#REF!</v>
      </c>
      <c r="AK100" s="57" t="e">
        <f t="shared" si="19"/>
        <v>#REF!</v>
      </c>
      <c r="AL100" s="57" t="e">
        <f t="shared" si="20"/>
        <v>#REF!</v>
      </c>
      <c r="AM100" s="57" t="e">
        <f t="shared" si="21"/>
        <v>#REF!</v>
      </c>
      <c r="AN100" s="57" t="e">
        <f t="shared" si="22"/>
        <v>#REF!</v>
      </c>
      <c r="AO100" s="57" t="e">
        <f t="shared" si="23"/>
        <v>#REF!</v>
      </c>
      <c r="AP100" s="13" t="str">
        <f t="shared" si="25"/>
        <v/>
      </c>
    </row>
    <row r="101" spans="1:42" ht="9.9499999999999993" customHeight="1" x14ac:dyDescent="0.25">
      <c r="A101" s="28"/>
      <c r="B101" s="16" t="str">
        <f>IF(PATRIMOINE!B44="","",PATRIMOINE!B44)</f>
        <v/>
      </c>
      <c r="C101" s="11" t="str">
        <f>IF(PATRIMOINE!C44="","",PATRIMOINE!C44)</f>
        <v/>
      </c>
      <c r="D101" s="11" t="str">
        <f>IF(PATRIMOINE!D44="","",PATRIMOINE!D44)</f>
        <v/>
      </c>
      <c r="E101" s="45" t="str">
        <f>IF(PATRIMOINE!E44="","",PATRIMOINE!E44)</f>
        <v/>
      </c>
      <c r="F101" s="45" t="str">
        <f>IF(PATRIMOINE!J44="","",PATRIMOINE!J44)</f>
        <v/>
      </c>
      <c r="G101" s="25" t="e">
        <f>IF('CONSOMMATIONS FACTURES'!#REF!+#REF!+#REF!+#REF!=0,"",'CONSOMMATIONS FACTURES'!#REF!+#REF!+#REF!+#REF!)</f>
        <v>#REF!</v>
      </c>
      <c r="H101" s="25" t="e">
        <f>IF('CONSOMMATIONS FACTURES'!#REF!+#REF!+#REF!+#REF!=0,"",'CONSOMMATIONS FACTURES'!#REF!+#REF!+#REF!+#REF!)</f>
        <v>#REF!</v>
      </c>
      <c r="I101" s="25" t="e">
        <f>IF('CONSOMMATIONS FACTURES'!#REF!+#REF!+#REF!+#REF!=0,"",'CONSOMMATIONS FACTURES'!#REF!+#REF!+#REF!+#REF!)</f>
        <v>#REF!</v>
      </c>
      <c r="J101" s="25" t="e">
        <f>IF('CONSOMMATIONS FACTURES'!#REF!+#REF!+#REF!+#REF!=0,"",'CONSOMMATIONS FACTURES'!#REF!+#REF!+#REF!+#REF!)</f>
        <v>#REF!</v>
      </c>
      <c r="K101" s="25" t="e">
        <f>IF('CONSOMMATIONS FACTURES'!#REF!+#REF!+#REF!+#REF!=0,"",'CONSOMMATIONS FACTURES'!#REF!+#REF!+#REF!+#REF!)</f>
        <v>#REF!</v>
      </c>
      <c r="L101" s="25" t="e">
        <f>IF('CONSOMMATIONS FACTURES'!#REF!+#REF!+#REF!+#REF!=0,"",'CONSOMMATIONS FACTURES'!#REF!+#REF!+#REF!+#REF!)</f>
        <v>#REF!</v>
      </c>
      <c r="M101" s="25" t="e">
        <f>IF('CONSOMMATIONS FACTURES'!#REF!+#REF!+#REF!+#REF!=0,"",'CONSOMMATIONS FACTURES'!#REF!+#REF!+#REF!+#REF!)</f>
        <v>#REF!</v>
      </c>
      <c r="N101" s="25" t="e">
        <f>IF('CONSOMMATIONS FACTURES'!#REF!+#REF!+#REF!+#REF!=0,"",'CONSOMMATIONS FACTURES'!#REF!+#REF!+#REF!+#REF!)</f>
        <v>#REF!</v>
      </c>
      <c r="O101" s="25" t="e">
        <f>IF('CONSOMMATIONS FACTURES'!#REF!+#REF!+#REF!+#REF!=0,"",'CONSOMMATIONS FACTURES'!#REF!+#REF!+#REF!+#REF!)</f>
        <v>#REF!</v>
      </c>
      <c r="P101" s="25" t="e">
        <f>IF('CONSOMMATIONS FACTURES'!#REF!+#REF!+#REF!+#REF!=0,"",'CONSOMMATIONS FACTURES'!#REF!+#REF!+#REF!+#REF!)</f>
        <v>#REF!</v>
      </c>
      <c r="Q101" s="25" t="e">
        <f>IF('CONSOMMATIONS FACTURES'!#REF!+#REF!+#REF!+#REF!=0,"",'CONSOMMATIONS FACTURES'!#REF!+#REF!+#REF!+#REF!)</f>
        <v>#REF!</v>
      </c>
      <c r="R101" s="35" t="e">
        <f>IF('CONSOMMATIONS FACTURES'!AN129+#REF!+#REF!+#REF!=0,"",'CONSOMMATIONS FACTURES'!AN129+#REF!+#REF!+#REF!)</f>
        <v>#REF!</v>
      </c>
      <c r="S101" s="35" t="e">
        <f>IF('CONSOMMATIONS FACTURES'!AO129+#REF!+#REF!+#REF!=0,"",'CONSOMMATIONS FACTURES'!AO129+#REF!+#REF!+#REF!)</f>
        <v>#REF!</v>
      </c>
      <c r="T101" s="35" t="e">
        <f>IF('CONSOMMATIONS FACTURES'!AP129+#REF!+#REF!+#REF!=0,"",'CONSOMMATIONS FACTURES'!AP129+#REF!+#REF!+#REF!)</f>
        <v>#REF!</v>
      </c>
      <c r="U101" s="35" t="e">
        <f>IF('CONSOMMATIONS FACTURES'!AQ129+#REF!+#REF!+#REF!=0,"",'CONSOMMATIONS FACTURES'!AQ129+#REF!+#REF!+#REF!)</f>
        <v>#REF!</v>
      </c>
      <c r="V101" s="35" t="e">
        <f>IF('CONSOMMATIONS FACTURES'!AR129+#REF!+#REF!+#REF!=0,"",'CONSOMMATIONS FACTURES'!AR129+#REF!+#REF!+#REF!)</f>
        <v>#REF!</v>
      </c>
      <c r="W101" s="35" t="e">
        <f>IF('CONSOMMATIONS FACTURES'!AS129+#REF!+#REF!+#REF!=0,"",'CONSOMMATIONS FACTURES'!AS129+#REF!+#REF!+#REF!)</f>
        <v>#REF!</v>
      </c>
      <c r="X101" s="35" t="e">
        <f>IF('CONSOMMATIONS FACTURES'!AT129+#REF!+#REF!+#REF!=0,"",'CONSOMMATIONS FACTURES'!AT129+#REF!+#REF!+#REF!)</f>
        <v>#REF!</v>
      </c>
      <c r="Y101" s="35" t="e">
        <f>IF('CONSOMMATIONS FACTURES'!AU129+#REF!+#REF!+#REF!=0,"",'CONSOMMATIONS FACTURES'!AU129+#REF!+#REF!+#REF!)</f>
        <v>#REF!</v>
      </c>
      <c r="Z101" s="35" t="e">
        <f>IF('CONSOMMATIONS FACTURES'!AV129+#REF!+#REF!+#REF!=0,"",'CONSOMMATIONS FACTURES'!AV129+#REF!+#REF!+#REF!)</f>
        <v>#REF!</v>
      </c>
      <c r="AA101" s="35" t="e">
        <f>IF('CONSOMMATIONS FACTURES'!AW129+#REF!+#REF!+#REF!=0,"",'CONSOMMATIONS FACTURES'!AW129+#REF!+#REF!+#REF!)</f>
        <v>#REF!</v>
      </c>
      <c r="AB101" s="35" t="e">
        <f>IF('CONSOMMATIONS FACTURES'!AX129+#REF!+#REF!+#REF!=0,"",'CONSOMMATIONS FACTURES'!AX129+#REF!+#REF!+#REF!)</f>
        <v>#REF!</v>
      </c>
      <c r="AC101" s="52"/>
      <c r="AD101" s="56" t="str">
        <f t="shared" si="24"/>
        <v/>
      </c>
      <c r="AE101" s="56" t="e">
        <f t="shared" si="13"/>
        <v>#REF!</v>
      </c>
      <c r="AF101" s="57" t="e">
        <f t="shared" si="14"/>
        <v>#REF!</v>
      </c>
      <c r="AG101" s="57" t="e">
        <f t="shared" si="15"/>
        <v>#REF!</v>
      </c>
      <c r="AH101" s="57" t="e">
        <f t="shared" si="16"/>
        <v>#REF!</v>
      </c>
      <c r="AI101" s="57" t="e">
        <f t="shared" si="17"/>
        <v>#REF!</v>
      </c>
      <c r="AJ101" s="57" t="e">
        <f t="shared" si="18"/>
        <v>#REF!</v>
      </c>
      <c r="AK101" s="57" t="e">
        <f t="shared" si="19"/>
        <v>#REF!</v>
      </c>
      <c r="AL101" s="57" t="e">
        <f t="shared" si="20"/>
        <v>#REF!</v>
      </c>
      <c r="AM101" s="57" t="e">
        <f t="shared" si="21"/>
        <v>#REF!</v>
      </c>
      <c r="AN101" s="57" t="e">
        <f t="shared" si="22"/>
        <v>#REF!</v>
      </c>
      <c r="AO101" s="57" t="e">
        <f t="shared" si="23"/>
        <v>#REF!</v>
      </c>
      <c r="AP101" s="13" t="str">
        <f t="shared" si="25"/>
        <v/>
      </c>
    </row>
    <row r="102" spans="1:42" ht="9.9499999999999993" customHeight="1" x14ac:dyDescent="0.25">
      <c r="A102" s="28"/>
      <c r="B102" s="16" t="str">
        <f>IF(PATRIMOINE!B45="","",PATRIMOINE!B45)</f>
        <v/>
      </c>
      <c r="C102" s="11" t="str">
        <f>IF(PATRIMOINE!C45="","",PATRIMOINE!C45)</f>
        <v/>
      </c>
      <c r="D102" s="11" t="str">
        <f>IF(PATRIMOINE!D45="","",PATRIMOINE!D45)</f>
        <v/>
      </c>
      <c r="E102" s="45" t="str">
        <f>IF(PATRIMOINE!E45="","",PATRIMOINE!E45)</f>
        <v/>
      </c>
      <c r="F102" s="45" t="str">
        <f>IF(PATRIMOINE!J45="","",PATRIMOINE!J45)</f>
        <v/>
      </c>
      <c r="G102" s="25" t="e">
        <f>IF('CONSOMMATIONS FACTURES'!#REF!+#REF!+#REF!+#REF!=0,"",'CONSOMMATIONS FACTURES'!#REF!+#REF!+#REF!+#REF!)</f>
        <v>#REF!</v>
      </c>
      <c r="H102" s="25" t="e">
        <f>IF('CONSOMMATIONS FACTURES'!#REF!+#REF!+#REF!+#REF!=0,"",'CONSOMMATIONS FACTURES'!#REF!+#REF!+#REF!+#REF!)</f>
        <v>#REF!</v>
      </c>
      <c r="I102" s="25" t="e">
        <f>IF('CONSOMMATIONS FACTURES'!#REF!+#REF!+#REF!+#REF!=0,"",'CONSOMMATIONS FACTURES'!#REF!+#REF!+#REF!+#REF!)</f>
        <v>#REF!</v>
      </c>
      <c r="J102" s="25" t="e">
        <f>IF('CONSOMMATIONS FACTURES'!#REF!+#REF!+#REF!+#REF!=0,"",'CONSOMMATIONS FACTURES'!#REF!+#REF!+#REF!+#REF!)</f>
        <v>#REF!</v>
      </c>
      <c r="K102" s="25" t="e">
        <f>IF('CONSOMMATIONS FACTURES'!#REF!+#REF!+#REF!+#REF!=0,"",'CONSOMMATIONS FACTURES'!#REF!+#REF!+#REF!+#REF!)</f>
        <v>#REF!</v>
      </c>
      <c r="L102" s="25" t="e">
        <f>IF('CONSOMMATIONS FACTURES'!#REF!+#REF!+#REF!+#REF!=0,"",'CONSOMMATIONS FACTURES'!#REF!+#REF!+#REF!+#REF!)</f>
        <v>#REF!</v>
      </c>
      <c r="M102" s="25" t="e">
        <f>IF('CONSOMMATIONS FACTURES'!#REF!+#REF!+#REF!+#REF!=0,"",'CONSOMMATIONS FACTURES'!#REF!+#REF!+#REF!+#REF!)</f>
        <v>#REF!</v>
      </c>
      <c r="N102" s="25" t="e">
        <f>IF('CONSOMMATIONS FACTURES'!#REF!+#REF!+#REF!+#REF!=0,"",'CONSOMMATIONS FACTURES'!#REF!+#REF!+#REF!+#REF!)</f>
        <v>#REF!</v>
      </c>
      <c r="O102" s="25" t="e">
        <f>IF('CONSOMMATIONS FACTURES'!#REF!+#REF!+#REF!+#REF!=0,"",'CONSOMMATIONS FACTURES'!#REF!+#REF!+#REF!+#REF!)</f>
        <v>#REF!</v>
      </c>
      <c r="P102" s="25" t="e">
        <f>IF('CONSOMMATIONS FACTURES'!#REF!+#REF!+#REF!+#REF!=0,"",'CONSOMMATIONS FACTURES'!#REF!+#REF!+#REF!+#REF!)</f>
        <v>#REF!</v>
      </c>
      <c r="Q102" s="25" t="e">
        <f>IF('CONSOMMATIONS FACTURES'!#REF!+#REF!+#REF!+#REF!=0,"",'CONSOMMATIONS FACTURES'!#REF!+#REF!+#REF!+#REF!)</f>
        <v>#REF!</v>
      </c>
      <c r="R102" s="35" t="e">
        <f>IF('CONSOMMATIONS FACTURES'!AN130+#REF!+#REF!+#REF!=0,"",'CONSOMMATIONS FACTURES'!AN130+#REF!+#REF!+#REF!)</f>
        <v>#REF!</v>
      </c>
      <c r="S102" s="35" t="e">
        <f>IF('CONSOMMATIONS FACTURES'!AO130+#REF!+#REF!+#REF!=0,"",'CONSOMMATIONS FACTURES'!AO130+#REF!+#REF!+#REF!)</f>
        <v>#REF!</v>
      </c>
      <c r="T102" s="35" t="e">
        <f>IF('CONSOMMATIONS FACTURES'!AP130+#REF!+#REF!+#REF!=0,"",'CONSOMMATIONS FACTURES'!AP130+#REF!+#REF!+#REF!)</f>
        <v>#REF!</v>
      </c>
      <c r="U102" s="35" t="e">
        <f>IF('CONSOMMATIONS FACTURES'!AQ130+#REF!+#REF!+#REF!=0,"",'CONSOMMATIONS FACTURES'!AQ130+#REF!+#REF!+#REF!)</f>
        <v>#REF!</v>
      </c>
      <c r="V102" s="35" t="e">
        <f>IF('CONSOMMATIONS FACTURES'!AR130+#REF!+#REF!+#REF!=0,"",'CONSOMMATIONS FACTURES'!AR130+#REF!+#REF!+#REF!)</f>
        <v>#REF!</v>
      </c>
      <c r="W102" s="35" t="e">
        <f>IF('CONSOMMATIONS FACTURES'!AS130+#REF!+#REF!+#REF!=0,"",'CONSOMMATIONS FACTURES'!AS130+#REF!+#REF!+#REF!)</f>
        <v>#REF!</v>
      </c>
      <c r="X102" s="35" t="e">
        <f>IF('CONSOMMATIONS FACTURES'!AT130+#REF!+#REF!+#REF!=0,"",'CONSOMMATIONS FACTURES'!AT130+#REF!+#REF!+#REF!)</f>
        <v>#REF!</v>
      </c>
      <c r="Y102" s="35" t="e">
        <f>IF('CONSOMMATIONS FACTURES'!AU130+#REF!+#REF!+#REF!=0,"",'CONSOMMATIONS FACTURES'!AU130+#REF!+#REF!+#REF!)</f>
        <v>#REF!</v>
      </c>
      <c r="Z102" s="35" t="e">
        <f>IF('CONSOMMATIONS FACTURES'!AV130+#REF!+#REF!+#REF!=0,"",'CONSOMMATIONS FACTURES'!AV130+#REF!+#REF!+#REF!)</f>
        <v>#REF!</v>
      </c>
      <c r="AA102" s="35" t="e">
        <f>IF('CONSOMMATIONS FACTURES'!AW130+#REF!+#REF!+#REF!=0,"",'CONSOMMATIONS FACTURES'!AW130+#REF!+#REF!+#REF!)</f>
        <v>#REF!</v>
      </c>
      <c r="AB102" s="35" t="e">
        <f>IF('CONSOMMATIONS FACTURES'!AX130+#REF!+#REF!+#REF!=0,"",'CONSOMMATIONS FACTURES'!AX130+#REF!+#REF!+#REF!)</f>
        <v>#REF!</v>
      </c>
      <c r="AC102" s="52"/>
      <c r="AD102" s="56" t="str">
        <f t="shared" si="24"/>
        <v/>
      </c>
      <c r="AE102" s="56" t="e">
        <f t="shared" si="13"/>
        <v>#REF!</v>
      </c>
      <c r="AF102" s="57" t="e">
        <f t="shared" si="14"/>
        <v>#REF!</v>
      </c>
      <c r="AG102" s="57" t="e">
        <f t="shared" si="15"/>
        <v>#REF!</v>
      </c>
      <c r="AH102" s="57" t="e">
        <f t="shared" si="16"/>
        <v>#REF!</v>
      </c>
      <c r="AI102" s="57" t="e">
        <f t="shared" si="17"/>
        <v>#REF!</v>
      </c>
      <c r="AJ102" s="57" t="e">
        <f t="shared" si="18"/>
        <v>#REF!</v>
      </c>
      <c r="AK102" s="57" t="e">
        <f t="shared" si="19"/>
        <v>#REF!</v>
      </c>
      <c r="AL102" s="57" t="e">
        <f t="shared" si="20"/>
        <v>#REF!</v>
      </c>
      <c r="AM102" s="57" t="e">
        <f t="shared" si="21"/>
        <v>#REF!</v>
      </c>
      <c r="AN102" s="57" t="e">
        <f t="shared" si="22"/>
        <v>#REF!</v>
      </c>
      <c r="AO102" s="57" t="e">
        <f t="shared" si="23"/>
        <v>#REF!</v>
      </c>
      <c r="AP102" s="13" t="str">
        <f t="shared" si="25"/>
        <v/>
      </c>
    </row>
    <row r="103" spans="1:42" x14ac:dyDescent="0.25">
      <c r="A103" s="17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</row>
  </sheetData>
  <autoFilter ref="B4:AC4"/>
  <mergeCells count="9">
    <mergeCell ref="B2:F3"/>
    <mergeCell ref="G2:Q2"/>
    <mergeCell ref="BO1:BY3"/>
    <mergeCell ref="BC1:BM3"/>
    <mergeCell ref="AQ1:BA3"/>
    <mergeCell ref="AE1:AO3"/>
    <mergeCell ref="G3:Q3"/>
    <mergeCell ref="R3:AB3"/>
    <mergeCell ref="R2:AB2"/>
  </mergeCells>
  <conditionalFormatting sqref="G5:Q102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E5:AO102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horizontalDpi="360" verticalDpi="36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AB50"/>
  <sheetViews>
    <sheetView showGridLines="0" workbookViewId="0">
      <selection activeCell="S34" sqref="S34"/>
    </sheetView>
  </sheetViews>
  <sheetFormatPr baseColWidth="10" defaultRowHeight="15" x14ac:dyDescent="0.25"/>
  <sheetData>
    <row r="1" spans="1:28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28" x14ac:dyDescent="0.25">
      <c r="A2" s="5"/>
      <c r="B2" s="6"/>
      <c r="C2" s="6"/>
      <c r="D2" s="6"/>
      <c r="E2" s="6"/>
      <c r="F2" s="6"/>
      <c r="G2" s="6"/>
      <c r="H2" s="6"/>
      <c r="I2" s="5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</row>
    <row r="3" spans="1:28" x14ac:dyDescent="0.25">
      <c r="A3" s="5"/>
      <c r="B3" s="6"/>
      <c r="C3" s="6"/>
      <c r="D3" s="6"/>
      <c r="E3" s="6"/>
      <c r="F3" s="6"/>
      <c r="G3" s="6"/>
      <c r="H3" s="6"/>
      <c r="I3" s="5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</row>
    <row r="4" spans="1:28" ht="18.75" x14ac:dyDescent="0.3">
      <c r="A4" s="5"/>
      <c r="B4" s="6"/>
      <c r="C4" s="7" t="s">
        <v>5</v>
      </c>
      <c r="D4" s="6"/>
      <c r="E4" s="6"/>
      <c r="F4" s="6"/>
      <c r="G4" s="6"/>
      <c r="H4" s="6"/>
      <c r="I4" s="5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</row>
    <row r="5" spans="1:28" ht="18.75" x14ac:dyDescent="0.3">
      <c r="A5" s="5"/>
      <c r="B5" s="6"/>
      <c r="C5" s="10" t="s">
        <v>6</v>
      </c>
      <c r="D5" s="6"/>
      <c r="E5" s="6"/>
      <c r="F5" s="6"/>
      <c r="G5" s="6"/>
      <c r="H5" s="6"/>
      <c r="I5" s="5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</row>
    <row r="6" spans="1:28" x14ac:dyDescent="0.25">
      <c r="A6" s="5"/>
      <c r="B6" s="6"/>
      <c r="C6" s="6"/>
      <c r="D6" s="6"/>
      <c r="E6" s="6"/>
      <c r="F6" s="6"/>
      <c r="G6" s="6"/>
      <c r="H6" s="6"/>
      <c r="I6" s="5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</row>
    <row r="7" spans="1:28" x14ac:dyDescent="0.25">
      <c r="A7" s="5"/>
      <c r="B7" s="6"/>
      <c r="C7" s="6"/>
      <c r="D7" s="6"/>
      <c r="E7" s="6"/>
      <c r="F7" s="6"/>
      <c r="G7" s="6"/>
      <c r="H7" s="6"/>
      <c r="I7" s="5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</row>
    <row r="8" spans="1:28" ht="18.75" x14ac:dyDescent="0.3">
      <c r="A8" s="5"/>
      <c r="B8" s="6"/>
      <c r="C8" s="8" t="s">
        <v>4</v>
      </c>
      <c r="D8" s="8"/>
      <c r="E8" s="8"/>
      <c r="F8" s="8" t="s">
        <v>24</v>
      </c>
      <c r="G8" s="6"/>
      <c r="H8" s="8" t="s">
        <v>25</v>
      </c>
      <c r="I8" s="5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</row>
    <row r="9" spans="1:28" x14ac:dyDescent="0.25">
      <c r="A9" s="5"/>
      <c r="B9" s="6"/>
      <c r="C9" s="6"/>
      <c r="D9" s="6"/>
      <c r="E9" s="6"/>
      <c r="F9" s="6"/>
      <c r="G9" s="6"/>
      <c r="H9" s="6"/>
      <c r="I9" s="5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</row>
    <row r="10" spans="1:28" x14ac:dyDescent="0.25">
      <c r="A10" s="5"/>
      <c r="B10" s="6"/>
      <c r="C10" s="9" t="s">
        <v>2</v>
      </c>
      <c r="D10" s="9"/>
      <c r="E10" s="9"/>
      <c r="F10" s="9" t="s">
        <v>2</v>
      </c>
      <c r="G10" s="6"/>
      <c r="H10" s="9">
        <v>1</v>
      </c>
      <c r="I10" s="5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</row>
    <row r="11" spans="1:28" x14ac:dyDescent="0.25">
      <c r="A11" s="5"/>
      <c r="B11" s="6"/>
      <c r="C11" s="9" t="s">
        <v>3</v>
      </c>
      <c r="D11" s="9"/>
      <c r="E11" s="9"/>
      <c r="F11" s="9" t="s">
        <v>3</v>
      </c>
      <c r="G11" s="6"/>
      <c r="H11" s="9">
        <v>2</v>
      </c>
      <c r="I11" s="5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</row>
    <row r="12" spans="1:28" x14ac:dyDescent="0.25">
      <c r="A12" s="5"/>
      <c r="B12" s="6"/>
      <c r="C12" s="9"/>
      <c r="D12" s="9"/>
      <c r="E12" s="9"/>
      <c r="F12" s="9" t="s">
        <v>18</v>
      </c>
      <c r="G12" s="6"/>
      <c r="H12" s="9">
        <v>3</v>
      </c>
      <c r="I12" s="5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</row>
    <row r="13" spans="1:28" x14ac:dyDescent="0.25">
      <c r="A13" s="5"/>
      <c r="B13" s="6"/>
      <c r="C13" s="9" t="s">
        <v>2</v>
      </c>
      <c r="D13" s="9"/>
      <c r="E13" s="9"/>
      <c r="F13" s="9"/>
      <c r="G13" s="6"/>
      <c r="H13" s="6">
        <v>4</v>
      </c>
      <c r="I13" s="5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</row>
    <row r="14" spans="1:28" x14ac:dyDescent="0.25">
      <c r="A14" s="5"/>
      <c r="B14" s="6"/>
      <c r="C14" s="9" t="s">
        <v>3</v>
      </c>
      <c r="D14" s="9"/>
      <c r="E14" s="9"/>
      <c r="F14" s="9"/>
      <c r="G14" s="6"/>
      <c r="H14" s="6"/>
      <c r="I14" s="5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</row>
    <row r="15" spans="1:28" x14ac:dyDescent="0.25">
      <c r="A15" s="5"/>
      <c r="B15" s="6"/>
      <c r="C15" s="9" t="s">
        <v>16</v>
      </c>
      <c r="D15" s="9"/>
      <c r="E15" s="9"/>
      <c r="F15" s="9"/>
      <c r="G15" s="6"/>
      <c r="H15" s="6"/>
      <c r="I15" s="5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</row>
    <row r="16" spans="1:28" x14ac:dyDescent="0.25">
      <c r="A16" s="5"/>
      <c r="B16" s="6"/>
      <c r="C16" s="9" t="s">
        <v>17</v>
      </c>
      <c r="D16" s="9"/>
      <c r="E16" s="9"/>
      <c r="F16" s="9"/>
      <c r="G16" s="6"/>
      <c r="H16" s="6"/>
      <c r="I16" s="5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</row>
    <row r="17" spans="1:28" x14ac:dyDescent="0.25">
      <c r="A17" s="5"/>
      <c r="B17" s="6"/>
      <c r="C17" s="6"/>
      <c r="D17" s="6"/>
      <c r="E17" s="6"/>
      <c r="F17" s="6"/>
      <c r="G17" s="6"/>
      <c r="H17" s="6"/>
      <c r="I17" s="5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</row>
    <row r="18" spans="1:28" x14ac:dyDescent="0.25">
      <c r="A18" s="5"/>
      <c r="B18" s="6"/>
      <c r="C18" s="6"/>
      <c r="D18" s="6"/>
      <c r="E18" s="6"/>
      <c r="F18" s="6"/>
      <c r="G18" s="6"/>
      <c r="H18" s="6"/>
      <c r="I18" s="5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</row>
    <row r="19" spans="1:28" x14ac:dyDescent="0.25">
      <c r="A19" s="5"/>
      <c r="B19" s="6"/>
      <c r="C19" s="6"/>
      <c r="D19" s="6"/>
      <c r="E19" s="6"/>
      <c r="F19" s="6"/>
      <c r="G19" s="6"/>
      <c r="H19" s="6"/>
      <c r="I19" s="5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</row>
    <row r="20" spans="1:28" x14ac:dyDescent="0.25">
      <c r="A20" s="5"/>
      <c r="B20" s="5"/>
      <c r="C20" s="5"/>
      <c r="D20" s="5"/>
      <c r="E20" s="5"/>
      <c r="F20" s="5"/>
      <c r="G20" s="5"/>
      <c r="H20" s="5"/>
      <c r="I20" s="5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</row>
    <row r="21" spans="1:28" x14ac:dyDescent="0.25">
      <c r="A21" s="5"/>
      <c r="B21" s="5"/>
      <c r="C21" s="5"/>
      <c r="D21" s="5"/>
      <c r="E21" s="5"/>
      <c r="F21" s="5"/>
      <c r="G21" s="5"/>
      <c r="H21" s="5"/>
      <c r="I21" s="5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</row>
    <row r="22" spans="1:28" x14ac:dyDescent="0.25">
      <c r="A22" s="5"/>
      <c r="B22" s="5"/>
      <c r="C22" s="5"/>
      <c r="D22" s="5"/>
      <c r="E22" s="5"/>
      <c r="F22" s="5"/>
      <c r="G22" s="5"/>
      <c r="H22" s="5"/>
      <c r="I22" s="5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</row>
    <row r="23" spans="1:28" x14ac:dyDescent="0.25">
      <c r="A23" s="5"/>
      <c r="B23" s="5"/>
      <c r="C23" s="5"/>
      <c r="D23" s="5"/>
      <c r="E23" s="5"/>
      <c r="F23" s="5"/>
      <c r="G23" s="5"/>
      <c r="H23" s="5"/>
      <c r="I23" s="5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</row>
    <row r="24" spans="1:28" x14ac:dyDescent="0.25">
      <c r="A24" s="5"/>
      <c r="B24" s="5"/>
      <c r="C24" s="5"/>
      <c r="D24" s="5"/>
      <c r="E24" s="5"/>
      <c r="F24" s="5"/>
      <c r="G24" s="5"/>
      <c r="H24" s="5"/>
      <c r="I24" s="5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</row>
    <row r="25" spans="1:28" x14ac:dyDescent="0.25">
      <c r="A25" s="5"/>
      <c r="B25" s="5"/>
      <c r="C25" s="5"/>
      <c r="D25" s="5"/>
      <c r="E25" s="5"/>
      <c r="F25" s="5"/>
      <c r="G25" s="5"/>
      <c r="H25" s="5"/>
      <c r="I25" s="5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</row>
    <row r="26" spans="1:28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</row>
    <row r="27" spans="1:28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</row>
    <row r="28" spans="1:28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</row>
    <row r="29" spans="1:28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</row>
    <row r="30" spans="1:28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</row>
    <row r="31" spans="1:28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</row>
    <row r="32" spans="1:28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</row>
    <row r="33" spans="1:28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</row>
    <row r="34" spans="1:28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</row>
    <row r="35" spans="1:28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</row>
    <row r="36" spans="1:28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</row>
    <row r="37" spans="1:28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</row>
    <row r="38" spans="1:28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</row>
    <row r="39" spans="1:28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</row>
    <row r="40" spans="1:28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</row>
    <row r="41" spans="1:28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</row>
    <row r="42" spans="1:28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</row>
    <row r="43" spans="1:28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</row>
    <row r="44" spans="1:28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</row>
    <row r="45" spans="1:28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</row>
    <row r="46" spans="1:28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</row>
    <row r="47" spans="1:28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</row>
    <row r="48" spans="1:28" x14ac:dyDescent="0.2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</row>
    <row r="49" spans="1:28" x14ac:dyDescent="0.2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</row>
    <row r="50" spans="1:28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NOTICE</vt:lpstr>
      <vt:lpstr>PATRIMOINE</vt:lpstr>
      <vt:lpstr>CONSOMMATIONS FACTURES</vt:lpstr>
      <vt:lpstr>DEPENSES FACTURES</vt:lpstr>
      <vt:lpstr>CONSOMMATIONS kWh PCI</vt:lpstr>
      <vt:lpstr>EMISSIONS CO2</vt:lpstr>
      <vt:lpstr>RIGUEUR CLIMATIQUE</vt:lpstr>
      <vt:lpstr>RATIOS - INDICATEURS</vt:lpstr>
      <vt:lpstr>SYNTHESE CONSOS BRUTES</vt:lpstr>
      <vt:lpstr>PARAMETRAGE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MAXIME</dc:creator>
  <cp:lastModifiedBy>Camille ROGER</cp:lastModifiedBy>
  <dcterms:created xsi:type="dcterms:W3CDTF">2021-07-13T12:56:44Z</dcterms:created>
  <dcterms:modified xsi:type="dcterms:W3CDTF">2023-01-25T10:13:27Z</dcterms:modified>
</cp:coreProperties>
</file>